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310" activeTab="2"/>
  </bookViews>
  <sheets>
    <sheet name="ondemand" sheetId="1" r:id="rId1"/>
    <sheet name="features" sheetId="2" r:id="rId2"/>
    <sheet name="pricings1" sheetId="5" r:id="rId3"/>
    <sheet name="pricings2" sheetId="7" r:id="rId4"/>
    <sheet name="features2" sheetId="6" r:id="rId5"/>
    <sheet name="Hoja1" sheetId="3" r:id="rId6"/>
    <sheet name="bandwidth" sheetId="4" r:id="rId7"/>
  </sheets>
  <definedNames>
    <definedName name="_xlnm._FilterDatabase" localSheetId="0" hidden="1">ondemand!$A$1:$H$11</definedName>
    <definedName name="_xlnm._FilterDatabase" localSheetId="2" hidden="1">pricings1!$A$1:$H$11</definedName>
    <definedName name="_xlnm._FilterDatabase" localSheetId="3" hidden="1">pricings2!$A$1:$H$1</definedName>
    <definedName name="iaas_curent_pricings" localSheetId="0">ondemand!#REF!</definedName>
    <definedName name="iaas_curent_pricings" localSheetId="2">pricings1!#REF!</definedName>
    <definedName name="iaas_curent_pricings" localSheetId="3">pricings2!#REF!</definedName>
    <definedName name="iaas_current_pricings" localSheetId="0">ondemand!$A$1:$H$1</definedName>
    <definedName name="iaas_current_pricings" localSheetId="2">pricings1!$A$1:$H$1</definedName>
    <definedName name="iaas_current_pricings" localSheetId="3">pricings2!$A$1:$H$1</definedName>
  </definedNames>
  <calcPr calcId="125725"/>
</workbook>
</file>

<file path=xl/calcChain.xml><?xml version="1.0" encoding="utf-8"?>
<calcChain xmlns="http://schemas.openxmlformats.org/spreadsheetml/2006/main">
  <c r="E11" i="7"/>
  <c r="F11" s="1"/>
  <c r="G11" s="1"/>
  <c r="H11" s="1"/>
  <c r="E10"/>
  <c r="F10" s="1"/>
  <c r="G10" s="1"/>
  <c r="H10" s="1"/>
  <c r="E9"/>
  <c r="F9" s="1"/>
  <c r="G9" s="1"/>
  <c r="H9" s="1"/>
  <c r="E8"/>
  <c r="F8" s="1"/>
  <c r="G8" s="1"/>
  <c r="H8" s="1"/>
  <c r="E7"/>
  <c r="F7" s="1"/>
  <c r="G7" s="1"/>
  <c r="H7" s="1"/>
  <c r="E6"/>
  <c r="F6" s="1"/>
  <c r="G6" s="1"/>
  <c r="H6" s="1"/>
  <c r="E5"/>
  <c r="F5" s="1"/>
  <c r="G5" s="1"/>
  <c r="H5" s="1"/>
  <c r="E4"/>
  <c r="F4" s="1"/>
  <c r="G4" s="1"/>
  <c r="H4" s="1"/>
  <c r="E3"/>
  <c r="F3" s="1"/>
  <c r="G3" s="1"/>
  <c r="H3" s="1"/>
  <c r="E2"/>
  <c r="F2" s="1"/>
  <c r="G2" s="1"/>
  <c r="H2" s="1"/>
  <c r="E2" i="5"/>
  <c r="E3"/>
  <c r="E4"/>
  <c r="F4" s="1"/>
  <c r="G4" s="1"/>
  <c r="H4" s="1"/>
  <c r="E5"/>
  <c r="F5" s="1"/>
  <c r="G5" s="1"/>
  <c r="H5" s="1"/>
  <c r="E6"/>
  <c r="F6" s="1"/>
  <c r="G6" s="1"/>
  <c r="H6" s="1"/>
  <c r="E7"/>
  <c r="E8"/>
  <c r="F8" s="1"/>
  <c r="G8" s="1"/>
  <c r="H8" s="1"/>
  <c r="E9"/>
  <c r="E10"/>
  <c r="E11"/>
  <c r="F2"/>
  <c r="G2" s="1"/>
  <c r="H2" s="1"/>
  <c r="J21" i="6"/>
  <c r="J20"/>
  <c r="J19"/>
  <c r="J18"/>
  <c r="J17"/>
  <c r="J16"/>
  <c r="J15"/>
  <c r="J14"/>
  <c r="J13"/>
  <c r="F21"/>
  <c r="F20"/>
  <c r="F19"/>
  <c r="F18"/>
  <c r="F17"/>
  <c r="F16"/>
  <c r="F15"/>
  <c r="F14"/>
  <c r="F13"/>
  <c r="J11"/>
  <c r="J10"/>
  <c r="J9"/>
  <c r="J8"/>
  <c r="J7"/>
  <c r="J6"/>
  <c r="F11"/>
  <c r="F10"/>
  <c r="F9"/>
  <c r="F8"/>
  <c r="F7"/>
  <c r="F6"/>
  <c r="J12"/>
  <c r="F12"/>
  <c r="G3" i="5"/>
  <c r="H3" s="1"/>
  <c r="F3"/>
  <c r="F7"/>
  <c r="G7" s="1"/>
  <c r="H7" s="1"/>
  <c r="F9"/>
  <c r="G9" s="1"/>
  <c r="H9" s="1"/>
  <c r="F10"/>
  <c r="G10" s="1"/>
  <c r="H10" s="1"/>
  <c r="F11"/>
  <c r="G11" s="1"/>
  <c r="H11" s="1"/>
  <c r="J5" i="6"/>
  <c r="F5"/>
  <c r="J4"/>
  <c r="F4"/>
  <c r="J3"/>
  <c r="F3"/>
  <c r="J2"/>
  <c r="F2"/>
  <c r="E8" i="1" l="1"/>
  <c r="F8"/>
  <c r="G8"/>
  <c r="H8"/>
  <c r="E9"/>
  <c r="F9"/>
  <c r="G9"/>
  <c r="H9"/>
  <c r="E10"/>
  <c r="F10"/>
  <c r="G10"/>
  <c r="H10"/>
  <c r="E11"/>
  <c r="F11"/>
  <c r="G11"/>
  <c r="H11"/>
  <c r="F7"/>
  <c r="G7"/>
  <c r="H7"/>
  <c r="E7"/>
  <c r="E3"/>
  <c r="F3"/>
  <c r="G3"/>
  <c r="H3"/>
  <c r="E4"/>
  <c r="F4"/>
  <c r="G4"/>
  <c r="H4"/>
  <c r="E5"/>
  <c r="F5"/>
  <c r="G5"/>
  <c r="H5"/>
  <c r="E6"/>
  <c r="F6"/>
  <c r="G6"/>
  <c r="H6"/>
  <c r="F2"/>
  <c r="G2"/>
  <c r="H2"/>
  <c r="E2"/>
  <c r="J11" i="2"/>
  <c r="J10"/>
  <c r="J9"/>
  <c r="J8"/>
  <c r="J7"/>
  <c r="F11"/>
  <c r="F10"/>
  <c r="F9"/>
  <c r="F8"/>
  <c r="F7"/>
  <c r="J6"/>
  <c r="J5"/>
  <c r="J4"/>
  <c r="J3"/>
  <c r="J2"/>
  <c r="F6"/>
  <c r="F5"/>
  <c r="F4"/>
  <c r="F3"/>
  <c r="F2"/>
  <c r="E5" i="4"/>
  <c r="E9"/>
  <c r="E13"/>
  <c r="D3"/>
  <c r="E3" s="1"/>
  <c r="D4"/>
  <c r="E4" s="1"/>
  <c r="D5"/>
  <c r="D6"/>
  <c r="E6" s="1"/>
  <c r="D7"/>
  <c r="E7" s="1"/>
  <c r="D8"/>
  <c r="E8" s="1"/>
  <c r="D9"/>
  <c r="D10"/>
  <c r="E10" s="1"/>
  <c r="D11"/>
  <c r="E11" s="1"/>
  <c r="D12"/>
  <c r="E12" s="1"/>
  <c r="D13"/>
  <c r="D14"/>
  <c r="E14" s="1"/>
  <c r="D2"/>
  <c r="E2" s="1"/>
  <c r="G8" i="3"/>
  <c r="H8"/>
  <c r="I8"/>
  <c r="J8"/>
  <c r="F8"/>
  <c r="J7"/>
  <c r="I6"/>
  <c r="G5"/>
  <c r="F4"/>
  <c r="G7"/>
  <c r="H7"/>
  <c r="I7"/>
  <c r="F7"/>
  <c r="G6"/>
  <c r="H6"/>
  <c r="J6"/>
  <c r="F6"/>
  <c r="J5"/>
  <c r="I5"/>
  <c r="H5"/>
  <c r="F5"/>
  <c r="J4"/>
  <c r="I4"/>
  <c r="H4"/>
  <c r="G4"/>
</calcChain>
</file>

<file path=xl/connections.xml><?xml version="1.0" encoding="utf-8"?>
<connections xmlns="http://schemas.openxmlformats.org/spreadsheetml/2006/main">
  <connection id="1" name="iaas current pricings1" type="6" refreshedVersion="3" background="1" saveData="1">
    <textPr codePage="850" sourceFile="I:\Fortu\CloudStation\s21\cspsim\provs\amazon\iaas current pricings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aas current pricings11" type="6" refreshedVersion="3" background="1" saveData="1">
    <textPr codePage="850" sourceFile="I:\Fortu\CloudStation\s21\cspsim\provs\amazon\iaas current pricings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aas current pricings111" type="6" refreshedVersion="3" background="1" saveData="1">
    <textPr codePage="850" sourceFile="I:\Fortu\CloudStation\s21\cspsim\provs\amazon\iaas current pricings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<sst xmlns="http://schemas.openxmlformats.org/spreadsheetml/2006/main" count="311" uniqueCount="70">
  <si>
    <t>Date</t>
  </si>
  <si>
    <t>OS</t>
  </si>
  <si>
    <t>apiname</t>
  </si>
  <si>
    <t>linux</t>
  </si>
  <si>
    <t>Descripcion</t>
  </si>
  <si>
    <t>Provider</t>
  </si>
  <si>
    <t>Product</t>
  </si>
  <si>
    <t>vCPU</t>
  </si>
  <si>
    <t>ECU/GECU</t>
  </si>
  <si>
    <t>bits</t>
  </si>
  <si>
    <t>Storage (GB)</t>
  </si>
  <si>
    <t>I/O Perf</t>
  </si>
  <si>
    <t>EBS-Optimized (Mbps)</t>
  </si>
  <si>
    <t>COLT</t>
  </si>
  <si>
    <t>vCloud</t>
  </si>
  <si>
    <t>Essential Virtual Data Center</t>
  </si>
  <si>
    <t>CPU</t>
  </si>
  <si>
    <t>RAM</t>
  </si>
  <si>
    <t>Mem (GB)</t>
  </si>
  <si>
    <t>CPU (GHz)</t>
  </si>
  <si>
    <t>Bandwidth</t>
  </si>
  <si>
    <t>Install</t>
  </si>
  <si>
    <t>Monthly</t>
  </si>
  <si>
    <t>Colt vCloud Prices – 100% guaranteed simmetric Internet Access Bandwidth from Colt Data Centre</t>
  </si>
  <si>
    <t>per/MB/Month
year &gt;1</t>
  </si>
  <si>
    <t>per/MB/Month
year #1</t>
  </si>
  <si>
    <t>essential-6-4</t>
  </si>
  <si>
    <t>essential-30-10</t>
  </si>
  <si>
    <t>essential-100-50</t>
  </si>
  <si>
    <t>essential-500-100</t>
  </si>
  <si>
    <t>essential-1000-500</t>
  </si>
  <si>
    <t>Mem (GB) base</t>
  </si>
  <si>
    <t>CPU (GHz) base</t>
  </si>
  <si>
    <t>enterprise-6-4</t>
  </si>
  <si>
    <t>enterprise-30-10</t>
  </si>
  <si>
    <t>enterprise-100-50</t>
  </si>
  <si>
    <t>enterprise-500-100</t>
  </si>
  <si>
    <t>enterprise-1000-500</t>
  </si>
  <si>
    <t>Enterprise Virtual Data Center</t>
  </si>
  <si>
    <t>London</t>
  </si>
  <si>
    <t>Paris</t>
  </si>
  <si>
    <t>Frankfurt</t>
  </si>
  <si>
    <t>Madrid</t>
  </si>
  <si>
    <t>mem</t>
  </si>
  <si>
    <t>cpu</t>
  </si>
  <si>
    <t>20121115</t>
  </si>
  <si>
    <t>currency</t>
  </si>
  <si>
    <t>EUR</t>
  </si>
  <si>
    <t>Telvent SOC
Julio 2012</t>
  </si>
  <si>
    <t>sto (SATA)</t>
  </si>
  <si>
    <t>essential1</t>
  </si>
  <si>
    <t>essential2</t>
  </si>
  <si>
    <t>essential3</t>
  </si>
  <si>
    <t>essential4</t>
  </si>
  <si>
    <t>essential5</t>
  </si>
  <si>
    <t>enterprise1</t>
  </si>
  <si>
    <t>enterprise2</t>
  </si>
  <si>
    <t>enterprise3</t>
  </si>
  <si>
    <t>enterprise4</t>
  </si>
  <si>
    <t>enterprise5</t>
  </si>
  <si>
    <t>essential6</t>
  </si>
  <si>
    <t>essential7</t>
  </si>
  <si>
    <t>essential8</t>
  </si>
  <si>
    <t>essential9</t>
  </si>
  <si>
    <t>essential10</t>
  </si>
  <si>
    <t>enterprise6</t>
  </si>
  <si>
    <t>enterprise7</t>
  </si>
  <si>
    <t>enterprise8</t>
  </si>
  <si>
    <t>enterprise9</t>
  </si>
  <si>
    <t>enterprise10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</si>
</sst>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/>
    <xf numFmtId="164" fontId="1" fillId="2" borderId="0" xfId="0" applyNumberFormat="1" applyFont="1" applyFill="1"/>
    <xf numFmtId="164" fontId="0" fillId="0" borderId="0" xfId="0" applyNumberFormat="1"/>
    <xf numFmtId="164" fontId="1" fillId="2" borderId="0" xfId="0" applyNumberFormat="1" applyFont="1" applyFill="1" applyAlignment="1">
      <alignment wrapText="1"/>
    </xf>
    <xf numFmtId="164" fontId="5" fillId="2" borderId="0" xfId="0" applyNumberFormat="1" applyFont="1" applyFill="1"/>
    <xf numFmtId="165" fontId="5" fillId="2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lineMarker"/>
        <c:ser>
          <c:idx val="0"/>
          <c:order val="0"/>
          <c:tx>
            <c:strRef>
              <c:f>bandwidth!$D$1</c:f>
              <c:strCache>
                <c:ptCount val="1"/>
                <c:pt idx="0">
                  <c:v>per/MB/Month
year &gt;1</c:v>
                </c:pt>
              </c:strCache>
            </c:strRef>
          </c:tx>
          <c:xVal>
            <c:numRef>
              <c:f>bandwidth!$A$2:$A$14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bandwidth!$D$2:$D$14</c:f>
              <c:numCache>
                <c:formatCode>#,##0.00\ "€"</c:formatCode>
                <c:ptCount val="13"/>
                <c:pt idx="0">
                  <c:v>30</c:v>
                </c:pt>
                <c:pt idx="1">
                  <c:v>29.75</c:v>
                </c:pt>
                <c:pt idx="2">
                  <c:v>29.833333333333332</c:v>
                </c:pt>
                <c:pt idx="3">
                  <c:v>29.75</c:v>
                </c:pt>
                <c:pt idx="4">
                  <c:v>29.8</c:v>
                </c:pt>
                <c:pt idx="5">
                  <c:v>29.75</c:v>
                </c:pt>
                <c:pt idx="6">
                  <c:v>25</c:v>
                </c:pt>
                <c:pt idx="7">
                  <c:v>22.5</c:v>
                </c:pt>
                <c:pt idx="8">
                  <c:v>20</c:v>
                </c:pt>
                <c:pt idx="9">
                  <c:v>18.333333333333332</c:v>
                </c:pt>
                <c:pt idx="10">
                  <c:v>14.375</c:v>
                </c:pt>
                <c:pt idx="11">
                  <c:v>13.333333333333334</c:v>
                </c:pt>
                <c:pt idx="12">
                  <c:v>12.5</c:v>
                </c:pt>
              </c:numCache>
            </c:numRef>
          </c:yVal>
        </c:ser>
        <c:ser>
          <c:idx val="1"/>
          <c:order val="1"/>
          <c:tx>
            <c:strRef>
              <c:f>bandwidth!$E$1</c:f>
              <c:strCache>
                <c:ptCount val="1"/>
                <c:pt idx="0">
                  <c:v>per/MB/Month
year #1</c:v>
                </c:pt>
              </c:strCache>
            </c:strRef>
          </c:tx>
          <c:xVal>
            <c:numRef>
              <c:f>bandwidth!$A$2:$A$14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bandwidth!$E$2:$E$14</c:f>
              <c:numCache>
                <c:formatCode>#,##0.00\ "€"</c:formatCode>
                <c:ptCount val="13"/>
                <c:pt idx="0">
                  <c:v>46.666666666666671</c:v>
                </c:pt>
                <c:pt idx="1">
                  <c:v>63.083333333333336</c:v>
                </c:pt>
                <c:pt idx="2">
                  <c:v>63.166666666666671</c:v>
                </c:pt>
                <c:pt idx="3">
                  <c:v>63.083333333333336</c:v>
                </c:pt>
                <c:pt idx="4">
                  <c:v>63.13333333333334</c:v>
                </c:pt>
                <c:pt idx="5">
                  <c:v>71.416666666666657</c:v>
                </c:pt>
                <c:pt idx="6">
                  <c:v>66.666666666666657</c:v>
                </c:pt>
                <c:pt idx="7">
                  <c:v>64.166666666666657</c:v>
                </c:pt>
                <c:pt idx="8">
                  <c:v>61.666666666666664</c:v>
                </c:pt>
                <c:pt idx="9">
                  <c:v>60</c:v>
                </c:pt>
                <c:pt idx="10">
                  <c:v>56.041666666666664</c:v>
                </c:pt>
                <c:pt idx="11">
                  <c:v>55</c:v>
                </c:pt>
                <c:pt idx="12">
                  <c:v>54.166666666666664</c:v>
                </c:pt>
              </c:numCache>
            </c:numRef>
          </c:yVal>
        </c:ser>
        <c:dLbls/>
        <c:axId val="145176064"/>
        <c:axId val="145177984"/>
      </c:scatterChart>
      <c:valAx>
        <c:axId val="145176064"/>
        <c:scaling>
          <c:logBase val="10"/>
          <c:orientation val="minMax"/>
        </c:scaling>
        <c:axPos val="b"/>
        <c:numFmt formatCode="General" sourceLinked="1"/>
        <c:tickLblPos val="nextTo"/>
        <c:crossAx val="145177984"/>
        <c:crosses val="autoZero"/>
        <c:crossBetween val="midCat"/>
      </c:valAx>
      <c:valAx>
        <c:axId val="145177984"/>
        <c:scaling>
          <c:orientation val="minMax"/>
        </c:scaling>
        <c:axPos val="l"/>
        <c:majorGridlines/>
        <c:numFmt formatCode="#,##0.00\ &quot;€&quot;" sourceLinked="1"/>
        <c:tickLblPos val="nextTo"/>
        <c:crossAx val="1451760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3</xdr:row>
      <xdr:rowOff>104775</xdr:rowOff>
    </xdr:from>
    <xdr:to>
      <xdr:col>14</xdr:col>
      <xdr:colOff>438149</xdr:colOff>
      <xdr:row>29</xdr:row>
      <xdr:rowOff>147637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aas current pricing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aas current pricing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aas current pricing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zoomScale="90" zoomScaleNormal="90" workbookViewId="0">
      <pane ySplit="1" topLeftCell="A2" activePane="bottomLeft" state="frozen"/>
      <selection pane="bottomLeft" activeCell="D19" sqref="D19"/>
    </sheetView>
  </sheetViews>
  <sheetFormatPr baseColWidth="10" defaultColWidth="9.140625" defaultRowHeight="15"/>
  <cols>
    <col min="1" max="1" width="10" style="5" bestFit="1" customWidth="1"/>
    <col min="2" max="2" width="10" style="5" customWidth="1"/>
    <col min="3" max="3" width="9.28515625" bestFit="1" customWidth="1"/>
    <col min="4" max="4" width="19.5703125" bestFit="1" customWidth="1"/>
    <col min="5" max="8" width="14" style="17" customWidth="1"/>
    <col min="9" max="9" width="9.42578125" bestFit="1" customWidth="1"/>
  </cols>
  <sheetData>
    <row r="1" spans="1:10">
      <c r="A1" s="1" t="s">
        <v>0</v>
      </c>
      <c r="B1" s="1" t="s">
        <v>46</v>
      </c>
      <c r="C1" s="2" t="s">
        <v>1</v>
      </c>
      <c r="D1" s="2" t="s">
        <v>2</v>
      </c>
      <c r="E1" s="16" t="s">
        <v>39</v>
      </c>
      <c r="F1" s="16" t="s">
        <v>40</v>
      </c>
      <c r="G1" s="16" t="s">
        <v>41</v>
      </c>
      <c r="H1" s="16" t="s">
        <v>42</v>
      </c>
      <c r="I1" s="15" t="s">
        <v>43</v>
      </c>
      <c r="J1" s="15" t="s">
        <v>44</v>
      </c>
    </row>
    <row r="2" spans="1:10">
      <c r="A2" s="3" t="s">
        <v>45</v>
      </c>
      <c r="B2" s="3" t="s">
        <v>47</v>
      </c>
      <c r="C2" s="4" t="s">
        <v>3</v>
      </c>
      <c r="D2" s="9" t="s">
        <v>26</v>
      </c>
      <c r="E2" s="17">
        <f>(15*$I2+8.5*$J2)/(30*24)</f>
        <v>0.17222222222222222</v>
      </c>
      <c r="F2" s="17">
        <f t="shared" ref="F2:H6" si="0">(15*$I2+8.5*$J2)/(30*24)</f>
        <v>0.17222222222222222</v>
      </c>
      <c r="G2" s="17">
        <f t="shared" si="0"/>
        <v>0.17222222222222222</v>
      </c>
      <c r="H2" s="17">
        <f t="shared" si="0"/>
        <v>0.17222222222222222</v>
      </c>
      <c r="I2" s="8">
        <v>6</v>
      </c>
      <c r="J2" s="8">
        <v>4</v>
      </c>
    </row>
    <row r="3" spans="1:10">
      <c r="A3" s="3" t="s">
        <v>45</v>
      </c>
      <c r="B3" s="3" t="s">
        <v>47</v>
      </c>
      <c r="C3" s="4" t="s">
        <v>3</v>
      </c>
      <c r="D3" s="9" t="s">
        <v>27</v>
      </c>
      <c r="E3" s="17">
        <f t="shared" ref="E3:E6" si="1">(15*$I3+8.5*$J3)/(30*24)</f>
        <v>0.74305555555555558</v>
      </c>
      <c r="F3" s="17">
        <f t="shared" si="0"/>
        <v>0.74305555555555558</v>
      </c>
      <c r="G3" s="17">
        <f t="shared" si="0"/>
        <v>0.74305555555555558</v>
      </c>
      <c r="H3" s="17">
        <f t="shared" si="0"/>
        <v>0.74305555555555558</v>
      </c>
      <c r="I3" s="8">
        <v>30</v>
      </c>
      <c r="J3" s="8">
        <v>10</v>
      </c>
    </row>
    <row r="4" spans="1:10">
      <c r="A4" s="3" t="s">
        <v>45</v>
      </c>
      <c r="B4" s="3" t="s">
        <v>47</v>
      </c>
      <c r="C4" s="4" t="s">
        <v>3</v>
      </c>
      <c r="D4" s="9" t="s">
        <v>28</v>
      </c>
      <c r="E4" s="17">
        <f t="shared" si="1"/>
        <v>2.6736111111111112</v>
      </c>
      <c r="F4" s="17">
        <f t="shared" si="0"/>
        <v>2.6736111111111112</v>
      </c>
      <c r="G4" s="17">
        <f t="shared" si="0"/>
        <v>2.6736111111111112</v>
      </c>
      <c r="H4" s="17">
        <f t="shared" si="0"/>
        <v>2.6736111111111112</v>
      </c>
      <c r="I4" s="8">
        <v>100</v>
      </c>
      <c r="J4" s="8">
        <v>50</v>
      </c>
    </row>
    <row r="5" spans="1:10">
      <c r="A5" s="3" t="s">
        <v>45</v>
      </c>
      <c r="B5" s="3" t="s">
        <v>47</v>
      </c>
      <c r="C5" s="4" t="s">
        <v>3</v>
      </c>
      <c r="D5" s="9" t="s">
        <v>29</v>
      </c>
      <c r="E5" s="17">
        <f t="shared" si="1"/>
        <v>11.597222222222221</v>
      </c>
      <c r="F5" s="17">
        <f t="shared" si="0"/>
        <v>11.597222222222221</v>
      </c>
      <c r="G5" s="17">
        <f t="shared" si="0"/>
        <v>11.597222222222221</v>
      </c>
      <c r="H5" s="17">
        <f t="shared" si="0"/>
        <v>11.597222222222221</v>
      </c>
      <c r="I5" s="8">
        <v>500</v>
      </c>
      <c r="J5" s="8">
        <v>100</v>
      </c>
    </row>
    <row r="6" spans="1:10">
      <c r="A6" s="3" t="s">
        <v>45</v>
      </c>
      <c r="B6" s="3" t="s">
        <v>47</v>
      </c>
      <c r="C6" s="4" t="s">
        <v>3</v>
      </c>
      <c r="D6" s="9" t="s">
        <v>30</v>
      </c>
      <c r="E6" s="17">
        <f t="shared" si="1"/>
        <v>47.569444444444443</v>
      </c>
      <c r="F6" s="17">
        <f t="shared" si="0"/>
        <v>47.569444444444443</v>
      </c>
      <c r="G6" s="17">
        <f t="shared" si="0"/>
        <v>47.569444444444443</v>
      </c>
      <c r="H6" s="17">
        <f t="shared" si="0"/>
        <v>47.569444444444443</v>
      </c>
      <c r="I6" s="8">
        <v>2000</v>
      </c>
      <c r="J6" s="8">
        <v>500</v>
      </c>
    </row>
    <row r="7" spans="1:10">
      <c r="A7" s="3" t="s">
        <v>45</v>
      </c>
      <c r="B7" s="3" t="s">
        <v>47</v>
      </c>
      <c r="C7" s="4" t="s">
        <v>3</v>
      </c>
      <c r="D7" s="9" t="s">
        <v>33</v>
      </c>
      <c r="E7" s="17">
        <f>(25*$I7+25*$J7)/(30*24)</f>
        <v>0.34722222222222221</v>
      </c>
      <c r="F7" s="17">
        <f t="shared" ref="F7:H11" si="2">(25*$I7+25*$J7)/(30*24)</f>
        <v>0.34722222222222221</v>
      </c>
      <c r="G7" s="17">
        <f t="shared" si="2"/>
        <v>0.34722222222222221</v>
      </c>
      <c r="H7" s="17">
        <f t="shared" si="2"/>
        <v>0.34722222222222221</v>
      </c>
      <c r="I7" s="8">
        <v>6</v>
      </c>
      <c r="J7" s="8">
        <v>4</v>
      </c>
    </row>
    <row r="8" spans="1:10">
      <c r="A8" s="3" t="s">
        <v>45</v>
      </c>
      <c r="B8" s="3" t="s">
        <v>47</v>
      </c>
      <c r="C8" s="4" t="s">
        <v>3</v>
      </c>
      <c r="D8" s="9" t="s">
        <v>34</v>
      </c>
      <c r="E8" s="17">
        <f t="shared" ref="E8:E11" si="3">(25*$I8+25*$J8)/(30*24)</f>
        <v>1.3888888888888888</v>
      </c>
      <c r="F8" s="17">
        <f t="shared" si="2"/>
        <v>1.3888888888888888</v>
      </c>
      <c r="G8" s="17">
        <f t="shared" si="2"/>
        <v>1.3888888888888888</v>
      </c>
      <c r="H8" s="17">
        <f t="shared" si="2"/>
        <v>1.3888888888888888</v>
      </c>
      <c r="I8" s="8">
        <v>30</v>
      </c>
      <c r="J8" s="8">
        <v>10</v>
      </c>
    </row>
    <row r="9" spans="1:10">
      <c r="A9" s="3" t="s">
        <v>45</v>
      </c>
      <c r="B9" s="3" t="s">
        <v>47</v>
      </c>
      <c r="C9" s="4" t="s">
        <v>3</v>
      </c>
      <c r="D9" s="9" t="s">
        <v>35</v>
      </c>
      <c r="E9" s="17">
        <f t="shared" si="3"/>
        <v>5.208333333333333</v>
      </c>
      <c r="F9" s="17">
        <f t="shared" si="2"/>
        <v>5.208333333333333</v>
      </c>
      <c r="G9" s="17">
        <f t="shared" si="2"/>
        <v>5.208333333333333</v>
      </c>
      <c r="H9" s="17">
        <f t="shared" si="2"/>
        <v>5.208333333333333</v>
      </c>
      <c r="I9" s="8">
        <v>100</v>
      </c>
      <c r="J9" s="8">
        <v>50</v>
      </c>
    </row>
    <row r="10" spans="1:10">
      <c r="A10" s="3" t="s">
        <v>45</v>
      </c>
      <c r="B10" s="3" t="s">
        <v>47</v>
      </c>
      <c r="C10" s="4" t="s">
        <v>3</v>
      </c>
      <c r="D10" s="9" t="s">
        <v>36</v>
      </c>
      <c r="E10" s="17">
        <f t="shared" si="3"/>
        <v>20.833333333333332</v>
      </c>
      <c r="F10" s="17">
        <f t="shared" si="2"/>
        <v>20.833333333333332</v>
      </c>
      <c r="G10" s="17">
        <f t="shared" si="2"/>
        <v>20.833333333333332</v>
      </c>
      <c r="H10" s="17">
        <f t="shared" si="2"/>
        <v>20.833333333333332</v>
      </c>
      <c r="I10" s="8">
        <v>500</v>
      </c>
      <c r="J10" s="8">
        <v>100</v>
      </c>
    </row>
    <row r="11" spans="1:10">
      <c r="A11" s="3" t="s">
        <v>45</v>
      </c>
      <c r="B11" s="3" t="s">
        <v>47</v>
      </c>
      <c r="C11" s="4" t="s">
        <v>3</v>
      </c>
      <c r="D11" s="9" t="s">
        <v>37</v>
      </c>
      <c r="E11" s="17">
        <f t="shared" si="3"/>
        <v>86.805555555555557</v>
      </c>
      <c r="F11" s="17">
        <f t="shared" si="2"/>
        <v>86.805555555555557</v>
      </c>
      <c r="G11" s="17">
        <f t="shared" si="2"/>
        <v>86.805555555555557</v>
      </c>
      <c r="H11" s="17">
        <f t="shared" si="2"/>
        <v>86.805555555555557</v>
      </c>
      <c r="I11" s="8">
        <v>2000</v>
      </c>
      <c r="J11" s="8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M2" sqref="M2:N7"/>
    </sheetView>
  </sheetViews>
  <sheetFormatPr baseColWidth="10" defaultColWidth="9.140625" defaultRowHeight="15"/>
  <cols>
    <col min="1" max="1" width="20.5703125" style="8" customWidth="1"/>
    <col min="2" max="2" width="66.42578125" style="10" customWidth="1"/>
    <col min="3" max="3" width="8.7109375" style="8" bestFit="1" customWidth="1"/>
    <col min="4" max="4" width="8.7109375" style="8" customWidth="1"/>
    <col min="5" max="5" width="14" style="8" bestFit="1" customWidth="1"/>
    <col min="6" max="6" width="14" style="8" customWidth="1"/>
    <col min="7" max="7" width="5.7109375" style="8" bestFit="1" customWidth="1"/>
    <col min="8" max="8" width="10.42578125" style="8" bestFit="1" customWidth="1"/>
    <col min="9" max="9" width="10.140625" style="8" bestFit="1" customWidth="1"/>
    <col min="10" max="10" width="10.140625" style="8" customWidth="1"/>
    <col min="11" max="11" width="5.85546875" style="8" bestFit="1" customWidth="1"/>
    <col min="12" max="12" width="12.140625" style="8" bestFit="1" customWidth="1"/>
    <col min="13" max="13" width="18" style="8" bestFit="1" customWidth="1"/>
    <col min="14" max="14" width="21.28515625" style="8" bestFit="1" customWidth="1"/>
    <col min="15" max="16384" width="9.140625" style="8"/>
  </cols>
  <sheetData>
    <row r="1" spans="1:14">
      <c r="A1" s="6" t="s">
        <v>2</v>
      </c>
      <c r="B1" s="7" t="s">
        <v>4</v>
      </c>
      <c r="C1" s="6" t="s">
        <v>5</v>
      </c>
      <c r="D1" s="6" t="s">
        <v>6</v>
      </c>
      <c r="E1" s="6" t="s">
        <v>31</v>
      </c>
      <c r="F1" s="6" t="s">
        <v>18</v>
      </c>
      <c r="G1" s="6" t="s">
        <v>7</v>
      </c>
      <c r="H1" s="6" t="s">
        <v>8</v>
      </c>
      <c r="I1" s="6" t="s">
        <v>32</v>
      </c>
      <c r="J1" s="6" t="s">
        <v>19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9" t="s">
        <v>26</v>
      </c>
      <c r="B2" s="10" t="s">
        <v>15</v>
      </c>
      <c r="C2" s="8" t="s">
        <v>13</v>
      </c>
      <c r="D2" s="8" t="s">
        <v>14</v>
      </c>
      <c r="E2" s="8">
        <v>6</v>
      </c>
      <c r="F2" s="8">
        <f>E2*0.4</f>
        <v>2.4000000000000004</v>
      </c>
      <c r="I2" s="8">
        <v>4</v>
      </c>
      <c r="J2" s="8">
        <f>I2*0.25</f>
        <v>1</v>
      </c>
      <c r="L2" s="8">
        <v>1</v>
      </c>
    </row>
    <row r="3" spans="1:14">
      <c r="A3" s="9" t="s">
        <v>27</v>
      </c>
      <c r="B3" s="10" t="s">
        <v>15</v>
      </c>
      <c r="C3" s="8" t="s">
        <v>13</v>
      </c>
      <c r="D3" s="8" t="s">
        <v>14</v>
      </c>
      <c r="E3" s="8">
        <v>30</v>
      </c>
      <c r="F3" s="8">
        <f t="shared" ref="F3:F6" si="0">E3*0.4</f>
        <v>12</v>
      </c>
      <c r="I3" s="8">
        <v>10</v>
      </c>
      <c r="J3" s="8">
        <f t="shared" ref="J3:J6" si="1">I3*0.25</f>
        <v>2.5</v>
      </c>
      <c r="L3" s="8">
        <v>1</v>
      </c>
    </row>
    <row r="4" spans="1:14">
      <c r="A4" s="9" t="s">
        <v>28</v>
      </c>
      <c r="B4" s="10" t="s">
        <v>15</v>
      </c>
      <c r="C4" s="8" t="s">
        <v>13</v>
      </c>
      <c r="D4" s="8" t="s">
        <v>14</v>
      </c>
      <c r="E4" s="8">
        <v>100</v>
      </c>
      <c r="F4" s="8">
        <f t="shared" si="0"/>
        <v>40</v>
      </c>
      <c r="I4" s="8">
        <v>50</v>
      </c>
      <c r="J4" s="8">
        <f t="shared" si="1"/>
        <v>12.5</v>
      </c>
      <c r="L4" s="8">
        <v>1</v>
      </c>
    </row>
    <row r="5" spans="1:14">
      <c r="A5" s="9" t="s">
        <v>29</v>
      </c>
      <c r="B5" s="10" t="s">
        <v>15</v>
      </c>
      <c r="C5" s="8" t="s">
        <v>13</v>
      </c>
      <c r="D5" s="8" t="s">
        <v>14</v>
      </c>
      <c r="E5" s="8">
        <v>500</v>
      </c>
      <c r="F5" s="8">
        <f t="shared" si="0"/>
        <v>200</v>
      </c>
      <c r="I5" s="8">
        <v>100</v>
      </c>
      <c r="J5" s="8">
        <f t="shared" si="1"/>
        <v>25</v>
      </c>
      <c r="L5" s="8">
        <v>1</v>
      </c>
    </row>
    <row r="6" spans="1:14">
      <c r="A6" s="9" t="s">
        <v>30</v>
      </c>
      <c r="B6" s="10" t="s">
        <v>15</v>
      </c>
      <c r="C6" s="8" t="s">
        <v>13</v>
      </c>
      <c r="D6" s="8" t="s">
        <v>14</v>
      </c>
      <c r="E6" s="8">
        <v>2000</v>
      </c>
      <c r="F6" s="8">
        <f t="shared" si="0"/>
        <v>800</v>
      </c>
      <c r="I6" s="8">
        <v>500</v>
      </c>
      <c r="J6" s="8">
        <f t="shared" si="1"/>
        <v>125</v>
      </c>
      <c r="L6" s="8">
        <v>1</v>
      </c>
    </row>
    <row r="7" spans="1:14">
      <c r="A7" s="9" t="s">
        <v>33</v>
      </c>
      <c r="B7" s="10" t="s">
        <v>38</v>
      </c>
      <c r="C7" s="8" t="s">
        <v>13</v>
      </c>
      <c r="D7" s="8" t="s">
        <v>14</v>
      </c>
      <c r="E7" s="8">
        <v>6</v>
      </c>
      <c r="F7" s="8">
        <f>E7*0.75</f>
        <v>4.5</v>
      </c>
      <c r="I7" s="8">
        <v>4</v>
      </c>
      <c r="J7" s="8">
        <f>I7*0.75</f>
        <v>3</v>
      </c>
      <c r="L7" s="8">
        <v>1</v>
      </c>
    </row>
    <row r="8" spans="1:14">
      <c r="A8" s="9" t="s">
        <v>34</v>
      </c>
      <c r="B8" s="10" t="s">
        <v>38</v>
      </c>
      <c r="C8" s="8" t="s">
        <v>13</v>
      </c>
      <c r="D8" s="8" t="s">
        <v>14</v>
      </c>
      <c r="E8" s="8">
        <v>30</v>
      </c>
      <c r="F8" s="8">
        <f t="shared" ref="F8:F11" si="2">E8*0.75</f>
        <v>22.5</v>
      </c>
      <c r="I8" s="8">
        <v>10</v>
      </c>
      <c r="J8" s="8">
        <f t="shared" ref="J8:J11" si="3">I8*0.75</f>
        <v>7.5</v>
      </c>
      <c r="L8" s="8">
        <v>1</v>
      </c>
    </row>
    <row r="9" spans="1:14">
      <c r="A9" s="9" t="s">
        <v>35</v>
      </c>
      <c r="B9" s="10" t="s">
        <v>38</v>
      </c>
      <c r="C9" s="8" t="s">
        <v>13</v>
      </c>
      <c r="D9" s="8" t="s">
        <v>14</v>
      </c>
      <c r="E9" s="8">
        <v>100</v>
      </c>
      <c r="F9" s="8">
        <f t="shared" si="2"/>
        <v>75</v>
      </c>
      <c r="I9" s="8">
        <v>50</v>
      </c>
      <c r="J9" s="8">
        <f t="shared" si="3"/>
        <v>37.5</v>
      </c>
      <c r="L9" s="8">
        <v>1</v>
      </c>
    </row>
    <row r="10" spans="1:14">
      <c r="A10" s="9" t="s">
        <v>36</v>
      </c>
      <c r="B10" s="10" t="s">
        <v>38</v>
      </c>
      <c r="C10" s="8" t="s">
        <v>13</v>
      </c>
      <c r="D10" s="8" t="s">
        <v>14</v>
      </c>
      <c r="E10" s="8">
        <v>500</v>
      </c>
      <c r="F10" s="8">
        <f t="shared" si="2"/>
        <v>375</v>
      </c>
      <c r="I10" s="8">
        <v>100</v>
      </c>
      <c r="J10" s="8">
        <f t="shared" si="3"/>
        <v>75</v>
      </c>
      <c r="L10" s="8">
        <v>1</v>
      </c>
    </row>
    <row r="11" spans="1:14">
      <c r="A11" s="9" t="s">
        <v>37</v>
      </c>
      <c r="B11" s="10" t="s">
        <v>38</v>
      </c>
      <c r="C11" s="8" t="s">
        <v>13</v>
      </c>
      <c r="D11" s="8" t="s">
        <v>14</v>
      </c>
      <c r="E11" s="8">
        <v>2000</v>
      </c>
      <c r="F11" s="8">
        <f t="shared" si="2"/>
        <v>1500</v>
      </c>
      <c r="I11" s="8">
        <v>500</v>
      </c>
      <c r="J11" s="8">
        <f t="shared" si="3"/>
        <v>375</v>
      </c>
      <c r="L11" s="8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tabSelected="1" zoomScale="90" zoomScaleNormal="90" workbookViewId="0">
      <pane ySplit="1" topLeftCell="A2" activePane="bottomLeft" state="frozen"/>
      <selection pane="bottomLeft" activeCell="A12" sqref="A12:XFD21"/>
    </sheetView>
  </sheetViews>
  <sheetFormatPr baseColWidth="10" defaultColWidth="9.140625" defaultRowHeight="15"/>
  <cols>
    <col min="1" max="1" width="10" style="5" bestFit="1" customWidth="1"/>
    <col min="2" max="2" width="10" style="5" customWidth="1"/>
    <col min="3" max="3" width="9.28515625" bestFit="1" customWidth="1"/>
    <col min="4" max="4" width="19.5703125" bestFit="1" customWidth="1"/>
    <col min="5" max="8" width="14" style="17" customWidth="1"/>
    <col min="9" max="9" width="9.42578125" bestFit="1" customWidth="1"/>
  </cols>
  <sheetData>
    <row r="1" spans="1:11">
      <c r="A1" s="1" t="s">
        <v>0</v>
      </c>
      <c r="B1" s="1" t="s">
        <v>46</v>
      </c>
      <c r="C1" s="2" t="s">
        <v>1</v>
      </c>
      <c r="D1" s="2" t="s">
        <v>2</v>
      </c>
      <c r="E1" s="16" t="s">
        <v>39</v>
      </c>
      <c r="F1" s="16" t="s">
        <v>40</v>
      </c>
      <c r="G1" s="16" t="s">
        <v>41</v>
      </c>
      <c r="H1" s="16" t="s">
        <v>42</v>
      </c>
      <c r="I1" s="15" t="s">
        <v>43</v>
      </c>
      <c r="J1" s="15" t="s">
        <v>44</v>
      </c>
      <c r="K1" s="6" t="s">
        <v>49</v>
      </c>
    </row>
    <row r="2" spans="1:11">
      <c r="A2" s="3" t="s">
        <v>45</v>
      </c>
      <c r="B2" s="3" t="s">
        <v>47</v>
      </c>
      <c r="C2" s="4" t="s">
        <v>3</v>
      </c>
      <c r="D2" s="9" t="s">
        <v>50</v>
      </c>
      <c r="E2" s="17">
        <f>(15*$I2+8.5*$J2+0.1*K2)/(30*24)</f>
        <v>0.40166666666666667</v>
      </c>
      <c r="F2" s="17">
        <f>E2</f>
        <v>0.40166666666666667</v>
      </c>
      <c r="G2" s="17">
        <f t="shared" ref="G2:H2" si="0">F2</f>
        <v>0.40166666666666667</v>
      </c>
      <c r="H2" s="17">
        <f t="shared" si="0"/>
        <v>0.40166666666666667</v>
      </c>
      <c r="I2" s="8">
        <v>4</v>
      </c>
      <c r="J2" s="8">
        <v>25.2</v>
      </c>
      <c r="K2">
        <v>150</v>
      </c>
    </row>
    <row r="3" spans="1:11">
      <c r="A3" s="3" t="s">
        <v>45</v>
      </c>
      <c r="B3" s="3" t="s">
        <v>47</v>
      </c>
      <c r="C3" s="4" t="s">
        <v>3</v>
      </c>
      <c r="D3" s="9" t="s">
        <v>51</v>
      </c>
      <c r="E3" s="17">
        <f t="shared" ref="E3:E11" si="1">(15*$I3+8.5*$J3+0.1*K3)/(30*24)</f>
        <v>0.54944444444444451</v>
      </c>
      <c r="F3" s="17">
        <f t="shared" ref="F3:H11" si="2">E3</f>
        <v>0.54944444444444451</v>
      </c>
      <c r="G3" s="17">
        <f t="shared" si="2"/>
        <v>0.54944444444444451</v>
      </c>
      <c r="H3" s="17">
        <f t="shared" si="2"/>
        <v>0.54944444444444451</v>
      </c>
      <c r="I3" s="8">
        <v>6</v>
      </c>
      <c r="J3" s="8">
        <v>33.6</v>
      </c>
      <c r="K3">
        <v>200</v>
      </c>
    </row>
    <row r="4" spans="1:11">
      <c r="A4" s="3" t="s">
        <v>45</v>
      </c>
      <c r="B4" s="3" t="s">
        <v>47</v>
      </c>
      <c r="C4" s="4" t="s">
        <v>3</v>
      </c>
      <c r="D4" s="9" t="s">
        <v>52</v>
      </c>
      <c r="E4" s="17">
        <f t="shared" si="1"/>
        <v>0.69722222222222219</v>
      </c>
      <c r="F4" s="17">
        <f t="shared" si="2"/>
        <v>0.69722222222222219</v>
      </c>
      <c r="G4" s="17">
        <f t="shared" si="2"/>
        <v>0.69722222222222219</v>
      </c>
      <c r="H4" s="17">
        <f t="shared" si="2"/>
        <v>0.69722222222222219</v>
      </c>
      <c r="I4" s="8">
        <v>8</v>
      </c>
      <c r="J4" s="8">
        <v>42</v>
      </c>
      <c r="K4">
        <v>250</v>
      </c>
    </row>
    <row r="5" spans="1:11">
      <c r="A5" s="3" t="s">
        <v>45</v>
      </c>
      <c r="B5" s="3" t="s">
        <v>47</v>
      </c>
      <c r="C5" s="4" t="s">
        <v>3</v>
      </c>
      <c r="D5" s="9" t="s">
        <v>53</v>
      </c>
      <c r="E5" s="17">
        <f t="shared" si="1"/>
        <v>0.89361111111111113</v>
      </c>
      <c r="F5" s="17">
        <f t="shared" si="2"/>
        <v>0.89361111111111113</v>
      </c>
      <c r="G5" s="17">
        <f t="shared" si="2"/>
        <v>0.89361111111111113</v>
      </c>
      <c r="H5" s="17">
        <f t="shared" si="2"/>
        <v>0.89361111111111113</v>
      </c>
      <c r="I5" s="8">
        <v>12</v>
      </c>
      <c r="J5" s="8">
        <v>50.4</v>
      </c>
      <c r="K5">
        <v>350</v>
      </c>
    </row>
    <row r="6" spans="1:11">
      <c r="A6" s="3" t="s">
        <v>45</v>
      </c>
      <c r="B6" s="3" t="s">
        <v>47</v>
      </c>
      <c r="C6" s="4" t="s">
        <v>3</v>
      </c>
      <c r="D6" s="9" t="s">
        <v>54</v>
      </c>
      <c r="E6" s="17">
        <f t="shared" si="1"/>
        <v>1.1465277777777778</v>
      </c>
      <c r="F6" s="17">
        <f t="shared" si="2"/>
        <v>1.1465277777777778</v>
      </c>
      <c r="G6" s="17">
        <f t="shared" si="2"/>
        <v>1.1465277777777778</v>
      </c>
      <c r="H6" s="17">
        <f t="shared" si="2"/>
        <v>1.1465277777777778</v>
      </c>
      <c r="I6" s="8">
        <v>16</v>
      </c>
      <c r="J6" s="8">
        <v>63</v>
      </c>
      <c r="K6">
        <v>500</v>
      </c>
    </row>
    <row r="7" spans="1:11">
      <c r="A7" s="3" t="s">
        <v>45</v>
      </c>
      <c r="B7" s="3" t="s">
        <v>47</v>
      </c>
      <c r="C7" s="4" t="s">
        <v>3</v>
      </c>
      <c r="D7" s="9" t="s">
        <v>60</v>
      </c>
      <c r="E7" s="17">
        <f t="shared" si="1"/>
        <v>1.3697222222222223</v>
      </c>
      <c r="F7" s="17">
        <f t="shared" si="2"/>
        <v>1.3697222222222223</v>
      </c>
      <c r="G7" s="17">
        <f t="shared" si="2"/>
        <v>1.3697222222222223</v>
      </c>
      <c r="H7" s="17">
        <f t="shared" si="2"/>
        <v>1.3697222222222223</v>
      </c>
      <c r="I7" s="8">
        <v>24</v>
      </c>
      <c r="J7" s="8">
        <v>67.2</v>
      </c>
      <c r="K7">
        <v>550</v>
      </c>
    </row>
    <row r="8" spans="1:11">
      <c r="A8" s="3" t="s">
        <v>45</v>
      </c>
      <c r="B8" s="3" t="s">
        <v>47</v>
      </c>
      <c r="C8" s="4" t="s">
        <v>3</v>
      </c>
      <c r="D8" s="9" t="s">
        <v>61</v>
      </c>
      <c r="E8" s="17">
        <f t="shared" si="1"/>
        <v>1.6354166666666667</v>
      </c>
      <c r="F8" s="17">
        <f t="shared" si="2"/>
        <v>1.6354166666666667</v>
      </c>
      <c r="G8" s="17">
        <f t="shared" si="2"/>
        <v>1.6354166666666667</v>
      </c>
      <c r="H8" s="17">
        <f t="shared" si="2"/>
        <v>1.6354166666666667</v>
      </c>
      <c r="I8" s="8">
        <v>32</v>
      </c>
      <c r="J8" s="8">
        <v>75</v>
      </c>
      <c r="K8">
        <v>600</v>
      </c>
    </row>
    <row r="9" spans="1:11">
      <c r="A9" s="3" t="s">
        <v>45</v>
      </c>
      <c r="B9" s="3" t="s">
        <v>47</v>
      </c>
      <c r="C9" s="4" t="s">
        <v>3</v>
      </c>
      <c r="D9" s="9" t="s">
        <v>62</v>
      </c>
      <c r="E9" s="17">
        <f t="shared" si="1"/>
        <v>2.0819444444444444</v>
      </c>
      <c r="F9" s="17">
        <f t="shared" si="2"/>
        <v>2.0819444444444444</v>
      </c>
      <c r="G9" s="17">
        <f t="shared" si="2"/>
        <v>2.0819444444444444</v>
      </c>
      <c r="H9" s="17">
        <f t="shared" si="2"/>
        <v>2.0819444444444444</v>
      </c>
      <c r="I9" s="8">
        <v>48</v>
      </c>
      <c r="J9" s="8">
        <v>84</v>
      </c>
      <c r="K9">
        <v>650</v>
      </c>
    </row>
    <row r="10" spans="1:11">
      <c r="A10" s="3" t="s">
        <v>45</v>
      </c>
      <c r="B10" s="3" t="s">
        <v>47</v>
      </c>
      <c r="C10" s="4" t="s">
        <v>3</v>
      </c>
      <c r="D10" s="9" t="s">
        <v>63</v>
      </c>
      <c r="E10" s="17">
        <f t="shared" si="1"/>
        <v>2.4718055555555556</v>
      </c>
      <c r="F10" s="17">
        <f t="shared" si="2"/>
        <v>2.4718055555555556</v>
      </c>
      <c r="G10" s="17">
        <f t="shared" si="2"/>
        <v>2.4718055555555556</v>
      </c>
      <c r="H10" s="17">
        <f t="shared" si="2"/>
        <v>2.4718055555555556</v>
      </c>
      <c r="I10" s="8">
        <v>64</v>
      </c>
      <c r="J10" s="8">
        <v>88.2</v>
      </c>
      <c r="K10">
        <v>700</v>
      </c>
    </row>
    <row r="11" spans="1:11">
      <c r="A11" s="3" t="s">
        <v>45</v>
      </c>
      <c r="B11" s="3" t="s">
        <v>47</v>
      </c>
      <c r="C11" s="4" t="s">
        <v>3</v>
      </c>
      <c r="D11" s="9" t="s">
        <v>64</v>
      </c>
      <c r="E11" s="17">
        <f t="shared" si="1"/>
        <v>3.3194444444444446</v>
      </c>
      <c r="F11" s="17">
        <f t="shared" si="2"/>
        <v>3.3194444444444446</v>
      </c>
      <c r="G11" s="17">
        <f t="shared" si="2"/>
        <v>3.3194444444444446</v>
      </c>
      <c r="H11" s="17">
        <f t="shared" si="2"/>
        <v>3.3194444444444446</v>
      </c>
      <c r="I11" s="8">
        <v>96</v>
      </c>
      <c r="J11" s="8">
        <v>100</v>
      </c>
      <c r="K11">
        <v>1000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"/>
  <sheetViews>
    <sheetView zoomScale="90" zoomScaleNormal="90" workbookViewId="0">
      <pane ySplit="1" topLeftCell="A2" activePane="bottomLeft" state="frozen"/>
      <selection pane="bottomLeft" activeCell="A11" sqref="A2:XFD11"/>
    </sheetView>
  </sheetViews>
  <sheetFormatPr baseColWidth="10" defaultColWidth="9.140625" defaultRowHeight="15"/>
  <cols>
    <col min="1" max="1" width="10" style="5" bestFit="1" customWidth="1"/>
    <col min="2" max="2" width="10" style="5" customWidth="1"/>
    <col min="3" max="3" width="9.28515625" bestFit="1" customWidth="1"/>
    <col min="4" max="4" width="19.5703125" bestFit="1" customWidth="1"/>
    <col min="5" max="8" width="14" style="17" customWidth="1"/>
    <col min="9" max="9" width="9.42578125" bestFit="1" customWidth="1"/>
  </cols>
  <sheetData>
    <row r="1" spans="1:11">
      <c r="A1" s="1" t="s">
        <v>0</v>
      </c>
      <c r="B1" s="1" t="s">
        <v>46</v>
      </c>
      <c r="C1" s="2" t="s">
        <v>1</v>
      </c>
      <c r="D1" s="2" t="s">
        <v>2</v>
      </c>
      <c r="E1" s="16" t="s">
        <v>39</v>
      </c>
      <c r="F1" s="16" t="s">
        <v>40</v>
      </c>
      <c r="G1" s="16" t="s">
        <v>41</v>
      </c>
      <c r="H1" s="16" t="s">
        <v>42</v>
      </c>
      <c r="I1" s="15" t="s">
        <v>43</v>
      </c>
      <c r="J1" s="15" t="s">
        <v>44</v>
      </c>
      <c r="K1" s="6" t="s">
        <v>49</v>
      </c>
    </row>
    <row r="2" spans="1:11">
      <c r="A2" s="3" t="s">
        <v>45</v>
      </c>
      <c r="B2" s="3" t="s">
        <v>47</v>
      </c>
      <c r="C2" s="4" t="s">
        <v>3</v>
      </c>
      <c r="D2" s="9" t="s">
        <v>55</v>
      </c>
      <c r="E2" s="17">
        <f>(25*$I2+25*$J2+0.1*K2)/(30*24)</f>
        <v>1.0347222222222223</v>
      </c>
      <c r="F2" s="17">
        <f t="shared" ref="F2:H8" si="0">E2</f>
        <v>1.0347222222222223</v>
      </c>
      <c r="G2" s="17">
        <f t="shared" si="0"/>
        <v>1.0347222222222223</v>
      </c>
      <c r="H2" s="17">
        <f t="shared" si="0"/>
        <v>1.0347222222222223</v>
      </c>
      <c r="I2" s="8">
        <v>4</v>
      </c>
      <c r="J2" s="8">
        <v>25.2</v>
      </c>
      <c r="K2">
        <v>150</v>
      </c>
    </row>
    <row r="3" spans="1:11">
      <c r="A3" s="3" t="s">
        <v>45</v>
      </c>
      <c r="B3" s="3" t="s">
        <v>47</v>
      </c>
      <c r="C3" s="4" t="s">
        <v>3</v>
      </c>
      <c r="D3" s="9" t="s">
        <v>56</v>
      </c>
      <c r="E3" s="17">
        <f t="shared" ref="E3:E11" si="1">(25*$I3+25*$J3+0.1*K3)/(30*24)</f>
        <v>1.4027777777777777</v>
      </c>
      <c r="F3" s="17">
        <f t="shared" si="0"/>
        <v>1.4027777777777777</v>
      </c>
      <c r="G3" s="17">
        <f t="shared" si="0"/>
        <v>1.4027777777777777</v>
      </c>
      <c r="H3" s="17">
        <f t="shared" si="0"/>
        <v>1.4027777777777777</v>
      </c>
      <c r="I3" s="8">
        <v>6</v>
      </c>
      <c r="J3" s="8">
        <v>33.6</v>
      </c>
      <c r="K3">
        <v>200</v>
      </c>
    </row>
    <row r="4" spans="1:11">
      <c r="A4" s="3" t="s">
        <v>45</v>
      </c>
      <c r="B4" s="3" t="s">
        <v>47</v>
      </c>
      <c r="C4" s="4" t="s">
        <v>3</v>
      </c>
      <c r="D4" s="9" t="s">
        <v>57</v>
      </c>
      <c r="E4" s="17">
        <f t="shared" si="1"/>
        <v>1.7708333333333333</v>
      </c>
      <c r="F4" s="17">
        <f t="shared" si="0"/>
        <v>1.7708333333333333</v>
      </c>
      <c r="G4" s="17">
        <f t="shared" si="0"/>
        <v>1.7708333333333333</v>
      </c>
      <c r="H4" s="17">
        <f t="shared" si="0"/>
        <v>1.7708333333333333</v>
      </c>
      <c r="I4" s="8">
        <v>8</v>
      </c>
      <c r="J4" s="8">
        <v>42</v>
      </c>
      <c r="K4">
        <v>250</v>
      </c>
    </row>
    <row r="5" spans="1:11">
      <c r="A5" s="3" t="s">
        <v>45</v>
      </c>
      <c r="B5" s="3" t="s">
        <v>47</v>
      </c>
      <c r="C5" s="4" t="s">
        <v>3</v>
      </c>
      <c r="D5" s="9" t="s">
        <v>58</v>
      </c>
      <c r="E5" s="17">
        <f t="shared" si="1"/>
        <v>2.2152777777777777</v>
      </c>
      <c r="F5" s="17">
        <f t="shared" si="0"/>
        <v>2.2152777777777777</v>
      </c>
      <c r="G5" s="17">
        <f t="shared" si="0"/>
        <v>2.2152777777777777</v>
      </c>
      <c r="H5" s="17">
        <f t="shared" si="0"/>
        <v>2.2152777777777777</v>
      </c>
      <c r="I5" s="8">
        <v>12</v>
      </c>
      <c r="J5" s="8">
        <v>50.4</v>
      </c>
      <c r="K5">
        <v>350</v>
      </c>
    </row>
    <row r="6" spans="1:11">
      <c r="A6" s="3" t="s">
        <v>45</v>
      </c>
      <c r="B6" s="3" t="s">
        <v>47</v>
      </c>
      <c r="C6" s="4" t="s">
        <v>3</v>
      </c>
      <c r="D6" s="9" t="s">
        <v>59</v>
      </c>
      <c r="E6" s="17">
        <f t="shared" si="1"/>
        <v>2.8125</v>
      </c>
      <c r="F6" s="17">
        <f t="shared" si="0"/>
        <v>2.8125</v>
      </c>
      <c r="G6" s="17">
        <f t="shared" si="0"/>
        <v>2.8125</v>
      </c>
      <c r="H6" s="17">
        <f t="shared" si="0"/>
        <v>2.8125</v>
      </c>
      <c r="I6" s="8">
        <v>16</v>
      </c>
      <c r="J6" s="8">
        <v>63</v>
      </c>
      <c r="K6">
        <v>500</v>
      </c>
    </row>
    <row r="7" spans="1:11">
      <c r="A7" s="3" t="s">
        <v>45</v>
      </c>
      <c r="B7" s="3" t="s">
        <v>47</v>
      </c>
      <c r="C7" s="4" t="s">
        <v>3</v>
      </c>
      <c r="D7" s="9" t="s">
        <v>65</v>
      </c>
      <c r="E7" s="17">
        <f t="shared" si="1"/>
        <v>3.2430555555555554</v>
      </c>
      <c r="F7" s="17">
        <f t="shared" si="0"/>
        <v>3.2430555555555554</v>
      </c>
      <c r="G7" s="17">
        <f t="shared" si="0"/>
        <v>3.2430555555555554</v>
      </c>
      <c r="H7" s="17">
        <f t="shared" si="0"/>
        <v>3.2430555555555554</v>
      </c>
      <c r="I7" s="8">
        <v>24</v>
      </c>
      <c r="J7" s="8">
        <v>67.2</v>
      </c>
      <c r="K7">
        <v>550</v>
      </c>
    </row>
    <row r="8" spans="1:11">
      <c r="A8" s="3" t="s">
        <v>45</v>
      </c>
      <c r="B8" s="3" t="s">
        <v>47</v>
      </c>
      <c r="C8" s="4" t="s">
        <v>3</v>
      </c>
      <c r="D8" s="9" t="s">
        <v>66</v>
      </c>
      <c r="E8" s="17">
        <f t="shared" si="1"/>
        <v>3.7986111111111112</v>
      </c>
      <c r="F8" s="17">
        <f t="shared" si="0"/>
        <v>3.7986111111111112</v>
      </c>
      <c r="G8" s="17">
        <f t="shared" si="0"/>
        <v>3.7986111111111112</v>
      </c>
      <c r="H8" s="17">
        <f t="shared" si="0"/>
        <v>3.7986111111111112</v>
      </c>
      <c r="I8" s="8">
        <v>32</v>
      </c>
      <c r="J8" s="8">
        <v>75</v>
      </c>
      <c r="K8">
        <v>600</v>
      </c>
    </row>
    <row r="9" spans="1:11">
      <c r="A9" s="3" t="s">
        <v>45</v>
      </c>
      <c r="B9" s="3" t="s">
        <v>47</v>
      </c>
      <c r="C9" s="4" t="s">
        <v>3</v>
      </c>
      <c r="D9" s="9" t="s">
        <v>67</v>
      </c>
      <c r="E9" s="17">
        <f t="shared" si="1"/>
        <v>4.6736111111111107</v>
      </c>
      <c r="F9" s="17">
        <f t="shared" ref="F9:H11" si="2">E9</f>
        <v>4.6736111111111107</v>
      </c>
      <c r="G9" s="17">
        <f t="shared" si="2"/>
        <v>4.6736111111111107</v>
      </c>
      <c r="H9" s="17">
        <f t="shared" si="2"/>
        <v>4.6736111111111107</v>
      </c>
      <c r="I9" s="8">
        <v>48</v>
      </c>
      <c r="J9" s="8">
        <v>84</v>
      </c>
      <c r="K9">
        <v>650</v>
      </c>
    </row>
    <row r="10" spans="1:11">
      <c r="A10" s="3" t="s">
        <v>45</v>
      </c>
      <c r="B10" s="3" t="s">
        <v>47</v>
      </c>
      <c r="C10" s="4" t="s">
        <v>3</v>
      </c>
      <c r="D10" s="9" t="s">
        <v>68</v>
      </c>
      <c r="E10" s="17">
        <f t="shared" si="1"/>
        <v>5.3819444444444446</v>
      </c>
      <c r="F10" s="17">
        <f t="shared" si="2"/>
        <v>5.3819444444444446</v>
      </c>
      <c r="G10" s="17">
        <f t="shared" si="2"/>
        <v>5.3819444444444446</v>
      </c>
      <c r="H10" s="17">
        <f t="shared" si="2"/>
        <v>5.3819444444444446</v>
      </c>
      <c r="I10" s="8">
        <v>64</v>
      </c>
      <c r="J10" s="8">
        <v>88.2</v>
      </c>
      <c r="K10">
        <v>700</v>
      </c>
    </row>
    <row r="11" spans="1:11">
      <c r="A11" s="3" t="s">
        <v>45</v>
      </c>
      <c r="B11" s="3" t="s">
        <v>47</v>
      </c>
      <c r="C11" s="4" t="s">
        <v>3</v>
      </c>
      <c r="D11" s="9" t="s">
        <v>69</v>
      </c>
      <c r="E11" s="17">
        <f t="shared" si="1"/>
        <v>6.9444444444444446</v>
      </c>
      <c r="F11" s="17">
        <f t="shared" si="2"/>
        <v>6.9444444444444446</v>
      </c>
      <c r="G11" s="17">
        <f t="shared" si="2"/>
        <v>6.9444444444444446</v>
      </c>
      <c r="H11" s="17">
        <f t="shared" si="2"/>
        <v>6.9444444444444446</v>
      </c>
      <c r="I11" s="8">
        <v>96</v>
      </c>
      <c r="J11" s="8">
        <v>100</v>
      </c>
      <c r="K11">
        <v>1000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A12" sqref="A12"/>
    </sheetView>
  </sheetViews>
  <sheetFormatPr baseColWidth="10" defaultColWidth="9.140625" defaultRowHeight="15"/>
  <cols>
    <col min="1" max="1" width="20.5703125" style="8" customWidth="1"/>
    <col min="2" max="2" width="66.42578125" style="10" customWidth="1"/>
    <col min="3" max="3" width="8.7109375" style="8" bestFit="1" customWidth="1"/>
    <col min="4" max="4" width="8.7109375" style="8" customWidth="1"/>
    <col min="5" max="5" width="14" style="8" bestFit="1" customWidth="1"/>
    <col min="6" max="6" width="14" style="8" customWidth="1"/>
    <col min="7" max="7" width="5.7109375" style="8" bestFit="1" customWidth="1"/>
    <col min="8" max="8" width="10.42578125" style="8" bestFit="1" customWidth="1"/>
    <col min="9" max="9" width="10.140625" style="8" bestFit="1" customWidth="1"/>
    <col min="10" max="10" width="10.140625" style="8" customWidth="1"/>
    <col min="11" max="11" width="5.85546875" style="8" bestFit="1" customWidth="1"/>
    <col min="12" max="12" width="12.140625" style="8" bestFit="1" customWidth="1"/>
    <col min="13" max="13" width="18" style="8" bestFit="1" customWidth="1"/>
    <col min="14" max="14" width="21.28515625" style="8" bestFit="1" customWidth="1"/>
    <col min="15" max="16384" width="9.140625" style="8"/>
  </cols>
  <sheetData>
    <row r="1" spans="1:14">
      <c r="A1" s="6" t="s">
        <v>2</v>
      </c>
      <c r="B1" s="7" t="s">
        <v>4</v>
      </c>
      <c r="C1" s="6" t="s">
        <v>5</v>
      </c>
      <c r="D1" s="6" t="s">
        <v>6</v>
      </c>
      <c r="E1" s="6" t="s">
        <v>31</v>
      </c>
      <c r="F1" s="6" t="s">
        <v>18</v>
      </c>
      <c r="G1" s="6" t="s">
        <v>7</v>
      </c>
      <c r="H1" s="6" t="s">
        <v>8</v>
      </c>
      <c r="I1" s="6" t="s">
        <v>32</v>
      </c>
      <c r="J1" s="6" t="s">
        <v>19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9" t="s">
        <v>50</v>
      </c>
      <c r="B2" s="10" t="s">
        <v>15</v>
      </c>
      <c r="C2" s="8" t="s">
        <v>13</v>
      </c>
      <c r="D2" s="8" t="s">
        <v>14</v>
      </c>
      <c r="E2" s="8">
        <v>4</v>
      </c>
      <c r="F2" s="8">
        <f>E2*0.4</f>
        <v>1.6</v>
      </c>
      <c r="I2" s="8">
        <v>25.2</v>
      </c>
      <c r="J2" s="8">
        <f>I2*0.25</f>
        <v>6.3</v>
      </c>
      <c r="L2">
        <v>150</v>
      </c>
    </row>
    <row r="3" spans="1:14">
      <c r="A3" s="9" t="s">
        <v>51</v>
      </c>
      <c r="B3" s="10" t="s">
        <v>15</v>
      </c>
      <c r="C3" s="8" t="s">
        <v>13</v>
      </c>
      <c r="D3" s="8" t="s">
        <v>14</v>
      </c>
      <c r="E3" s="8">
        <v>6</v>
      </c>
      <c r="F3" s="8">
        <f t="shared" ref="F3:F11" si="0">E3*0.4</f>
        <v>2.4000000000000004</v>
      </c>
      <c r="I3" s="8">
        <v>33.6</v>
      </c>
      <c r="J3" s="8">
        <f t="shared" ref="J3:J11" si="1">I3*0.25</f>
        <v>8.4</v>
      </c>
      <c r="L3">
        <v>200</v>
      </c>
    </row>
    <row r="4" spans="1:14">
      <c r="A4" s="9" t="s">
        <v>52</v>
      </c>
      <c r="B4" s="10" t="s">
        <v>15</v>
      </c>
      <c r="C4" s="8" t="s">
        <v>13</v>
      </c>
      <c r="D4" s="8" t="s">
        <v>14</v>
      </c>
      <c r="E4" s="8">
        <v>8</v>
      </c>
      <c r="F4" s="8">
        <f t="shared" si="0"/>
        <v>3.2</v>
      </c>
      <c r="I4" s="8">
        <v>42</v>
      </c>
      <c r="J4" s="8">
        <f t="shared" si="1"/>
        <v>10.5</v>
      </c>
      <c r="L4">
        <v>250</v>
      </c>
    </row>
    <row r="5" spans="1:14">
      <c r="A5" s="9" t="s">
        <v>53</v>
      </c>
      <c r="B5" s="10" t="s">
        <v>15</v>
      </c>
      <c r="C5" s="8" t="s">
        <v>13</v>
      </c>
      <c r="D5" s="8" t="s">
        <v>14</v>
      </c>
      <c r="E5" s="8">
        <v>12</v>
      </c>
      <c r="F5" s="8">
        <f t="shared" si="0"/>
        <v>4.8000000000000007</v>
      </c>
      <c r="I5" s="8">
        <v>50.4</v>
      </c>
      <c r="J5" s="8">
        <f t="shared" si="1"/>
        <v>12.6</v>
      </c>
      <c r="L5">
        <v>350</v>
      </c>
    </row>
    <row r="6" spans="1:14">
      <c r="A6" s="9" t="s">
        <v>54</v>
      </c>
      <c r="B6" s="10" t="s">
        <v>15</v>
      </c>
      <c r="C6" s="8" t="s">
        <v>13</v>
      </c>
      <c r="D6" s="8" t="s">
        <v>14</v>
      </c>
      <c r="E6" s="8">
        <v>16</v>
      </c>
      <c r="F6" s="8">
        <f t="shared" si="0"/>
        <v>6.4</v>
      </c>
      <c r="I6" s="8">
        <v>63</v>
      </c>
      <c r="J6" s="8">
        <f t="shared" si="1"/>
        <v>15.75</v>
      </c>
      <c r="L6">
        <v>500</v>
      </c>
    </row>
    <row r="7" spans="1:14">
      <c r="A7" s="9" t="s">
        <v>60</v>
      </c>
      <c r="B7" s="10" t="s">
        <v>38</v>
      </c>
      <c r="C7" s="8" t="s">
        <v>13</v>
      </c>
      <c r="D7" s="8" t="s">
        <v>14</v>
      </c>
      <c r="E7" s="8">
        <v>24</v>
      </c>
      <c r="F7" s="8">
        <f t="shared" si="0"/>
        <v>9.6000000000000014</v>
      </c>
      <c r="I7" s="8">
        <v>67.2</v>
      </c>
      <c r="J7" s="8">
        <f t="shared" si="1"/>
        <v>16.8</v>
      </c>
      <c r="L7">
        <v>550</v>
      </c>
    </row>
    <row r="8" spans="1:14">
      <c r="A8" s="9" t="s">
        <v>61</v>
      </c>
      <c r="B8" s="10" t="s">
        <v>38</v>
      </c>
      <c r="C8" s="8" t="s">
        <v>13</v>
      </c>
      <c r="D8" s="8" t="s">
        <v>14</v>
      </c>
      <c r="E8" s="8">
        <v>32</v>
      </c>
      <c r="F8" s="8">
        <f t="shared" si="0"/>
        <v>12.8</v>
      </c>
      <c r="I8" s="8">
        <v>75</v>
      </c>
      <c r="J8" s="8">
        <f t="shared" si="1"/>
        <v>18.75</v>
      </c>
      <c r="L8">
        <v>600</v>
      </c>
    </row>
    <row r="9" spans="1:14">
      <c r="A9" s="9" t="s">
        <v>62</v>
      </c>
      <c r="B9" s="10" t="s">
        <v>38</v>
      </c>
      <c r="C9" s="8" t="s">
        <v>13</v>
      </c>
      <c r="D9" s="8" t="s">
        <v>14</v>
      </c>
      <c r="E9" s="8">
        <v>48</v>
      </c>
      <c r="F9" s="8">
        <f t="shared" si="0"/>
        <v>19.200000000000003</v>
      </c>
      <c r="I9" s="8">
        <v>84</v>
      </c>
      <c r="J9" s="8">
        <f t="shared" si="1"/>
        <v>21</v>
      </c>
      <c r="L9">
        <v>650</v>
      </c>
    </row>
    <row r="10" spans="1:14">
      <c r="A10" s="9" t="s">
        <v>63</v>
      </c>
      <c r="B10" s="10" t="s">
        <v>38</v>
      </c>
      <c r="C10" s="8" t="s">
        <v>13</v>
      </c>
      <c r="D10" s="8" t="s">
        <v>14</v>
      </c>
      <c r="E10" s="8">
        <v>64</v>
      </c>
      <c r="F10" s="8">
        <f t="shared" si="0"/>
        <v>25.6</v>
      </c>
      <c r="I10" s="8">
        <v>88.2</v>
      </c>
      <c r="J10" s="8">
        <f t="shared" si="1"/>
        <v>22.05</v>
      </c>
      <c r="L10">
        <v>700</v>
      </c>
    </row>
    <row r="11" spans="1:14">
      <c r="A11" s="9" t="s">
        <v>64</v>
      </c>
      <c r="B11" s="10" t="s">
        <v>38</v>
      </c>
      <c r="C11" s="8" t="s">
        <v>13</v>
      </c>
      <c r="D11" s="8" t="s">
        <v>14</v>
      </c>
      <c r="E11" s="8">
        <v>96</v>
      </c>
      <c r="F11" s="8">
        <f t="shared" si="0"/>
        <v>38.400000000000006</v>
      </c>
      <c r="I11" s="8">
        <v>100</v>
      </c>
      <c r="J11" s="8">
        <f t="shared" si="1"/>
        <v>25</v>
      </c>
      <c r="L11">
        <v>1000</v>
      </c>
    </row>
    <row r="12" spans="1:14">
      <c r="A12" s="9" t="s">
        <v>55</v>
      </c>
      <c r="B12" s="10" t="s">
        <v>38</v>
      </c>
      <c r="C12" s="8" t="s">
        <v>13</v>
      </c>
      <c r="D12" s="8" t="s">
        <v>14</v>
      </c>
      <c r="E12" s="8">
        <v>4</v>
      </c>
      <c r="F12" s="8">
        <f>E12*0.75</f>
        <v>3</v>
      </c>
      <c r="I12" s="8">
        <v>25.2</v>
      </c>
      <c r="J12" s="8">
        <f>I12*0.75</f>
        <v>18.899999999999999</v>
      </c>
      <c r="L12">
        <v>150</v>
      </c>
    </row>
    <row r="13" spans="1:14">
      <c r="A13" s="9" t="s">
        <v>56</v>
      </c>
      <c r="B13" s="10" t="s">
        <v>38</v>
      </c>
      <c r="C13" s="8" t="s">
        <v>13</v>
      </c>
      <c r="D13" s="8" t="s">
        <v>14</v>
      </c>
      <c r="E13" s="8">
        <v>6</v>
      </c>
      <c r="F13" s="8">
        <f t="shared" ref="F13:F21" si="2">E13*0.75</f>
        <v>4.5</v>
      </c>
      <c r="I13" s="8">
        <v>33.6</v>
      </c>
      <c r="J13" s="8">
        <f t="shared" ref="J13:J21" si="3">I13*0.75</f>
        <v>25.200000000000003</v>
      </c>
      <c r="L13">
        <v>200</v>
      </c>
    </row>
    <row r="14" spans="1:14">
      <c r="A14" s="9" t="s">
        <v>57</v>
      </c>
      <c r="B14" s="10" t="s">
        <v>38</v>
      </c>
      <c r="C14" s="8" t="s">
        <v>13</v>
      </c>
      <c r="D14" s="8" t="s">
        <v>14</v>
      </c>
      <c r="E14" s="8">
        <v>8</v>
      </c>
      <c r="F14" s="8">
        <f t="shared" si="2"/>
        <v>6</v>
      </c>
      <c r="I14" s="8">
        <v>42</v>
      </c>
      <c r="J14" s="8">
        <f t="shared" si="3"/>
        <v>31.5</v>
      </c>
      <c r="L14">
        <v>250</v>
      </c>
    </row>
    <row r="15" spans="1:14">
      <c r="A15" s="9" t="s">
        <v>58</v>
      </c>
      <c r="B15" s="10" t="s">
        <v>38</v>
      </c>
      <c r="C15" s="8" t="s">
        <v>13</v>
      </c>
      <c r="D15" s="8" t="s">
        <v>14</v>
      </c>
      <c r="E15" s="8">
        <v>12</v>
      </c>
      <c r="F15" s="8">
        <f t="shared" si="2"/>
        <v>9</v>
      </c>
      <c r="I15" s="8">
        <v>50.4</v>
      </c>
      <c r="J15" s="8">
        <f t="shared" si="3"/>
        <v>37.799999999999997</v>
      </c>
      <c r="L15">
        <v>350</v>
      </c>
    </row>
    <row r="16" spans="1:14">
      <c r="A16" s="9" t="s">
        <v>59</v>
      </c>
      <c r="B16" s="10" t="s">
        <v>38</v>
      </c>
      <c r="C16" s="8" t="s">
        <v>13</v>
      </c>
      <c r="D16" s="8" t="s">
        <v>14</v>
      </c>
      <c r="E16" s="8">
        <v>16</v>
      </c>
      <c r="F16" s="8">
        <f t="shared" si="2"/>
        <v>12</v>
      </c>
      <c r="I16" s="8">
        <v>63</v>
      </c>
      <c r="J16" s="8">
        <f t="shared" si="3"/>
        <v>47.25</v>
      </c>
      <c r="L16">
        <v>500</v>
      </c>
    </row>
    <row r="17" spans="1:12">
      <c r="A17" s="9" t="s">
        <v>65</v>
      </c>
      <c r="B17" s="10" t="s">
        <v>38</v>
      </c>
      <c r="C17" s="8" t="s">
        <v>13</v>
      </c>
      <c r="D17" s="8" t="s">
        <v>14</v>
      </c>
      <c r="E17" s="8">
        <v>24</v>
      </c>
      <c r="F17" s="8">
        <f t="shared" si="2"/>
        <v>18</v>
      </c>
      <c r="I17" s="8">
        <v>67.2</v>
      </c>
      <c r="J17" s="8">
        <f t="shared" si="3"/>
        <v>50.400000000000006</v>
      </c>
      <c r="L17">
        <v>550</v>
      </c>
    </row>
    <row r="18" spans="1:12">
      <c r="A18" s="9" t="s">
        <v>66</v>
      </c>
      <c r="B18" s="10" t="s">
        <v>38</v>
      </c>
      <c r="C18" s="8" t="s">
        <v>13</v>
      </c>
      <c r="D18" s="8" t="s">
        <v>14</v>
      </c>
      <c r="E18" s="8">
        <v>32</v>
      </c>
      <c r="F18" s="8">
        <f t="shared" si="2"/>
        <v>24</v>
      </c>
      <c r="I18" s="8">
        <v>75</v>
      </c>
      <c r="J18" s="8">
        <f t="shared" si="3"/>
        <v>56.25</v>
      </c>
      <c r="L18">
        <v>600</v>
      </c>
    </row>
    <row r="19" spans="1:12">
      <c r="A19" s="9" t="s">
        <v>67</v>
      </c>
      <c r="B19" s="10" t="s">
        <v>38</v>
      </c>
      <c r="C19" s="8" t="s">
        <v>13</v>
      </c>
      <c r="D19" s="8" t="s">
        <v>14</v>
      </c>
      <c r="E19" s="8">
        <v>48</v>
      </c>
      <c r="F19" s="8">
        <f t="shared" si="2"/>
        <v>36</v>
      </c>
      <c r="I19" s="8">
        <v>84</v>
      </c>
      <c r="J19" s="8">
        <f t="shared" si="3"/>
        <v>63</v>
      </c>
      <c r="L19">
        <v>650</v>
      </c>
    </row>
    <row r="20" spans="1:12">
      <c r="A20" s="9" t="s">
        <v>68</v>
      </c>
      <c r="B20" s="10" t="s">
        <v>38</v>
      </c>
      <c r="C20" s="8" t="s">
        <v>13</v>
      </c>
      <c r="D20" s="8" t="s">
        <v>14</v>
      </c>
      <c r="E20" s="8">
        <v>64</v>
      </c>
      <c r="F20" s="8">
        <f t="shared" si="2"/>
        <v>48</v>
      </c>
      <c r="I20" s="8">
        <v>88.2</v>
      </c>
      <c r="J20" s="8">
        <f t="shared" si="3"/>
        <v>66.150000000000006</v>
      </c>
      <c r="L20">
        <v>700</v>
      </c>
    </row>
    <row r="21" spans="1:12">
      <c r="A21" s="9" t="s">
        <v>69</v>
      </c>
      <c r="B21" s="10" t="s">
        <v>38</v>
      </c>
      <c r="C21" s="8" t="s">
        <v>13</v>
      </c>
      <c r="D21" s="8" t="s">
        <v>14</v>
      </c>
      <c r="E21" s="8">
        <v>96</v>
      </c>
      <c r="F21" s="8">
        <f t="shared" si="2"/>
        <v>72</v>
      </c>
      <c r="I21" s="8">
        <v>100</v>
      </c>
      <c r="J21" s="8">
        <f t="shared" si="3"/>
        <v>75</v>
      </c>
      <c r="L21">
        <v>1000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0"/>
  <sheetViews>
    <sheetView workbookViewId="0">
      <selection activeCell="B21" sqref="B21"/>
    </sheetView>
  </sheetViews>
  <sheetFormatPr baseColWidth="10" defaultRowHeight="15"/>
  <sheetData>
    <row r="1" spans="1:10">
      <c r="A1" t="s">
        <v>16</v>
      </c>
      <c r="B1" t="s">
        <v>17</v>
      </c>
    </row>
    <row r="2" spans="1:10">
      <c r="A2">
        <v>4</v>
      </c>
      <c r="B2">
        <v>6</v>
      </c>
      <c r="E2" s="11" t="s">
        <v>17</v>
      </c>
      <c r="F2" s="11">
        <v>6</v>
      </c>
      <c r="G2" s="11">
        <v>30</v>
      </c>
      <c r="H2" s="11">
        <v>100</v>
      </c>
      <c r="I2" s="11">
        <v>500</v>
      </c>
      <c r="J2" s="11">
        <v>2000</v>
      </c>
    </row>
    <row r="3" spans="1:10">
      <c r="A3">
        <v>5</v>
      </c>
      <c r="B3">
        <v>7</v>
      </c>
      <c r="E3" s="11" t="s">
        <v>16</v>
      </c>
    </row>
    <row r="4" spans="1:10">
      <c r="A4">
        <v>6</v>
      </c>
      <c r="B4">
        <v>8</v>
      </c>
      <c r="E4" s="11">
        <v>4</v>
      </c>
      <c r="F4">
        <f>F2/E4</f>
        <v>1.5</v>
      </c>
      <c r="G4">
        <f>G2/E4</f>
        <v>7.5</v>
      </c>
      <c r="H4">
        <f>H2/E4</f>
        <v>25</v>
      </c>
      <c r="I4">
        <f>I2/E4</f>
        <v>125</v>
      </c>
      <c r="J4">
        <f>J2/E4</f>
        <v>500</v>
      </c>
    </row>
    <row r="5" spans="1:10">
      <c r="A5">
        <v>7</v>
      </c>
      <c r="B5">
        <v>9</v>
      </c>
      <c r="E5" s="11">
        <v>10</v>
      </c>
      <c r="F5">
        <f>F2/$E5</f>
        <v>0.6</v>
      </c>
      <c r="G5">
        <f>G2/$E5</f>
        <v>3</v>
      </c>
      <c r="H5">
        <f>H2/$E5</f>
        <v>10</v>
      </c>
      <c r="I5">
        <f>I2/$E5</f>
        <v>50</v>
      </c>
      <c r="J5">
        <f>J2/$E5</f>
        <v>200</v>
      </c>
    </row>
    <row r="6" spans="1:10">
      <c r="A6">
        <v>8</v>
      </c>
      <c r="B6">
        <v>10</v>
      </c>
      <c r="E6" s="11">
        <v>50</v>
      </c>
      <c r="F6">
        <f>F2/$E6</f>
        <v>0.12</v>
      </c>
      <c r="G6">
        <f t="shared" ref="G6:J6" si="0">G2/$E6</f>
        <v>0.6</v>
      </c>
      <c r="H6">
        <f t="shared" si="0"/>
        <v>2</v>
      </c>
      <c r="I6">
        <f>I2/$E6</f>
        <v>10</v>
      </c>
      <c r="J6">
        <f t="shared" si="0"/>
        <v>40</v>
      </c>
    </row>
    <row r="7" spans="1:10">
      <c r="A7">
        <v>9</v>
      </c>
      <c r="B7">
        <v>11</v>
      </c>
      <c r="E7" s="11">
        <v>100</v>
      </c>
      <c r="F7">
        <f>F2/$E7</f>
        <v>0.06</v>
      </c>
      <c r="G7">
        <f t="shared" ref="G7:I7" si="1">G2/$E7</f>
        <v>0.3</v>
      </c>
      <c r="H7">
        <f t="shared" si="1"/>
        <v>1</v>
      </c>
      <c r="I7">
        <f t="shared" si="1"/>
        <v>5</v>
      </c>
      <c r="J7">
        <f>J2/$E7</f>
        <v>20</v>
      </c>
    </row>
    <row r="8" spans="1:10">
      <c r="A8">
        <v>10</v>
      </c>
      <c r="B8">
        <v>12</v>
      </c>
      <c r="E8" s="11">
        <v>500</v>
      </c>
      <c r="F8">
        <f>F2/$E8</f>
        <v>1.2E-2</v>
      </c>
      <c r="G8">
        <f t="shared" ref="G8:J8" si="2">G2/$E8</f>
        <v>0.06</v>
      </c>
      <c r="H8">
        <f t="shared" si="2"/>
        <v>0.2</v>
      </c>
      <c r="I8">
        <f t="shared" si="2"/>
        <v>1</v>
      </c>
      <c r="J8">
        <f t="shared" si="2"/>
        <v>4</v>
      </c>
    </row>
    <row r="9" spans="1:10">
      <c r="A9">
        <v>15</v>
      </c>
      <c r="B9">
        <v>13</v>
      </c>
    </row>
    <row r="10" spans="1:10">
      <c r="A10">
        <v>20</v>
      </c>
      <c r="B10">
        <v>14</v>
      </c>
    </row>
    <row r="11" spans="1:10">
      <c r="A11">
        <v>25</v>
      </c>
      <c r="B11">
        <v>15</v>
      </c>
    </row>
    <row r="12" spans="1:10">
      <c r="A12">
        <v>30</v>
      </c>
      <c r="B12">
        <v>16</v>
      </c>
    </row>
    <row r="13" spans="1:10">
      <c r="A13">
        <v>35</v>
      </c>
      <c r="B13">
        <v>17</v>
      </c>
    </row>
    <row r="14" spans="1:10">
      <c r="A14">
        <v>40</v>
      </c>
      <c r="B14">
        <v>18</v>
      </c>
    </row>
    <row r="15" spans="1:10">
      <c r="A15">
        <v>45</v>
      </c>
      <c r="B15">
        <v>19</v>
      </c>
    </row>
    <row r="16" spans="1:10">
      <c r="A16">
        <v>50</v>
      </c>
      <c r="B16">
        <v>20</v>
      </c>
    </row>
    <row r="17" spans="1:2">
      <c r="A17">
        <v>55</v>
      </c>
      <c r="B17">
        <v>21</v>
      </c>
    </row>
    <row r="18" spans="1:2">
      <c r="A18">
        <v>60</v>
      </c>
      <c r="B18">
        <v>22</v>
      </c>
    </row>
    <row r="19" spans="1:2">
      <c r="A19">
        <v>65</v>
      </c>
      <c r="B19">
        <v>23</v>
      </c>
    </row>
    <row r="20" spans="1:2">
      <c r="A20">
        <v>70</v>
      </c>
      <c r="B20">
        <v>24</v>
      </c>
    </row>
    <row r="21" spans="1:2">
      <c r="A21">
        <v>75</v>
      </c>
      <c r="B21">
        <v>25</v>
      </c>
    </row>
    <row r="22" spans="1:2">
      <c r="A22">
        <v>80</v>
      </c>
      <c r="B22">
        <v>26</v>
      </c>
    </row>
    <row r="23" spans="1:2">
      <c r="A23">
        <v>85</v>
      </c>
      <c r="B23">
        <v>27</v>
      </c>
    </row>
    <row r="24" spans="1:2">
      <c r="A24">
        <v>90</v>
      </c>
      <c r="B24">
        <v>28</v>
      </c>
    </row>
    <row r="25" spans="1:2">
      <c r="A25">
        <v>95</v>
      </c>
      <c r="B25">
        <v>29</v>
      </c>
    </row>
    <row r="26" spans="1:2">
      <c r="A26">
        <v>100</v>
      </c>
      <c r="B26">
        <v>30</v>
      </c>
    </row>
    <row r="27" spans="1:2">
      <c r="A27">
        <v>110</v>
      </c>
      <c r="B27">
        <v>35</v>
      </c>
    </row>
    <row r="28" spans="1:2">
      <c r="A28">
        <v>120</v>
      </c>
      <c r="B28">
        <v>40</v>
      </c>
    </row>
    <row r="29" spans="1:2">
      <c r="A29">
        <v>130</v>
      </c>
      <c r="B29">
        <v>45</v>
      </c>
    </row>
    <row r="30" spans="1:2">
      <c r="A30">
        <v>140</v>
      </c>
      <c r="B30">
        <v>50</v>
      </c>
    </row>
    <row r="31" spans="1:2">
      <c r="A31">
        <v>150</v>
      </c>
      <c r="B31">
        <v>55</v>
      </c>
    </row>
    <row r="32" spans="1:2">
      <c r="A32">
        <v>160</v>
      </c>
      <c r="B32">
        <v>60</v>
      </c>
    </row>
    <row r="33" spans="1:2">
      <c r="A33">
        <v>170</v>
      </c>
      <c r="B33">
        <v>65</v>
      </c>
    </row>
    <row r="34" spans="1:2">
      <c r="A34">
        <v>180</v>
      </c>
      <c r="B34">
        <v>70</v>
      </c>
    </row>
    <row r="35" spans="1:2">
      <c r="A35">
        <v>190</v>
      </c>
      <c r="B35">
        <v>75</v>
      </c>
    </row>
    <row r="36" spans="1:2">
      <c r="A36">
        <v>200</v>
      </c>
      <c r="B36">
        <v>80</v>
      </c>
    </row>
    <row r="37" spans="1:2">
      <c r="A37">
        <v>210</v>
      </c>
      <c r="B37">
        <v>85</v>
      </c>
    </row>
    <row r="38" spans="1:2">
      <c r="A38">
        <v>220</v>
      </c>
      <c r="B38">
        <v>90</v>
      </c>
    </row>
    <row r="39" spans="1:2">
      <c r="A39">
        <v>230</v>
      </c>
      <c r="B39">
        <v>95</v>
      </c>
    </row>
    <row r="40" spans="1:2">
      <c r="A40">
        <v>240</v>
      </c>
      <c r="B40">
        <v>100</v>
      </c>
    </row>
    <row r="41" spans="1:2">
      <c r="A41">
        <v>250</v>
      </c>
      <c r="B41">
        <v>110</v>
      </c>
    </row>
    <row r="42" spans="1:2">
      <c r="A42">
        <v>260</v>
      </c>
      <c r="B42">
        <v>120</v>
      </c>
    </row>
    <row r="43" spans="1:2">
      <c r="A43">
        <v>270</v>
      </c>
      <c r="B43">
        <v>130</v>
      </c>
    </row>
    <row r="44" spans="1:2">
      <c r="A44">
        <v>280</v>
      </c>
      <c r="B44">
        <v>140</v>
      </c>
    </row>
    <row r="45" spans="1:2">
      <c r="A45">
        <v>290</v>
      </c>
      <c r="B45">
        <v>150</v>
      </c>
    </row>
    <row r="46" spans="1:2">
      <c r="A46">
        <v>300</v>
      </c>
      <c r="B46">
        <v>160</v>
      </c>
    </row>
    <row r="47" spans="1:2">
      <c r="A47">
        <v>310</v>
      </c>
      <c r="B47">
        <v>170</v>
      </c>
    </row>
    <row r="48" spans="1:2">
      <c r="A48">
        <v>320</v>
      </c>
      <c r="B48">
        <v>180</v>
      </c>
    </row>
    <row r="49" spans="1:2">
      <c r="A49">
        <v>330</v>
      </c>
      <c r="B49">
        <v>190</v>
      </c>
    </row>
    <row r="50" spans="1:2">
      <c r="A50">
        <v>340</v>
      </c>
      <c r="B50">
        <v>200</v>
      </c>
    </row>
    <row r="51" spans="1:2">
      <c r="A51">
        <v>350</v>
      </c>
      <c r="B51">
        <v>210</v>
      </c>
    </row>
    <row r="52" spans="1:2">
      <c r="A52">
        <v>360</v>
      </c>
      <c r="B52">
        <v>220</v>
      </c>
    </row>
    <row r="53" spans="1:2">
      <c r="A53">
        <v>370</v>
      </c>
      <c r="B53">
        <v>230</v>
      </c>
    </row>
    <row r="54" spans="1:2">
      <c r="A54">
        <v>380</v>
      </c>
      <c r="B54">
        <v>240</v>
      </c>
    </row>
    <row r="55" spans="1:2">
      <c r="A55">
        <v>390</v>
      </c>
      <c r="B55">
        <v>250</v>
      </c>
    </row>
    <row r="56" spans="1:2">
      <c r="A56">
        <v>400</v>
      </c>
      <c r="B56">
        <v>260</v>
      </c>
    </row>
    <row r="57" spans="1:2">
      <c r="A57">
        <v>410</v>
      </c>
      <c r="B57">
        <v>270</v>
      </c>
    </row>
    <row r="58" spans="1:2">
      <c r="A58">
        <v>420</v>
      </c>
      <c r="B58">
        <v>280</v>
      </c>
    </row>
    <row r="59" spans="1:2">
      <c r="A59">
        <v>430</v>
      </c>
      <c r="B59">
        <v>290</v>
      </c>
    </row>
    <row r="60" spans="1:2">
      <c r="A60">
        <v>440</v>
      </c>
      <c r="B60">
        <v>300</v>
      </c>
    </row>
    <row r="61" spans="1:2">
      <c r="A61">
        <v>450</v>
      </c>
      <c r="B61">
        <v>310</v>
      </c>
    </row>
    <row r="62" spans="1:2">
      <c r="A62">
        <v>460</v>
      </c>
      <c r="B62">
        <v>320</v>
      </c>
    </row>
    <row r="63" spans="1:2">
      <c r="A63">
        <v>470</v>
      </c>
      <c r="B63">
        <v>330</v>
      </c>
    </row>
    <row r="64" spans="1:2">
      <c r="A64">
        <v>480</v>
      </c>
      <c r="B64">
        <v>340</v>
      </c>
    </row>
    <row r="65" spans="1:2">
      <c r="A65">
        <v>490</v>
      </c>
      <c r="B65">
        <v>350</v>
      </c>
    </row>
    <row r="66" spans="1:2">
      <c r="A66">
        <v>500</v>
      </c>
      <c r="B66">
        <v>360</v>
      </c>
    </row>
    <row r="67" spans="1:2">
      <c r="B67">
        <v>370</v>
      </c>
    </row>
    <row r="68" spans="1:2">
      <c r="B68">
        <v>380</v>
      </c>
    </row>
    <row r="69" spans="1:2">
      <c r="B69">
        <v>390</v>
      </c>
    </row>
    <row r="70" spans="1:2">
      <c r="B70">
        <v>400</v>
      </c>
    </row>
    <row r="71" spans="1:2">
      <c r="B71">
        <v>410</v>
      </c>
    </row>
    <row r="72" spans="1:2">
      <c r="B72">
        <v>420</v>
      </c>
    </row>
    <row r="73" spans="1:2">
      <c r="B73">
        <v>430</v>
      </c>
    </row>
    <row r="74" spans="1:2">
      <c r="B74">
        <v>440</v>
      </c>
    </row>
    <row r="75" spans="1:2">
      <c r="B75">
        <v>450</v>
      </c>
    </row>
    <row r="76" spans="1:2">
      <c r="B76">
        <v>460</v>
      </c>
    </row>
    <row r="77" spans="1:2">
      <c r="B77">
        <v>470</v>
      </c>
    </row>
    <row r="78" spans="1:2">
      <c r="B78">
        <v>480</v>
      </c>
    </row>
    <row r="79" spans="1:2">
      <c r="B79">
        <v>490</v>
      </c>
    </row>
    <row r="80" spans="1:2">
      <c r="B80">
        <v>500</v>
      </c>
    </row>
    <row r="81" spans="2:2">
      <c r="B81">
        <v>550</v>
      </c>
    </row>
    <row r="82" spans="2:2">
      <c r="B82">
        <v>600</v>
      </c>
    </row>
    <row r="83" spans="2:2">
      <c r="B83">
        <v>650</v>
      </c>
    </row>
    <row r="84" spans="2:2">
      <c r="B84">
        <v>700</v>
      </c>
    </row>
    <row r="85" spans="2:2">
      <c r="B85">
        <v>750</v>
      </c>
    </row>
    <row r="86" spans="2:2">
      <c r="B86">
        <v>800</v>
      </c>
    </row>
    <row r="87" spans="2:2">
      <c r="B87">
        <v>850</v>
      </c>
    </row>
    <row r="88" spans="2:2">
      <c r="B88">
        <v>900</v>
      </c>
    </row>
    <row r="89" spans="2:2">
      <c r="B89">
        <v>950</v>
      </c>
    </row>
    <row r="90" spans="2:2">
      <c r="B90">
        <v>1000</v>
      </c>
    </row>
    <row r="91" spans="2:2">
      <c r="B91">
        <v>1050</v>
      </c>
    </row>
    <row r="92" spans="2:2">
      <c r="B92">
        <v>1100</v>
      </c>
    </row>
    <row r="93" spans="2:2">
      <c r="B93">
        <v>1150</v>
      </c>
    </row>
    <row r="94" spans="2:2">
      <c r="B94">
        <v>1200</v>
      </c>
    </row>
    <row r="95" spans="2:2">
      <c r="B95">
        <v>1250</v>
      </c>
    </row>
    <row r="96" spans="2:2">
      <c r="B96">
        <v>1300</v>
      </c>
    </row>
    <row r="97" spans="2:2">
      <c r="B97">
        <v>1350</v>
      </c>
    </row>
    <row r="98" spans="2:2">
      <c r="B98">
        <v>1400</v>
      </c>
    </row>
    <row r="99" spans="2:2">
      <c r="B99">
        <v>1450</v>
      </c>
    </row>
    <row r="100" spans="2:2">
      <c r="B100">
        <v>1500</v>
      </c>
    </row>
    <row r="101" spans="2:2">
      <c r="B101">
        <v>1550</v>
      </c>
    </row>
    <row r="102" spans="2:2">
      <c r="B102">
        <v>1600</v>
      </c>
    </row>
    <row r="103" spans="2:2">
      <c r="B103">
        <v>1650</v>
      </c>
    </row>
    <row r="104" spans="2:2">
      <c r="B104">
        <v>1700</v>
      </c>
    </row>
    <row r="105" spans="2:2">
      <c r="B105">
        <v>1750</v>
      </c>
    </row>
    <row r="106" spans="2:2">
      <c r="B106">
        <v>1800</v>
      </c>
    </row>
    <row r="107" spans="2:2">
      <c r="B107">
        <v>1850</v>
      </c>
    </row>
    <row r="108" spans="2:2">
      <c r="B108">
        <v>1900</v>
      </c>
    </row>
    <row r="109" spans="2:2">
      <c r="B109">
        <v>1950</v>
      </c>
    </row>
    <row r="110" spans="2:2">
      <c r="B110">
        <v>2000</v>
      </c>
    </row>
  </sheetData>
  <conditionalFormatting sqref="F4:J7">
    <cfRule type="cellIs" dxfId="1" priority="2" operator="between">
      <formula>1.5</formula>
      <formula>5</formula>
    </cfRule>
  </conditionalFormatting>
  <conditionalFormatting sqref="F8:J8">
    <cfRule type="cellIs" dxfId="0" priority="1" operator="between">
      <formula>1.5</formula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C3" sqref="C3"/>
    </sheetView>
  </sheetViews>
  <sheetFormatPr baseColWidth="10" defaultRowHeight="15"/>
  <cols>
    <col min="4" max="4" width="14.7109375" style="13" bestFit="1" customWidth="1"/>
    <col min="5" max="5" width="14.7109375" bestFit="1" customWidth="1"/>
  </cols>
  <sheetData>
    <row r="1" spans="1:6" ht="30">
      <c r="A1" s="2" t="s">
        <v>20</v>
      </c>
      <c r="B1" s="2" t="s">
        <v>21</v>
      </c>
      <c r="C1" s="2" t="s">
        <v>22</v>
      </c>
      <c r="D1" s="14" t="s">
        <v>24</v>
      </c>
      <c r="E1" s="14" t="s">
        <v>25</v>
      </c>
      <c r="F1" s="12"/>
    </row>
    <row r="2" spans="1:6">
      <c r="A2">
        <v>2</v>
      </c>
      <c r="B2">
        <v>200</v>
      </c>
      <c r="C2">
        <v>60</v>
      </c>
      <c r="D2" s="13">
        <f>C2/A2</f>
        <v>30</v>
      </c>
      <c r="E2" s="13">
        <f>B2/12+D2</f>
        <v>46.666666666666671</v>
      </c>
    </row>
    <row r="3" spans="1:6">
      <c r="A3">
        <v>4</v>
      </c>
      <c r="B3">
        <v>400</v>
      </c>
      <c r="C3">
        <v>119</v>
      </c>
      <c r="D3" s="13">
        <f t="shared" ref="D3:D14" si="0">C3/A3</f>
        <v>29.75</v>
      </c>
      <c r="E3" s="13">
        <f t="shared" ref="E3:E14" si="1">B3/12+D3</f>
        <v>63.083333333333336</v>
      </c>
    </row>
    <row r="4" spans="1:6">
      <c r="A4">
        <v>6</v>
      </c>
      <c r="B4">
        <v>400</v>
      </c>
      <c r="C4">
        <v>179</v>
      </c>
      <c r="D4" s="13">
        <f t="shared" si="0"/>
        <v>29.833333333333332</v>
      </c>
      <c r="E4" s="13">
        <f t="shared" si="1"/>
        <v>63.166666666666671</v>
      </c>
    </row>
    <row r="5" spans="1:6">
      <c r="A5">
        <v>8</v>
      </c>
      <c r="B5">
        <v>400</v>
      </c>
      <c r="C5">
        <v>238</v>
      </c>
      <c r="D5" s="13">
        <f t="shared" si="0"/>
        <v>29.75</v>
      </c>
      <c r="E5" s="13">
        <f t="shared" si="1"/>
        <v>63.083333333333336</v>
      </c>
    </row>
    <row r="6" spans="1:6">
      <c r="A6">
        <v>10</v>
      </c>
      <c r="B6">
        <v>400</v>
      </c>
      <c r="C6">
        <v>298</v>
      </c>
      <c r="D6" s="13">
        <f t="shared" si="0"/>
        <v>29.8</v>
      </c>
      <c r="E6" s="13">
        <f t="shared" si="1"/>
        <v>63.13333333333334</v>
      </c>
    </row>
    <row r="7" spans="1:6">
      <c r="A7">
        <v>20</v>
      </c>
      <c r="B7">
        <v>500</v>
      </c>
      <c r="C7">
        <v>595</v>
      </c>
      <c r="D7" s="13">
        <f t="shared" si="0"/>
        <v>29.75</v>
      </c>
      <c r="E7" s="13">
        <f t="shared" si="1"/>
        <v>71.416666666666657</v>
      </c>
    </row>
    <row r="8" spans="1:6">
      <c r="A8">
        <v>30</v>
      </c>
      <c r="B8">
        <v>500</v>
      </c>
      <c r="C8">
        <v>750</v>
      </c>
      <c r="D8" s="13">
        <f t="shared" si="0"/>
        <v>25</v>
      </c>
      <c r="E8" s="13">
        <f t="shared" si="1"/>
        <v>66.666666666666657</v>
      </c>
    </row>
    <row r="9" spans="1:6">
      <c r="A9">
        <v>40</v>
      </c>
      <c r="B9">
        <v>500</v>
      </c>
      <c r="C9">
        <v>900</v>
      </c>
      <c r="D9" s="13">
        <f t="shared" si="0"/>
        <v>22.5</v>
      </c>
      <c r="E9" s="13">
        <f t="shared" si="1"/>
        <v>64.166666666666657</v>
      </c>
    </row>
    <row r="10" spans="1:6">
      <c r="A10">
        <v>50</v>
      </c>
      <c r="B10">
        <v>500</v>
      </c>
      <c r="C10">
        <v>1000</v>
      </c>
      <c r="D10" s="13">
        <f t="shared" si="0"/>
        <v>20</v>
      </c>
      <c r="E10" s="13">
        <f t="shared" si="1"/>
        <v>61.666666666666664</v>
      </c>
    </row>
    <row r="11" spans="1:6">
      <c r="A11">
        <v>60</v>
      </c>
      <c r="B11">
        <v>500</v>
      </c>
      <c r="C11">
        <v>1100</v>
      </c>
      <c r="D11" s="13">
        <f t="shared" si="0"/>
        <v>18.333333333333332</v>
      </c>
      <c r="E11" s="13">
        <f t="shared" si="1"/>
        <v>60</v>
      </c>
    </row>
    <row r="12" spans="1:6">
      <c r="A12">
        <v>80</v>
      </c>
      <c r="B12">
        <v>500</v>
      </c>
      <c r="C12">
        <v>1150</v>
      </c>
      <c r="D12" s="13">
        <f t="shared" si="0"/>
        <v>14.375</v>
      </c>
      <c r="E12" s="13">
        <f t="shared" si="1"/>
        <v>56.041666666666664</v>
      </c>
    </row>
    <row r="13" spans="1:6">
      <c r="A13">
        <v>90</v>
      </c>
      <c r="B13">
        <v>500</v>
      </c>
      <c r="C13">
        <v>1200</v>
      </c>
      <c r="D13" s="13">
        <f t="shared" si="0"/>
        <v>13.333333333333334</v>
      </c>
      <c r="E13" s="13">
        <f t="shared" si="1"/>
        <v>55</v>
      </c>
    </row>
    <row r="14" spans="1:6">
      <c r="A14">
        <v>100</v>
      </c>
      <c r="B14">
        <v>500</v>
      </c>
      <c r="C14">
        <v>1250</v>
      </c>
      <c r="D14" s="13">
        <f t="shared" si="0"/>
        <v>12.5</v>
      </c>
      <c r="E14" s="13">
        <f t="shared" si="1"/>
        <v>54.166666666666664</v>
      </c>
    </row>
    <row r="16" spans="1:6" ht="45">
      <c r="A16">
        <v>4</v>
      </c>
      <c r="C16">
        <v>1135.58</v>
      </c>
      <c r="F16" s="18" t="s">
        <v>48</v>
      </c>
    </row>
    <row r="19" spans="1:1">
      <c r="A19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ondemand</vt:lpstr>
      <vt:lpstr>features</vt:lpstr>
      <vt:lpstr>pricings1</vt:lpstr>
      <vt:lpstr>pricings2</vt:lpstr>
      <vt:lpstr>features2</vt:lpstr>
      <vt:lpstr>Hoja1</vt:lpstr>
      <vt:lpstr>bandwidth</vt:lpstr>
      <vt:lpstr>ondemand!iaas_current_pricings</vt:lpstr>
      <vt:lpstr>pricings1!iaas_current_pricings</vt:lpstr>
      <vt:lpstr>pricings2!iaas_current_pricings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Fortunato Navarro Sanz</dc:creator>
  <cp:lastModifiedBy>fortu</cp:lastModifiedBy>
  <dcterms:created xsi:type="dcterms:W3CDTF">2012-11-07T12:39:00Z</dcterms:created>
  <dcterms:modified xsi:type="dcterms:W3CDTF">2012-11-25T00:50:53Z</dcterms:modified>
</cp:coreProperties>
</file>