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TC-TPs-Individual\TP2\Mediciones\"/>
    </mc:Choice>
  </mc:AlternateContent>
  <bookViews>
    <workbookView xWindow="0" yWindow="0" windowWidth="8772" windowHeight="23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3" i="1"/>
  <c r="P21" i="1"/>
  <c r="O22" i="1"/>
  <c r="O23" i="1"/>
  <c r="O21" i="1"/>
  <c r="G22" i="1" l="1"/>
  <c r="G23" i="1"/>
  <c r="G21" i="1"/>
  <c r="G16" i="1" l="1"/>
  <c r="I17" i="1"/>
  <c r="I18" i="1"/>
  <c r="I16" i="1"/>
  <c r="H21" i="1"/>
  <c r="P16" i="1" l="1"/>
  <c r="M16" i="1"/>
  <c r="H16" i="1"/>
  <c r="N21" i="1"/>
  <c r="J21" i="1"/>
  <c r="K21" i="1"/>
  <c r="R16" i="1"/>
  <c r="J16" i="1"/>
  <c r="R18" i="1"/>
  <c r="J17" i="1"/>
  <c r="R17" i="1"/>
  <c r="I21" i="1"/>
  <c r="H22" i="1"/>
  <c r="N22" i="1" s="1"/>
  <c r="H23" i="1"/>
  <c r="G17" i="1"/>
  <c r="H17" i="1" s="1"/>
  <c r="G18" i="1"/>
  <c r="J18" i="1" s="1"/>
  <c r="K23" i="1" l="1"/>
  <c r="N23" i="1"/>
  <c r="Q16" i="1"/>
  <c r="O16" i="1"/>
  <c r="H18" i="1"/>
  <c r="P18" i="1"/>
  <c r="M18" i="1"/>
  <c r="P17" i="1"/>
  <c r="M17" i="1"/>
  <c r="K22" i="1"/>
  <c r="J22" i="1"/>
  <c r="I22" i="1"/>
  <c r="I23" i="1"/>
  <c r="J23" i="1"/>
  <c r="Q17" i="1" l="1"/>
  <c r="O17" i="1"/>
  <c r="Q18" i="1"/>
  <c r="O18" i="1"/>
</calcChain>
</file>

<file path=xl/sharedStrings.xml><?xml version="1.0" encoding="utf-8"?>
<sst xmlns="http://schemas.openxmlformats.org/spreadsheetml/2006/main" count="37" uniqueCount="26">
  <si>
    <t>Caso1</t>
  </si>
  <si>
    <t>Caso2</t>
  </si>
  <si>
    <t>Caso3</t>
  </si>
  <si>
    <t>R1</t>
  </si>
  <si>
    <t>R2</t>
  </si>
  <si>
    <t>R3</t>
  </si>
  <si>
    <t>R4</t>
  </si>
  <si>
    <t>INVERSOR</t>
  </si>
  <si>
    <t>k</t>
  </si>
  <si>
    <t>f0</t>
  </si>
  <si>
    <t xml:space="preserve"> </t>
  </si>
  <si>
    <t>q2</t>
  </si>
  <si>
    <t>q1</t>
  </si>
  <si>
    <t>Numerador</t>
  </si>
  <si>
    <t>Multiplicador de $</t>
  </si>
  <si>
    <t>NO INVERSOR</t>
  </si>
  <si>
    <t>Zin</t>
  </si>
  <si>
    <t>wb'</t>
  </si>
  <si>
    <t>Gid</t>
  </si>
  <si>
    <t>wb</t>
  </si>
  <si>
    <t>Mult $ Numerador</t>
  </si>
  <si>
    <t>Mult $ Denom</t>
  </si>
  <si>
    <t>Suma Numerador</t>
  </si>
  <si>
    <t>Suma Denom</t>
  </si>
  <si>
    <t>Gac</t>
  </si>
  <si>
    <t>Gideal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</si>
</sst>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K7" sqref="K7"/>
    </sheetView>
  </sheetViews>
  <sheetFormatPr baseColWidth="10" defaultRowHeight="14.4" x14ac:dyDescent="0.3"/>
  <cols>
    <col min="2" max="2" width="11.5546875" customWidth="1"/>
    <col min="8" max="8" width="12" bestFit="1" customWidth="1"/>
    <col min="10" max="10" width="19.21875" customWidth="1"/>
    <col min="15" max="15" width="15.6640625" customWidth="1"/>
    <col min="16" max="16" width="15" customWidth="1"/>
  </cols>
  <sheetData>
    <row r="1" spans="1:18" x14ac:dyDescent="0.3">
      <c r="A1" s="1"/>
      <c r="B1" s="1"/>
      <c r="C1" s="1"/>
      <c r="D1" s="1"/>
      <c r="E1" s="1"/>
      <c r="F1" s="1"/>
      <c r="G1" s="1"/>
    </row>
    <row r="15" spans="1:18" x14ac:dyDescent="0.3">
      <c r="B15" t="s">
        <v>7</v>
      </c>
      <c r="C15" t="s">
        <v>3</v>
      </c>
      <c r="D15" t="s">
        <v>4</v>
      </c>
      <c r="E15" t="s">
        <v>5</v>
      </c>
      <c r="F15" t="s">
        <v>6</v>
      </c>
      <c r="G15" t="s">
        <v>8</v>
      </c>
      <c r="H15" t="s">
        <v>9</v>
      </c>
      <c r="I15" t="s">
        <v>18</v>
      </c>
      <c r="J15" t="s">
        <v>24</v>
      </c>
      <c r="K15" s="2"/>
      <c r="L15" t="s">
        <v>16</v>
      </c>
      <c r="M15" t="s">
        <v>17</v>
      </c>
      <c r="N15" t="s">
        <v>19</v>
      </c>
      <c r="O15" t="s">
        <v>20</v>
      </c>
      <c r="P15" t="s">
        <v>22</v>
      </c>
      <c r="Q15" t="s">
        <v>21</v>
      </c>
      <c r="R15" t="s">
        <v>23</v>
      </c>
    </row>
    <row r="16" spans="1:18" x14ac:dyDescent="0.3">
      <c r="B16" t="s">
        <v>0</v>
      </c>
      <c r="C16">
        <v>2700</v>
      </c>
      <c r="D16">
        <v>27000</v>
      </c>
      <c r="E16">
        <v>2700</v>
      </c>
      <c r="F16">
        <v>10000</v>
      </c>
      <c r="G16">
        <f>(C16*E16+C16*D16+D16*E16)/(C16*E16)</f>
        <v>21</v>
      </c>
      <c r="H16">
        <f>(1000000/(G16*2*PI()))*(1+G16/100000)</f>
        <v>7580.3983633306971</v>
      </c>
      <c r="I16">
        <f>-D16/C16</f>
        <v>-10</v>
      </c>
      <c r="J16">
        <f>(100000*I16)/(100000+G16)</f>
        <v>-9.9979004409074097</v>
      </c>
      <c r="K16" s="2"/>
      <c r="M16">
        <f>1200000/G16</f>
        <v>57142.857142857145</v>
      </c>
      <c r="N16">
        <v>12</v>
      </c>
      <c r="O16">
        <f>1/(M16/100000)</f>
        <v>1.75</v>
      </c>
      <c r="P16">
        <f>C16*(100000+G16)</f>
        <v>270056700</v>
      </c>
      <c r="Q16">
        <f>((1/M16)+(I16/N16))</f>
        <v>-0.83331583333333337</v>
      </c>
      <c r="R16">
        <f>I16+1</f>
        <v>-9</v>
      </c>
    </row>
    <row r="17" spans="2:18" x14ac:dyDescent="0.3">
      <c r="B17" t="s">
        <v>1</v>
      </c>
      <c r="C17">
        <v>2700</v>
      </c>
      <c r="D17">
        <v>2700</v>
      </c>
      <c r="E17">
        <v>2700</v>
      </c>
      <c r="F17">
        <v>10000</v>
      </c>
      <c r="G17">
        <f t="shared" ref="G17:G18" si="0">(C17*E17+C17*D17+D17*E17)/(C17*E17)</f>
        <v>3</v>
      </c>
      <c r="H17">
        <f>(1000000/(G17*2*PI()))*(1+G17/100000)</f>
        <v>53053.239246729361</v>
      </c>
      <c r="I17">
        <f t="shared" ref="I17:I18" si="1">-D17/C17</f>
        <v>-1</v>
      </c>
      <c r="J17">
        <f t="shared" ref="J17:J18" si="2">(100000*I17)/(100000+G17)</f>
        <v>-0.99997000089997301</v>
      </c>
      <c r="K17" s="2"/>
      <c r="M17">
        <f t="shared" ref="M17:M18" si="3">1200000/G17</f>
        <v>400000</v>
      </c>
      <c r="N17">
        <v>12</v>
      </c>
      <c r="O17">
        <f t="shared" ref="O17:O18" si="4">1/(M17/100000)</f>
        <v>0.25</v>
      </c>
      <c r="P17">
        <f t="shared" ref="P17:P18" si="5">C17*(100000+G17)</f>
        <v>270008100</v>
      </c>
      <c r="Q17">
        <f t="shared" ref="Q17:Q18" si="6">((1/M17)+(I17/N17))</f>
        <v>-8.3330833333333326E-2</v>
      </c>
      <c r="R17">
        <f t="shared" ref="R17:R18" si="7">I17+1</f>
        <v>0</v>
      </c>
    </row>
    <row r="18" spans="2:18" x14ac:dyDescent="0.3">
      <c r="B18" t="s">
        <v>2</v>
      </c>
      <c r="C18">
        <v>27000</v>
      </c>
      <c r="D18">
        <v>2700</v>
      </c>
      <c r="E18">
        <v>27000</v>
      </c>
      <c r="F18">
        <v>100000</v>
      </c>
      <c r="G18">
        <f t="shared" si="0"/>
        <v>1.2</v>
      </c>
      <c r="H18">
        <f>(1000000/(G18*2*PI()))*(1+G18/100000)</f>
        <v>132630.71079267704</v>
      </c>
      <c r="I18">
        <f t="shared" si="1"/>
        <v>-0.1</v>
      </c>
      <c r="J18">
        <f t="shared" si="2"/>
        <v>-9.9998800014399827E-2</v>
      </c>
      <c r="K18" s="2"/>
      <c r="M18">
        <f t="shared" si="3"/>
        <v>1000000</v>
      </c>
      <c r="N18">
        <v>12</v>
      </c>
      <c r="O18">
        <f t="shared" si="4"/>
        <v>0.1</v>
      </c>
      <c r="P18">
        <f t="shared" si="5"/>
        <v>2700032400</v>
      </c>
      <c r="Q18">
        <f t="shared" si="6"/>
        <v>-8.332333333333334E-3</v>
      </c>
      <c r="R18">
        <f t="shared" si="7"/>
        <v>0.9</v>
      </c>
    </row>
    <row r="20" spans="2:18" x14ac:dyDescent="0.3">
      <c r="B20" t="s">
        <v>15</v>
      </c>
      <c r="C20" t="s">
        <v>3</v>
      </c>
      <c r="D20" t="s">
        <v>4</v>
      </c>
      <c r="E20" t="s">
        <v>5</v>
      </c>
      <c r="F20" t="s">
        <v>6</v>
      </c>
      <c r="G20" t="s">
        <v>12</v>
      </c>
      <c r="H20" t="s">
        <v>11</v>
      </c>
      <c r="I20" t="s">
        <v>9</v>
      </c>
      <c r="J20" t="s">
        <v>14</v>
      </c>
      <c r="K20" t="s">
        <v>13</v>
      </c>
      <c r="L20" s="2"/>
      <c r="M20" t="s">
        <v>16</v>
      </c>
      <c r="N20" t="s">
        <v>17</v>
      </c>
      <c r="O20" t="s">
        <v>25</v>
      </c>
      <c r="P20" t="s">
        <v>24</v>
      </c>
    </row>
    <row r="21" spans="2:18" x14ac:dyDescent="0.3">
      <c r="B21" t="s">
        <v>0</v>
      </c>
      <c r="C21">
        <v>2700</v>
      </c>
      <c r="D21">
        <v>27000</v>
      </c>
      <c r="E21">
        <v>2700</v>
      </c>
      <c r="F21">
        <v>10000</v>
      </c>
      <c r="G21">
        <f>(E21+F21)*(C21+D21)</f>
        <v>377190000</v>
      </c>
      <c r="H21">
        <f>G21+100000*C21*(F21+E21)</f>
        <v>3429377190000</v>
      </c>
      <c r="I21">
        <f>(10/(2*PI()))*(H21/G21)</f>
        <v>14470.222739603223</v>
      </c>
      <c r="J21">
        <f>(100000*G21)/(1200000*H21)</f>
        <v>9.1656584442378009E-6</v>
      </c>
      <c r="K21">
        <f>(100000*F21*(C21+D21))/H21</f>
        <v>8.6604646717207565</v>
      </c>
      <c r="L21" s="2"/>
      <c r="N21">
        <f>(1200000*H21)/(100000*G21)</f>
        <v>109102.90909090909</v>
      </c>
      <c r="O21">
        <f>((C21+D21)*F21)/(C21*(E21+F21))</f>
        <v>8.6614173228346463</v>
      </c>
      <c r="P21">
        <f>((C21+D21)*F21*100000)/((C21*100000+C21+D21)*(E21+F21))</f>
        <v>8.6604646717207565</v>
      </c>
    </row>
    <row r="22" spans="2:18" x14ac:dyDescent="0.3">
      <c r="B22" t="s">
        <v>1</v>
      </c>
      <c r="C22">
        <v>2700</v>
      </c>
      <c r="D22">
        <v>2700</v>
      </c>
      <c r="E22">
        <v>2700</v>
      </c>
      <c r="F22">
        <v>10000</v>
      </c>
      <c r="G22">
        <f t="shared" ref="G22:G23" si="8">(E22+F22)*(C22+D22)</f>
        <v>68580000</v>
      </c>
      <c r="H22">
        <f t="shared" ref="H22:H23" si="9">G22+100000*C22*(F22+E22)</f>
        <v>3429068580000</v>
      </c>
      <c r="I22">
        <f>(10/(2*PI()))*(H22/G22)</f>
        <v>79579.063095378588</v>
      </c>
      <c r="J22">
        <f t="shared" ref="J22:J23" si="10">(100000*G22)/(1200000*H22)</f>
        <v>1.6666333339999867E-6</v>
      </c>
      <c r="K22">
        <f t="shared" ref="K22:K23" si="11">(100000*F22*(C22+D22))/H22</f>
        <v>1.5747716541732157</v>
      </c>
      <c r="L22" s="2"/>
      <c r="N22">
        <f t="shared" ref="N22:N23" si="12">(1200000*H22)/(100000*G22)</f>
        <v>600012</v>
      </c>
      <c r="O22">
        <f t="shared" ref="O22:O23" si="13">((C22+D22)*F22)/(C22*(E22+F22))</f>
        <v>1.5748031496062993</v>
      </c>
      <c r="P22">
        <f t="shared" ref="P22:P23" si="14">((C22+D22)*F22*100000)/((C22*100000+C22+D22)*(E22+F22))</f>
        <v>1.5747716541732157</v>
      </c>
    </row>
    <row r="23" spans="2:18" x14ac:dyDescent="0.3">
      <c r="B23" t="s">
        <v>2</v>
      </c>
      <c r="C23">
        <v>27000</v>
      </c>
      <c r="D23">
        <v>2700</v>
      </c>
      <c r="E23">
        <v>27000</v>
      </c>
      <c r="F23">
        <v>100000</v>
      </c>
      <c r="G23">
        <f t="shared" si="8"/>
        <v>3771900000</v>
      </c>
      <c r="H23">
        <f t="shared" si="9"/>
        <v>342903771900000</v>
      </c>
      <c r="I23">
        <f t="shared" ref="I23" si="15">(10/(2*PI()))*(H23/G23)</f>
        <v>144687.90345115398</v>
      </c>
      <c r="J23">
        <f t="shared" si="10"/>
        <v>9.1665658344424877E-7</v>
      </c>
      <c r="K23">
        <f t="shared" si="11"/>
        <v>0.86613220482921149</v>
      </c>
      <c r="L23" s="2"/>
      <c r="N23">
        <f t="shared" si="12"/>
        <v>1090921.0909090911</v>
      </c>
      <c r="O23">
        <f t="shared" si="13"/>
        <v>0.86614173228346458</v>
      </c>
      <c r="P23">
        <f t="shared" si="14"/>
        <v>0.86613220482921149</v>
      </c>
    </row>
    <row r="26" spans="2:18" x14ac:dyDescent="0.3">
      <c r="F26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 Molina</dc:creator>
  <cp:lastModifiedBy>Facu Molina</cp:lastModifiedBy>
  <dcterms:created xsi:type="dcterms:W3CDTF">2020-09-13T22:30:40Z</dcterms:created>
  <dcterms:modified xsi:type="dcterms:W3CDTF">2020-09-17T21:48:27Z</dcterms:modified>
</cp:coreProperties>
</file>