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Documents\Github\housing-insights\scripts\output_data\"/>
    </mc:Choice>
  </mc:AlternateContent>
  <bookViews>
    <workbookView xWindow="0" yWindow="0" windowWidth="28800" windowHeight="12210"/>
  </bookViews>
  <sheets>
    <sheet name="summary_tax_values" sheetId="1" r:id="rId1"/>
  </sheets>
  <calcPr calcId="171027"/>
</workbook>
</file>

<file path=xl/calcChain.xml><?xml version="1.0" encoding="utf-8"?>
<calcChain xmlns="http://schemas.openxmlformats.org/spreadsheetml/2006/main">
  <c r="O19" i="1" l="1"/>
  <c r="P19" i="1"/>
  <c r="Q19" i="1"/>
  <c r="R19" i="1"/>
  <c r="O12" i="1"/>
  <c r="P12" i="1"/>
  <c r="Q12" i="1"/>
  <c r="R12" i="1"/>
  <c r="O4" i="1"/>
  <c r="P4" i="1"/>
  <c r="Q4" i="1"/>
  <c r="R4" i="1"/>
  <c r="O20" i="1"/>
  <c r="P20" i="1"/>
  <c r="Q20" i="1"/>
  <c r="R20" i="1"/>
  <c r="O6" i="1"/>
  <c r="P6" i="1"/>
  <c r="Q6" i="1"/>
  <c r="R6" i="1"/>
  <c r="O34" i="1"/>
  <c r="P34" i="1"/>
  <c r="Q34" i="1"/>
  <c r="R34" i="1"/>
  <c r="O26" i="1"/>
  <c r="P26" i="1"/>
  <c r="Q26" i="1"/>
  <c r="R26" i="1"/>
  <c r="O18" i="1"/>
  <c r="P18" i="1"/>
  <c r="Q18" i="1"/>
  <c r="R18" i="1"/>
  <c r="O8" i="1"/>
  <c r="P8" i="1"/>
  <c r="Q8" i="1"/>
  <c r="R8" i="1"/>
  <c r="O2" i="1"/>
  <c r="P2" i="1"/>
  <c r="Q2" i="1"/>
  <c r="R2" i="1"/>
  <c r="O21" i="1"/>
  <c r="P21" i="1"/>
  <c r="Q21" i="1"/>
  <c r="R21" i="1"/>
  <c r="O7" i="1"/>
  <c r="P7" i="1"/>
  <c r="Q7" i="1"/>
  <c r="R7" i="1"/>
  <c r="O30" i="1"/>
  <c r="P30" i="1"/>
  <c r="Q30" i="1"/>
  <c r="R30" i="1"/>
  <c r="O11" i="1"/>
  <c r="P11" i="1"/>
  <c r="Q11" i="1"/>
  <c r="R11" i="1"/>
  <c r="O24" i="1"/>
  <c r="P24" i="1"/>
  <c r="Q24" i="1"/>
  <c r="R24" i="1"/>
  <c r="O28" i="1"/>
  <c r="P28" i="1"/>
  <c r="Q28" i="1"/>
  <c r="R28" i="1"/>
  <c r="O14" i="1"/>
  <c r="P14" i="1"/>
  <c r="Q14" i="1"/>
  <c r="R14" i="1"/>
  <c r="O15" i="1"/>
  <c r="P15" i="1"/>
  <c r="Q15" i="1"/>
  <c r="R15" i="1"/>
  <c r="O16" i="1"/>
  <c r="P16" i="1"/>
  <c r="Q16" i="1"/>
  <c r="R16" i="1"/>
  <c r="O23" i="1"/>
  <c r="P23" i="1"/>
  <c r="Q23" i="1"/>
  <c r="R23" i="1"/>
  <c r="O9" i="1"/>
  <c r="P9" i="1"/>
  <c r="Q9" i="1"/>
  <c r="R9" i="1"/>
  <c r="O32" i="1"/>
  <c r="P32" i="1"/>
  <c r="Q32" i="1"/>
  <c r="R32" i="1"/>
  <c r="O31" i="1"/>
  <c r="P31" i="1"/>
  <c r="Q31" i="1"/>
  <c r="R31" i="1"/>
  <c r="O5" i="1"/>
  <c r="P5" i="1"/>
  <c r="Q5" i="1"/>
  <c r="R5" i="1"/>
  <c r="O17" i="1"/>
  <c r="P17" i="1"/>
  <c r="Q17" i="1"/>
  <c r="R17" i="1"/>
  <c r="O29" i="1"/>
  <c r="P29" i="1"/>
  <c r="Q29" i="1"/>
  <c r="R29" i="1"/>
  <c r="O27" i="1"/>
  <c r="P27" i="1"/>
  <c r="Q27" i="1"/>
  <c r="R27" i="1"/>
  <c r="O10" i="1"/>
  <c r="P10" i="1"/>
  <c r="Q10" i="1"/>
  <c r="R10" i="1"/>
  <c r="O25" i="1"/>
  <c r="P25" i="1"/>
  <c r="Q25" i="1"/>
  <c r="R25" i="1"/>
  <c r="O13" i="1"/>
  <c r="P13" i="1"/>
  <c r="Q13" i="1"/>
  <c r="R13" i="1"/>
  <c r="O3" i="1"/>
  <c r="P3" i="1"/>
  <c r="Q3" i="1"/>
  <c r="R3" i="1"/>
  <c r="O22" i="1"/>
  <c r="P22" i="1"/>
  <c r="Q22" i="1"/>
  <c r="R22" i="1"/>
  <c r="P33" i="1"/>
  <c r="Q33" i="1"/>
  <c r="R33" i="1"/>
  <c r="O33" i="1"/>
  <c r="P1" i="1"/>
  <c r="Q1" i="1"/>
  <c r="R1" i="1"/>
  <c r="O1" i="1"/>
</calcChain>
</file>

<file path=xl/sharedStrings.xml><?xml version="1.0" encoding="utf-8"?>
<sst xmlns="http://schemas.openxmlformats.org/spreadsheetml/2006/main" count="80" uniqueCount="80">
  <si>
    <t>cluster_tr2000</t>
  </si>
  <si>
    <t>project_count</t>
  </si>
  <si>
    <t>ssl_distinct_count</t>
  </si>
  <si>
    <t>ssl_count</t>
  </si>
  <si>
    <t>appraised_value_count</t>
  </si>
  <si>
    <t>missing_tax_count</t>
  </si>
  <si>
    <t>sum_appraised_value_prior_land</t>
  </si>
  <si>
    <t>sum_appraised_value_prior_total</t>
  </si>
  <si>
    <t>sum_appraised_value_current_land</t>
  </si>
  <si>
    <t>sum_appraised_value_current_total</t>
  </si>
  <si>
    <t>cluster_tr2000_name</t>
  </si>
  <si>
    <t>percent_ssl_missing</t>
  </si>
  <si>
    <t>average_land_appraisal</t>
  </si>
  <si>
    <t>Cluster 1</t>
  </si>
  <si>
    <t>Kalorama Heights, Adams Morgan, Lanier Heights</t>
  </si>
  <si>
    <t>Cluster 10</t>
  </si>
  <si>
    <t>Hawthorne, Barnaby Woods, Chevy Chase</t>
  </si>
  <si>
    <t>Cluster 11</t>
  </si>
  <si>
    <t>Friendship Heights, American University Park, Tenleytown</t>
  </si>
  <si>
    <t>Cluster 14</t>
  </si>
  <si>
    <t>Cathedral Heights, McLean Gardens, Glover Park</t>
  </si>
  <si>
    <t>Cluster 17</t>
  </si>
  <si>
    <t>Takoma, Brightwood, Manor Park</t>
  </si>
  <si>
    <t>Cluster 18</t>
  </si>
  <si>
    <t>Brightwood Park, Crestwood, Petworth</t>
  </si>
  <si>
    <t>Cluster 19</t>
  </si>
  <si>
    <t>Lamond Riggs, Queens Chapel, Fort Totten, Pleasant Hill</t>
  </si>
  <si>
    <t>Cluster 2</t>
  </si>
  <si>
    <t>Columbia Heights, Mt. Pleasant, Pleasant Plains, Park View</t>
  </si>
  <si>
    <t>Cluster 21</t>
  </si>
  <si>
    <t>Edgewood, Bloomingdale, Truxton Circle, Eckington</t>
  </si>
  <si>
    <t>Cluster 22</t>
  </si>
  <si>
    <t>Brookland, Brentwood, Langdon</t>
  </si>
  <si>
    <t>Cluster 23</t>
  </si>
  <si>
    <t>Ivy City, Arboretum, Trinidad, Carver Langston</t>
  </si>
  <si>
    <t>Cluster 24</t>
  </si>
  <si>
    <t>Woodridge, Fort Lincoln, Gateway</t>
  </si>
  <si>
    <t>Cluster 25</t>
  </si>
  <si>
    <t>NoMa, Union Station, Stanton Park, Kingman Park</t>
  </si>
  <si>
    <t>Cluster 26</t>
  </si>
  <si>
    <t>Capitol Hill, Lincoln Park</t>
  </si>
  <si>
    <t>Cluster 27</t>
  </si>
  <si>
    <t>Near Southeast, Navy Yard</t>
  </si>
  <si>
    <t>Cluster 28</t>
  </si>
  <si>
    <t>Historic Anacostia</t>
  </si>
  <si>
    <t>Cluster 29</t>
  </si>
  <si>
    <t>Eastland Gardens, Kenilworth</t>
  </si>
  <si>
    <t>Cluster 3</t>
  </si>
  <si>
    <t>Howard University, Le Droit Park, Cardozo/Shaw</t>
  </si>
  <si>
    <t>Cluster 30</t>
  </si>
  <si>
    <t>Mayfair, Hillbrook, Mahaning Heights</t>
  </si>
  <si>
    <t>Cluster 31</t>
  </si>
  <si>
    <t>Deanwood, Burrville, Grant Park, Lincoln Heights, Fairmont Heights</t>
  </si>
  <si>
    <t>Cluster 32</t>
  </si>
  <si>
    <t>River Terrace, Benning, Greenway, Dupont Park</t>
  </si>
  <si>
    <t>Cluster 33</t>
  </si>
  <si>
    <t>Capitol View, Marshall Heights, Benning Heights</t>
  </si>
  <si>
    <t>Cluster 34</t>
  </si>
  <si>
    <t>Twining, Fairlawn, Randle Highlands, Penn Branch, Fort Davis Park, Fort Dupont</t>
  </si>
  <si>
    <t>Cluster 35</t>
  </si>
  <si>
    <t>Fairfax Village, Naylor Gardens, Hillcrest, Summit Park</t>
  </si>
  <si>
    <t>Cluster 36</t>
  </si>
  <si>
    <t>Woodland/Fort Stanton, Garfield Heights, Knox Hill</t>
  </si>
  <si>
    <t>Cluster 37</t>
  </si>
  <si>
    <t>Sheridan, Barry Farm, Buena Vista</t>
  </si>
  <si>
    <t>Cluster 38</t>
  </si>
  <si>
    <t>Douglas, Shipley Terrace</t>
  </si>
  <si>
    <t>Cluster 39</t>
  </si>
  <si>
    <t>Congress Heights, Bellevue, Washington Highlands</t>
  </si>
  <si>
    <t>Cluster 5</t>
  </si>
  <si>
    <t>West End, Foggy Bottom, GWU</t>
  </si>
  <si>
    <t>Cluster 6</t>
  </si>
  <si>
    <t>Dupont Circle, Connecticut Avenue/K Street</t>
  </si>
  <si>
    <t>Cluster 7</t>
  </si>
  <si>
    <t>Shaw, Logan Circle</t>
  </si>
  <si>
    <t>Cluster 8</t>
  </si>
  <si>
    <t>Downtown, Chinatown, Penn Quarters, Mount Vernon Square, North Capitol Street</t>
  </si>
  <si>
    <t>Cluster 9</t>
  </si>
  <si>
    <t>Southwest Employment Area, Southwest/Waterfront, Fort McNair, Buzzard Point</t>
  </si>
  <si>
    <t>sum_assisted_units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</si>
</sst>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$-409]* #,##0.00_);_([$$-409]* \(#,##0.00\);_([$$-409]* &quot;-&quot;??_);_(@_)"/>
    <numFmt numFmtId="165" formatCode="_([$$-409]* #,##0_);_([$$-409]* \(#,##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18" fillId="0" borderId="0" xfId="0" applyNumberFormat="1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19" sqref="T19"/>
    </sheetView>
  </sheetViews>
  <sheetFormatPr defaultRowHeight="15" x14ac:dyDescent="0.25"/>
  <cols>
    <col min="7" max="10" width="16.28515625" bestFit="1" customWidth="1"/>
    <col min="15" max="18" width="18.28515625" customWidth="1"/>
  </cols>
  <sheetData>
    <row r="1" spans="1:18" s="3" customFormat="1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79</v>
      </c>
      <c r="O1" s="3" t="str">
        <f>"avg_"&amp;G1</f>
        <v>avg_sum_appraised_value_prior_land</v>
      </c>
      <c r="P1" s="3" t="str">
        <f t="shared" ref="P1:R1" si="0">"avg_"&amp;H1</f>
        <v>avg_sum_appraised_value_prior_total</v>
      </c>
      <c r="Q1" s="3" t="str">
        <f t="shared" si="0"/>
        <v>avg_sum_appraised_value_current_land</v>
      </c>
      <c r="R1" s="3" t="str">
        <f t="shared" si="0"/>
        <v>avg_sum_appraised_value_current_total</v>
      </c>
    </row>
    <row r="2" spans="1:18" x14ac:dyDescent="0.25">
      <c r="A2" t="s">
        <v>75</v>
      </c>
      <c r="B2">
        <v>24</v>
      </c>
      <c r="C2">
        <v>24</v>
      </c>
      <c r="D2">
        <v>24</v>
      </c>
      <c r="E2">
        <v>22</v>
      </c>
      <c r="F2">
        <v>2</v>
      </c>
      <c r="G2">
        <v>217017080</v>
      </c>
      <c r="H2">
        <v>563652910</v>
      </c>
      <c r="I2">
        <v>223728280</v>
      </c>
      <c r="J2">
        <v>705756700</v>
      </c>
      <c r="K2" t="s">
        <v>76</v>
      </c>
      <c r="L2">
        <v>0.08</v>
      </c>
      <c r="M2">
        <v>10169467</v>
      </c>
      <c r="N2">
        <v>2565</v>
      </c>
      <c r="O2" s="2">
        <f>G2/$N2</f>
        <v>84607.048732943469</v>
      </c>
      <c r="P2" s="2">
        <f>H2/$N2</f>
        <v>219747.7231968811</v>
      </c>
      <c r="Q2" s="2">
        <f>I2/$N2</f>
        <v>87223.500974658877</v>
      </c>
      <c r="R2" s="2">
        <f>J2/$N2</f>
        <v>275148.81091617933</v>
      </c>
    </row>
    <row r="3" spans="1:18" x14ac:dyDescent="0.25">
      <c r="A3" t="s">
        <v>41</v>
      </c>
      <c r="B3">
        <v>16</v>
      </c>
      <c r="C3">
        <v>15</v>
      </c>
      <c r="D3">
        <v>15</v>
      </c>
      <c r="E3">
        <v>13</v>
      </c>
      <c r="F3">
        <v>2</v>
      </c>
      <c r="G3">
        <v>83834560</v>
      </c>
      <c r="H3">
        <v>234166020</v>
      </c>
      <c r="I3">
        <v>87894470</v>
      </c>
      <c r="J3">
        <v>246954370</v>
      </c>
      <c r="K3" t="s">
        <v>42</v>
      </c>
      <c r="L3">
        <v>0.13</v>
      </c>
      <c r="M3">
        <v>6761113</v>
      </c>
      <c r="N3">
        <v>1056</v>
      </c>
      <c r="O3" s="2">
        <f>G3/$N3</f>
        <v>79388.787878787873</v>
      </c>
      <c r="P3" s="2">
        <f>H3/$N3</f>
        <v>221748.125</v>
      </c>
      <c r="Q3" s="2">
        <f>I3/$N3</f>
        <v>83233.399621212127</v>
      </c>
      <c r="R3" s="2">
        <f>J3/$N3</f>
        <v>233858.30492424243</v>
      </c>
    </row>
    <row r="4" spans="1:18" x14ac:dyDescent="0.25">
      <c r="A4" t="s">
        <v>73</v>
      </c>
      <c r="B4">
        <v>20</v>
      </c>
      <c r="C4">
        <v>20</v>
      </c>
      <c r="D4">
        <v>20</v>
      </c>
      <c r="E4">
        <v>15</v>
      </c>
      <c r="F4">
        <v>5</v>
      </c>
      <c r="G4">
        <v>98134480</v>
      </c>
      <c r="H4">
        <v>320580010</v>
      </c>
      <c r="I4">
        <v>101154370</v>
      </c>
      <c r="J4">
        <v>442811290</v>
      </c>
      <c r="K4" t="s">
        <v>74</v>
      </c>
      <c r="L4">
        <v>0.25</v>
      </c>
      <c r="M4">
        <v>6743625</v>
      </c>
      <c r="N4">
        <v>2022</v>
      </c>
      <c r="O4" s="2">
        <f>G4/$N4</f>
        <v>48533.372898120673</v>
      </c>
      <c r="P4" s="2">
        <f>H4/$N4</f>
        <v>158545.9990108803</v>
      </c>
      <c r="Q4" s="2">
        <f>I4/$N4</f>
        <v>50026.889218595446</v>
      </c>
      <c r="R4" s="2">
        <f>J4/$N4</f>
        <v>218996.68150346191</v>
      </c>
    </row>
    <row r="5" spans="1:18" x14ac:dyDescent="0.25">
      <c r="A5" t="s">
        <v>69</v>
      </c>
      <c r="B5">
        <v>1</v>
      </c>
      <c r="C5">
        <v>1</v>
      </c>
      <c r="D5">
        <v>1</v>
      </c>
      <c r="E5">
        <v>1</v>
      </c>
      <c r="F5">
        <v>0</v>
      </c>
      <c r="G5">
        <v>10734720</v>
      </c>
      <c r="H5">
        <v>28751500</v>
      </c>
      <c r="I5">
        <v>10734720</v>
      </c>
      <c r="J5">
        <v>29723190</v>
      </c>
      <c r="K5" t="s">
        <v>70</v>
      </c>
      <c r="L5">
        <v>0</v>
      </c>
      <c r="M5">
        <v>10734720</v>
      </c>
      <c r="N5">
        <v>140</v>
      </c>
      <c r="O5" s="2">
        <f>G5/$N5</f>
        <v>76676.571428571435</v>
      </c>
      <c r="P5" s="2">
        <f>H5/$N5</f>
        <v>205367.85714285713</v>
      </c>
      <c r="Q5" s="2">
        <f>I5/$N5</f>
        <v>76676.571428571435</v>
      </c>
      <c r="R5" s="2">
        <f>J5/$N5</f>
        <v>212308.5</v>
      </c>
    </row>
    <row r="6" spans="1:18" x14ac:dyDescent="0.25">
      <c r="A6" t="s">
        <v>47</v>
      </c>
      <c r="B6">
        <v>20</v>
      </c>
      <c r="C6">
        <v>20</v>
      </c>
      <c r="D6">
        <v>20</v>
      </c>
      <c r="E6">
        <v>16</v>
      </c>
      <c r="F6">
        <v>4</v>
      </c>
      <c r="G6">
        <v>16315230</v>
      </c>
      <c r="H6">
        <v>107834960</v>
      </c>
      <c r="I6">
        <v>16532380</v>
      </c>
      <c r="J6">
        <v>134637150</v>
      </c>
      <c r="K6" t="s">
        <v>48</v>
      </c>
      <c r="L6">
        <v>0.2</v>
      </c>
      <c r="M6">
        <v>1033274</v>
      </c>
      <c r="N6">
        <v>771</v>
      </c>
      <c r="O6" s="2">
        <f>G6/$N6</f>
        <v>21161.12840466926</v>
      </c>
      <c r="P6" s="2">
        <f>H6/$N6</f>
        <v>139863.76134889753</v>
      </c>
      <c r="Q6" s="2">
        <f>I6/$N6</f>
        <v>21442.77561608301</v>
      </c>
      <c r="R6" s="2">
        <f>J6/$N6</f>
        <v>174626.65369649805</v>
      </c>
    </row>
    <row r="7" spans="1:18" x14ac:dyDescent="0.25">
      <c r="A7" t="s">
        <v>37</v>
      </c>
      <c r="B7">
        <v>10</v>
      </c>
      <c r="C7">
        <v>10</v>
      </c>
      <c r="D7">
        <v>10</v>
      </c>
      <c r="E7">
        <v>8</v>
      </c>
      <c r="F7">
        <v>2</v>
      </c>
      <c r="G7">
        <v>39472000</v>
      </c>
      <c r="H7">
        <v>152570320</v>
      </c>
      <c r="I7">
        <v>39657560</v>
      </c>
      <c r="J7">
        <v>155108070</v>
      </c>
      <c r="K7" t="s">
        <v>38</v>
      </c>
      <c r="L7">
        <v>0.2</v>
      </c>
      <c r="M7">
        <v>4957195</v>
      </c>
      <c r="N7">
        <v>902</v>
      </c>
      <c r="O7" s="2">
        <f>G7/$N7</f>
        <v>43760.532150776053</v>
      </c>
      <c r="P7" s="2">
        <f>H7/$N7</f>
        <v>169146.69623059867</v>
      </c>
      <c r="Q7" s="2">
        <f>I7/$N7</f>
        <v>43966.252771618623</v>
      </c>
      <c r="R7" s="2">
        <f>J7/$N7</f>
        <v>171960.16629711751</v>
      </c>
    </row>
    <row r="8" spans="1:18" x14ac:dyDescent="0.25">
      <c r="A8" t="s">
        <v>23</v>
      </c>
      <c r="B8">
        <v>104</v>
      </c>
      <c r="C8">
        <v>104</v>
      </c>
      <c r="D8">
        <v>104</v>
      </c>
      <c r="E8">
        <v>96</v>
      </c>
      <c r="F8">
        <v>8</v>
      </c>
      <c r="G8">
        <v>20315800</v>
      </c>
      <c r="H8">
        <v>98055190</v>
      </c>
      <c r="I8">
        <v>21367470</v>
      </c>
      <c r="J8">
        <v>120644613</v>
      </c>
      <c r="K8" t="s">
        <v>24</v>
      </c>
      <c r="L8">
        <v>0.08</v>
      </c>
      <c r="M8">
        <v>222578</v>
      </c>
      <c r="N8">
        <v>718</v>
      </c>
      <c r="O8" s="2">
        <f>G8/$N8</f>
        <v>28294.986072423399</v>
      </c>
      <c r="P8" s="2">
        <f>H8/$N8</f>
        <v>136567.11699164344</v>
      </c>
      <c r="Q8" s="2">
        <f>I8/$N8</f>
        <v>29759.707520891367</v>
      </c>
      <c r="R8" s="2">
        <f>J8/$N8</f>
        <v>168028.70891364902</v>
      </c>
    </row>
    <row r="9" spans="1:1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0</v>
      </c>
      <c r="G9">
        <v>2765160</v>
      </c>
      <c r="H9">
        <v>23747600</v>
      </c>
      <c r="I9">
        <v>2765160</v>
      </c>
      <c r="J9">
        <v>25404980</v>
      </c>
      <c r="K9" t="s">
        <v>16</v>
      </c>
      <c r="L9">
        <v>0</v>
      </c>
      <c r="M9">
        <v>2765160</v>
      </c>
      <c r="N9">
        <v>160</v>
      </c>
      <c r="O9" s="2">
        <f>G9/$N9</f>
        <v>17282.25</v>
      </c>
      <c r="P9" s="2">
        <f>H9/$N9</f>
        <v>148422.5</v>
      </c>
      <c r="Q9" s="2">
        <f>I9/$N9</f>
        <v>17282.25</v>
      </c>
      <c r="R9" s="2">
        <f>J9/$N9</f>
        <v>158781.125</v>
      </c>
    </row>
    <row r="10" spans="1:18" x14ac:dyDescent="0.25">
      <c r="A10" t="s">
        <v>35</v>
      </c>
      <c r="B10">
        <v>166</v>
      </c>
      <c r="C10">
        <v>166</v>
      </c>
      <c r="D10">
        <v>166</v>
      </c>
      <c r="E10">
        <v>166</v>
      </c>
      <c r="F10">
        <v>0</v>
      </c>
      <c r="G10">
        <v>20326280</v>
      </c>
      <c r="H10">
        <v>128251230</v>
      </c>
      <c r="I10">
        <v>20326280</v>
      </c>
      <c r="J10">
        <v>148060360</v>
      </c>
      <c r="K10" t="s">
        <v>36</v>
      </c>
      <c r="L10">
        <v>0</v>
      </c>
      <c r="M10">
        <v>122447</v>
      </c>
      <c r="N10">
        <v>982</v>
      </c>
      <c r="O10" s="2">
        <f>G10/$N10</f>
        <v>20698.859470468433</v>
      </c>
      <c r="P10" s="2">
        <f>H10/$N10</f>
        <v>130602.06720977597</v>
      </c>
      <c r="Q10" s="2">
        <f>I10/$N10</f>
        <v>20698.859470468433</v>
      </c>
      <c r="R10" s="2">
        <f>J10/$N10</f>
        <v>150774.29735234217</v>
      </c>
    </row>
    <row r="11" spans="1:18" x14ac:dyDescent="0.25">
      <c r="A11" t="s">
        <v>29</v>
      </c>
      <c r="B11">
        <v>23</v>
      </c>
      <c r="C11">
        <v>23</v>
      </c>
      <c r="D11">
        <v>23</v>
      </c>
      <c r="E11">
        <v>22</v>
      </c>
      <c r="F11">
        <v>1</v>
      </c>
      <c r="G11">
        <v>57511380</v>
      </c>
      <c r="H11">
        <v>168872979</v>
      </c>
      <c r="I11">
        <v>60276180</v>
      </c>
      <c r="J11">
        <v>195912890</v>
      </c>
      <c r="K11" t="s">
        <v>30</v>
      </c>
      <c r="L11">
        <v>0.04</v>
      </c>
      <c r="M11">
        <v>2739826</v>
      </c>
      <c r="N11">
        <v>1413</v>
      </c>
      <c r="O11" s="2">
        <f>G11/$N11</f>
        <v>40701.613588110406</v>
      </c>
      <c r="P11" s="2">
        <f>H11/$N11</f>
        <v>119513.78556263269</v>
      </c>
      <c r="Q11" s="2">
        <f>I11/$N11</f>
        <v>42658.301486199576</v>
      </c>
      <c r="R11" s="2">
        <f>J11/$N11</f>
        <v>138650.31139419673</v>
      </c>
    </row>
    <row r="12" spans="1:18" x14ac:dyDescent="0.25">
      <c r="A12" t="s">
        <v>17</v>
      </c>
      <c r="B12">
        <v>2</v>
      </c>
      <c r="C12">
        <v>2</v>
      </c>
      <c r="D12">
        <v>2</v>
      </c>
      <c r="E12">
        <v>2</v>
      </c>
      <c r="F12">
        <v>0</v>
      </c>
      <c r="G12">
        <v>4475650</v>
      </c>
      <c r="H12">
        <v>31389550</v>
      </c>
      <c r="I12">
        <v>4527850</v>
      </c>
      <c r="J12">
        <v>28185150</v>
      </c>
      <c r="K12" t="s">
        <v>18</v>
      </c>
      <c r="L12">
        <v>0</v>
      </c>
      <c r="M12">
        <v>2263925</v>
      </c>
      <c r="N12">
        <v>214</v>
      </c>
      <c r="O12" s="2">
        <f>G12/$N12</f>
        <v>20914.252336448597</v>
      </c>
      <c r="P12" s="2">
        <f>H12/$N12</f>
        <v>146680.1401869159</v>
      </c>
      <c r="Q12" s="2">
        <f>I12/$N12</f>
        <v>21158.17757009346</v>
      </c>
      <c r="R12" s="2">
        <f>J12/$N12</f>
        <v>131706.30841121497</v>
      </c>
    </row>
    <row r="13" spans="1:18" x14ac:dyDescent="0.25">
      <c r="A13" t="s">
        <v>27</v>
      </c>
      <c r="B13">
        <v>162</v>
      </c>
      <c r="C13">
        <v>162</v>
      </c>
      <c r="D13">
        <v>162</v>
      </c>
      <c r="E13">
        <v>158</v>
      </c>
      <c r="F13">
        <v>4</v>
      </c>
      <c r="G13">
        <v>105608760</v>
      </c>
      <c r="H13">
        <v>397487215</v>
      </c>
      <c r="I13">
        <v>108176410</v>
      </c>
      <c r="J13">
        <v>455317110</v>
      </c>
      <c r="K13" t="s">
        <v>28</v>
      </c>
      <c r="L13">
        <v>0.02</v>
      </c>
      <c r="M13">
        <v>684661</v>
      </c>
      <c r="N13">
        <v>3743</v>
      </c>
      <c r="O13" s="2">
        <f>G13/$N13</f>
        <v>28215.004007480631</v>
      </c>
      <c r="P13" s="2">
        <f>H13/$N13</f>
        <v>106194.82099919851</v>
      </c>
      <c r="Q13" s="2">
        <f>I13/$N13</f>
        <v>28900.991183542614</v>
      </c>
      <c r="R13" s="2">
        <f>J13/$N13</f>
        <v>121644.96660432807</v>
      </c>
    </row>
    <row r="14" spans="1:18" x14ac:dyDescent="0.25">
      <c r="A14" t="s">
        <v>39</v>
      </c>
      <c r="B14">
        <v>8</v>
      </c>
      <c r="C14">
        <v>6</v>
      </c>
      <c r="D14">
        <v>6</v>
      </c>
      <c r="E14">
        <v>6</v>
      </c>
      <c r="F14">
        <v>0</v>
      </c>
      <c r="G14">
        <v>11514360</v>
      </c>
      <c r="H14">
        <v>60148310</v>
      </c>
      <c r="I14">
        <v>11806130</v>
      </c>
      <c r="J14">
        <v>76880430</v>
      </c>
      <c r="K14" t="s">
        <v>40</v>
      </c>
      <c r="L14">
        <v>0</v>
      </c>
      <c r="M14">
        <v>1967688</v>
      </c>
      <c r="N14">
        <v>692</v>
      </c>
      <c r="O14" s="2">
        <f>G14/$N14</f>
        <v>16639.248554913294</v>
      </c>
      <c r="P14" s="2">
        <f>H14/$N14</f>
        <v>86919.52312138729</v>
      </c>
      <c r="Q14" s="2">
        <f>I14/$N14</f>
        <v>17060.881502890174</v>
      </c>
      <c r="R14" s="2">
        <f>J14/$N14</f>
        <v>111098.887283237</v>
      </c>
    </row>
    <row r="15" spans="1:18" x14ac:dyDescent="0.25">
      <c r="A15" t="s">
        <v>13</v>
      </c>
      <c r="B15">
        <v>11</v>
      </c>
      <c r="C15">
        <v>10</v>
      </c>
      <c r="D15">
        <v>10</v>
      </c>
      <c r="E15">
        <v>10</v>
      </c>
      <c r="F15">
        <v>1</v>
      </c>
      <c r="G15">
        <v>7597690</v>
      </c>
      <c r="H15">
        <v>35529860</v>
      </c>
      <c r="I15">
        <v>7832320</v>
      </c>
      <c r="J15">
        <v>40445650</v>
      </c>
      <c r="K15" t="s">
        <v>14</v>
      </c>
      <c r="L15">
        <v>0.1</v>
      </c>
      <c r="M15">
        <v>783232</v>
      </c>
      <c r="N15">
        <v>378</v>
      </c>
      <c r="O15" s="2">
        <f>G15/$N15</f>
        <v>20099.708994708995</v>
      </c>
      <c r="P15" s="2">
        <f>H15/$N15</f>
        <v>93994.338624338619</v>
      </c>
      <c r="Q15" s="2">
        <f>I15/$N15</f>
        <v>20720.423280423282</v>
      </c>
      <c r="R15" s="2">
        <f>J15/$N15</f>
        <v>106999.07407407407</v>
      </c>
    </row>
    <row r="16" spans="1:18" x14ac:dyDescent="0.25">
      <c r="A16" t="s">
        <v>21</v>
      </c>
      <c r="B16">
        <v>32</v>
      </c>
      <c r="C16">
        <v>32</v>
      </c>
      <c r="D16">
        <v>32</v>
      </c>
      <c r="E16">
        <v>26</v>
      </c>
      <c r="F16">
        <v>6</v>
      </c>
      <c r="G16">
        <v>4863830</v>
      </c>
      <c r="H16">
        <v>12525210</v>
      </c>
      <c r="I16">
        <v>5039020</v>
      </c>
      <c r="J16">
        <v>15094890</v>
      </c>
      <c r="K16" t="s">
        <v>22</v>
      </c>
      <c r="L16">
        <v>0.19</v>
      </c>
      <c r="M16">
        <v>193808</v>
      </c>
      <c r="N16">
        <v>170</v>
      </c>
      <c r="O16" s="2">
        <f>G16/$N16</f>
        <v>28610.764705882353</v>
      </c>
      <c r="P16" s="2">
        <f>H16/$N16</f>
        <v>73677.705882352937</v>
      </c>
      <c r="Q16" s="2">
        <f>I16/$N16</f>
        <v>29641.294117647059</v>
      </c>
      <c r="R16" s="2">
        <f>J16/$N16</f>
        <v>88793.470588235301</v>
      </c>
    </row>
    <row r="17" spans="1:20" x14ac:dyDescent="0.25">
      <c r="A17" t="s">
        <v>59</v>
      </c>
      <c r="B17">
        <v>1</v>
      </c>
      <c r="C17">
        <v>1</v>
      </c>
      <c r="D17">
        <v>1</v>
      </c>
      <c r="E17">
        <v>1</v>
      </c>
      <c r="F17">
        <v>0</v>
      </c>
      <c r="G17">
        <v>1306740</v>
      </c>
      <c r="H17">
        <v>1598200</v>
      </c>
      <c r="I17">
        <v>1306740</v>
      </c>
      <c r="J17">
        <v>1669860</v>
      </c>
      <c r="K17" t="s">
        <v>60</v>
      </c>
      <c r="L17">
        <v>0</v>
      </c>
      <c r="M17">
        <v>1306740</v>
      </c>
      <c r="N17">
        <v>20</v>
      </c>
      <c r="O17" s="2">
        <f>G17/$N17</f>
        <v>65337</v>
      </c>
      <c r="P17" s="2">
        <f>H17/$N17</f>
        <v>79910</v>
      </c>
      <c r="Q17" s="2">
        <f>I17/$N17</f>
        <v>65337</v>
      </c>
      <c r="R17" s="2">
        <f>J17/$N17</f>
        <v>83493</v>
      </c>
      <c r="S17" s="1"/>
      <c r="T17" s="1"/>
    </row>
    <row r="18" spans="1:20" x14ac:dyDescent="0.25">
      <c r="A18" t="s">
        <v>33</v>
      </c>
      <c r="B18">
        <v>10</v>
      </c>
      <c r="C18">
        <v>10</v>
      </c>
      <c r="D18">
        <v>10</v>
      </c>
      <c r="E18">
        <v>8</v>
      </c>
      <c r="F18">
        <v>2</v>
      </c>
      <c r="G18">
        <v>10841720</v>
      </c>
      <c r="H18">
        <v>65751870</v>
      </c>
      <c r="I18">
        <v>11067560</v>
      </c>
      <c r="J18">
        <v>91716770</v>
      </c>
      <c r="K18" t="s">
        <v>34</v>
      </c>
      <c r="L18">
        <v>0.2</v>
      </c>
      <c r="M18">
        <v>1383445</v>
      </c>
      <c r="N18">
        <v>1117</v>
      </c>
      <c r="O18" s="2">
        <f>G18/$N18</f>
        <v>9706.1056401074311</v>
      </c>
      <c r="P18" s="2">
        <f>H18/$N18</f>
        <v>58864.700089525511</v>
      </c>
      <c r="Q18" s="2">
        <f>I18/$N18</f>
        <v>9908.2900626678602</v>
      </c>
      <c r="R18" s="2">
        <f>J18/$N18</f>
        <v>82109.910474485223</v>
      </c>
    </row>
    <row r="19" spans="1:20" x14ac:dyDescent="0.25">
      <c r="A19" t="s">
        <v>49</v>
      </c>
      <c r="B19">
        <v>17</v>
      </c>
      <c r="C19">
        <v>14</v>
      </c>
      <c r="D19">
        <v>14</v>
      </c>
      <c r="E19">
        <v>13</v>
      </c>
      <c r="F19">
        <v>1</v>
      </c>
      <c r="G19">
        <v>62651110</v>
      </c>
      <c r="H19">
        <v>101371440</v>
      </c>
      <c r="I19">
        <v>62651110</v>
      </c>
      <c r="J19">
        <v>105960930</v>
      </c>
      <c r="K19" t="s">
        <v>50</v>
      </c>
      <c r="L19">
        <v>7.0000000000000007E-2</v>
      </c>
      <c r="M19">
        <v>4819316</v>
      </c>
      <c r="N19">
        <v>1330</v>
      </c>
      <c r="O19" s="2">
        <f>G19/$N19</f>
        <v>47106.097744360901</v>
      </c>
      <c r="P19" s="2">
        <f>H19/$N19</f>
        <v>76219.12781954887</v>
      </c>
      <c r="Q19" s="2">
        <f>I19/$N19</f>
        <v>47106.097744360901</v>
      </c>
      <c r="R19" s="2">
        <f>J19/$N19</f>
        <v>79669.87218045113</v>
      </c>
    </row>
    <row r="20" spans="1:20" x14ac:dyDescent="0.25">
      <c r="A20" t="s">
        <v>31</v>
      </c>
      <c r="B20">
        <v>26</v>
      </c>
      <c r="C20">
        <v>26</v>
      </c>
      <c r="D20">
        <v>26</v>
      </c>
      <c r="E20">
        <v>25</v>
      </c>
      <c r="F20">
        <v>1</v>
      </c>
      <c r="G20">
        <v>19168690</v>
      </c>
      <c r="H20">
        <v>63592380</v>
      </c>
      <c r="I20">
        <v>19259770</v>
      </c>
      <c r="J20">
        <v>77417710</v>
      </c>
      <c r="K20" t="s">
        <v>32</v>
      </c>
      <c r="L20">
        <v>0.04</v>
      </c>
      <c r="M20">
        <v>770391</v>
      </c>
      <c r="N20">
        <v>1012</v>
      </c>
      <c r="O20" s="2">
        <f>G20/$N20</f>
        <v>18941.393280632412</v>
      </c>
      <c r="P20" s="2">
        <f>H20/$N20</f>
        <v>62838.320158102768</v>
      </c>
      <c r="Q20" s="2">
        <f>I20/$N20</f>
        <v>19031.393280632412</v>
      </c>
      <c r="R20" s="2">
        <f>J20/$N20</f>
        <v>76499.713438735183</v>
      </c>
    </row>
    <row r="21" spans="1:20" x14ac:dyDescent="0.25">
      <c r="A21" t="s">
        <v>77</v>
      </c>
      <c r="B21">
        <v>9</v>
      </c>
      <c r="C21">
        <v>9</v>
      </c>
      <c r="D21">
        <v>9</v>
      </c>
      <c r="E21">
        <v>8</v>
      </c>
      <c r="F21">
        <v>1</v>
      </c>
      <c r="G21">
        <v>59273330</v>
      </c>
      <c r="H21">
        <v>123790090</v>
      </c>
      <c r="I21">
        <v>59516180</v>
      </c>
      <c r="J21">
        <v>123493920</v>
      </c>
      <c r="K21" t="s">
        <v>78</v>
      </c>
      <c r="L21">
        <v>0.11</v>
      </c>
      <c r="M21">
        <v>7439523</v>
      </c>
      <c r="N21">
        <v>1646</v>
      </c>
      <c r="O21" s="2">
        <f>G21/$N21</f>
        <v>36010.528554070472</v>
      </c>
      <c r="P21" s="2">
        <f>H21/$N21</f>
        <v>75206.616038882144</v>
      </c>
      <c r="Q21" s="2">
        <f>I21/$N21</f>
        <v>36158.068043742409</v>
      </c>
      <c r="R21" s="2">
        <f>J21/$N21</f>
        <v>75026.682867557713</v>
      </c>
    </row>
    <row r="22" spans="1:20" x14ac:dyDescent="0.25">
      <c r="A22" t="s">
        <v>51</v>
      </c>
      <c r="B22">
        <v>6</v>
      </c>
      <c r="C22">
        <v>6</v>
      </c>
      <c r="D22">
        <v>6</v>
      </c>
      <c r="E22">
        <v>6</v>
      </c>
      <c r="F22">
        <v>0</v>
      </c>
      <c r="G22">
        <v>9948710</v>
      </c>
      <c r="H22">
        <v>50446780</v>
      </c>
      <c r="I22">
        <v>11829950</v>
      </c>
      <c r="J22">
        <v>64125890</v>
      </c>
      <c r="K22" t="s">
        <v>52</v>
      </c>
      <c r="L22">
        <v>0</v>
      </c>
      <c r="M22">
        <v>1971658</v>
      </c>
      <c r="N22">
        <v>1011</v>
      </c>
      <c r="O22" s="2">
        <f>G22/$N22</f>
        <v>9840.4648862512367</v>
      </c>
      <c r="P22" s="2">
        <f>H22/$N22</f>
        <v>49897.903066271021</v>
      </c>
      <c r="Q22" s="2">
        <f>I22/$N22</f>
        <v>11701.236399604351</v>
      </c>
      <c r="R22" s="2">
        <f>J22/$N22</f>
        <v>63428.18001978239</v>
      </c>
    </row>
    <row r="23" spans="1:20" x14ac:dyDescent="0.25">
      <c r="A23" t="s">
        <v>57</v>
      </c>
      <c r="B23">
        <v>12</v>
      </c>
      <c r="C23">
        <v>12</v>
      </c>
      <c r="D23">
        <v>12</v>
      </c>
      <c r="E23">
        <v>12</v>
      </c>
      <c r="F23">
        <v>0</v>
      </c>
      <c r="G23">
        <v>3398760</v>
      </c>
      <c r="H23">
        <v>9415230</v>
      </c>
      <c r="I23">
        <v>3413300</v>
      </c>
      <c r="J23">
        <v>9993880</v>
      </c>
      <c r="K23" t="s">
        <v>58</v>
      </c>
      <c r="L23">
        <v>0</v>
      </c>
      <c r="M23">
        <v>284442</v>
      </c>
      <c r="N23">
        <v>203</v>
      </c>
      <c r="O23" s="2">
        <f>G23/$N23</f>
        <v>16742.660098522167</v>
      </c>
      <c r="P23" s="2">
        <f>H23/$N23</f>
        <v>46380.443349753696</v>
      </c>
      <c r="Q23" s="2">
        <f>I23/$N23</f>
        <v>16814.285714285714</v>
      </c>
      <c r="R23" s="2">
        <f>J23/$N23</f>
        <v>49230.93596059113</v>
      </c>
    </row>
    <row r="24" spans="1:20" x14ac:dyDescent="0.25">
      <c r="A24" t="s">
        <v>61</v>
      </c>
      <c r="B24">
        <v>26</v>
      </c>
      <c r="C24">
        <v>25</v>
      </c>
      <c r="D24">
        <v>25</v>
      </c>
      <c r="E24">
        <v>24</v>
      </c>
      <c r="F24">
        <v>1</v>
      </c>
      <c r="G24">
        <v>21399520</v>
      </c>
      <c r="H24">
        <v>59913780</v>
      </c>
      <c r="I24">
        <v>21397900</v>
      </c>
      <c r="J24">
        <v>57054950</v>
      </c>
      <c r="K24" t="s">
        <v>62</v>
      </c>
      <c r="L24">
        <v>0.04</v>
      </c>
      <c r="M24">
        <v>891579</v>
      </c>
      <c r="N24">
        <v>1301</v>
      </c>
      <c r="O24" s="2">
        <f>G24/$N24</f>
        <v>16448.516525749423</v>
      </c>
      <c r="P24" s="2">
        <f>H24/$N24</f>
        <v>46052.098385857033</v>
      </c>
      <c r="Q24" s="2">
        <f>I24/$N24</f>
        <v>16447.271329746349</v>
      </c>
      <c r="R24" s="2">
        <f>J24/$N24</f>
        <v>43854.688700999228</v>
      </c>
    </row>
    <row r="25" spans="1:20" x14ac:dyDescent="0.25">
      <c r="A25" t="s">
        <v>67</v>
      </c>
      <c r="B25">
        <v>34</v>
      </c>
      <c r="C25">
        <v>34</v>
      </c>
      <c r="D25">
        <v>34</v>
      </c>
      <c r="E25">
        <v>32</v>
      </c>
      <c r="F25">
        <v>2</v>
      </c>
      <c r="G25">
        <v>63968270</v>
      </c>
      <c r="H25">
        <v>168331362</v>
      </c>
      <c r="I25">
        <v>63968270</v>
      </c>
      <c r="J25">
        <v>174458530</v>
      </c>
      <c r="K25" t="s">
        <v>68</v>
      </c>
      <c r="L25">
        <v>0.06</v>
      </c>
      <c r="M25">
        <v>1999008</v>
      </c>
      <c r="N25">
        <v>4676</v>
      </c>
      <c r="O25" s="2">
        <f>G25/$N25</f>
        <v>13680.12617621899</v>
      </c>
      <c r="P25" s="2">
        <f>H25/$N25</f>
        <v>35999.008126603934</v>
      </c>
      <c r="Q25" s="2">
        <f>I25/$N25</f>
        <v>13680.12617621899</v>
      </c>
      <c r="R25" s="2">
        <f>J25/$N25</f>
        <v>37309.352010265182</v>
      </c>
    </row>
    <row r="26" spans="1:20" x14ac:dyDescent="0.25">
      <c r="A26" t="s">
        <v>25</v>
      </c>
      <c r="B26">
        <v>2</v>
      </c>
      <c r="C26">
        <v>2</v>
      </c>
      <c r="D26">
        <v>2</v>
      </c>
      <c r="E26">
        <v>2</v>
      </c>
      <c r="F26">
        <v>0</v>
      </c>
      <c r="G26">
        <v>1168410</v>
      </c>
      <c r="H26">
        <v>3878690</v>
      </c>
      <c r="I26">
        <v>1168410</v>
      </c>
      <c r="J26">
        <v>4133820</v>
      </c>
      <c r="K26" t="s">
        <v>26</v>
      </c>
      <c r="L26">
        <v>0</v>
      </c>
      <c r="M26">
        <v>584205</v>
      </c>
      <c r="N26">
        <v>115</v>
      </c>
      <c r="O26" s="2">
        <f>G26/$N26</f>
        <v>10160.08695652174</v>
      </c>
      <c r="P26" s="2">
        <f>H26/$N26</f>
        <v>33727.739130434784</v>
      </c>
      <c r="Q26" s="2">
        <f>I26/$N26</f>
        <v>10160.08695652174</v>
      </c>
      <c r="R26" s="2">
        <f>J26/$N26</f>
        <v>35946.260869565216</v>
      </c>
    </row>
    <row r="27" spans="1:20" x14ac:dyDescent="0.25">
      <c r="A27" t="s">
        <v>63</v>
      </c>
      <c r="B27">
        <v>14</v>
      </c>
      <c r="C27">
        <v>14</v>
      </c>
      <c r="D27">
        <v>14</v>
      </c>
      <c r="E27">
        <v>13</v>
      </c>
      <c r="F27">
        <v>1</v>
      </c>
      <c r="G27">
        <v>20745320</v>
      </c>
      <c r="H27">
        <v>47836830</v>
      </c>
      <c r="I27">
        <v>20987270</v>
      </c>
      <c r="J27">
        <v>50905090</v>
      </c>
      <c r="K27" t="s">
        <v>64</v>
      </c>
      <c r="L27">
        <v>7.0000000000000007E-2</v>
      </c>
      <c r="M27">
        <v>1614405</v>
      </c>
      <c r="N27">
        <v>1539</v>
      </c>
      <c r="O27" s="2">
        <f>G27/$N27</f>
        <v>13479.740090968162</v>
      </c>
      <c r="P27" s="2">
        <f>H27/$N27</f>
        <v>31083.060428849902</v>
      </c>
      <c r="Q27" s="2">
        <f>I27/$N27</f>
        <v>13636.952566601689</v>
      </c>
      <c r="R27" s="2">
        <f>J27/$N27</f>
        <v>33076.731643924628</v>
      </c>
    </row>
    <row r="28" spans="1:20" x14ac:dyDescent="0.25">
      <c r="A28" t="s">
        <v>53</v>
      </c>
      <c r="B28">
        <v>15</v>
      </c>
      <c r="C28">
        <v>13</v>
      </c>
      <c r="D28">
        <v>13</v>
      </c>
      <c r="E28">
        <v>11</v>
      </c>
      <c r="F28">
        <v>3</v>
      </c>
      <c r="G28">
        <v>32309420</v>
      </c>
      <c r="H28">
        <v>68051680</v>
      </c>
      <c r="I28">
        <v>32315040</v>
      </c>
      <c r="J28">
        <v>70990390</v>
      </c>
      <c r="K28" t="s">
        <v>54</v>
      </c>
      <c r="L28">
        <v>0.23</v>
      </c>
      <c r="M28">
        <v>2937731</v>
      </c>
      <c r="N28">
        <v>2175</v>
      </c>
      <c r="O28" s="2">
        <f>G28/$N28</f>
        <v>14854.905747126437</v>
      </c>
      <c r="P28" s="2">
        <f>H28/$N28</f>
        <v>31288.128735632185</v>
      </c>
      <c r="Q28" s="2">
        <f>I28/$N28</f>
        <v>14857.489655172414</v>
      </c>
      <c r="R28" s="2">
        <f>J28/$N28</f>
        <v>32639.259770114943</v>
      </c>
    </row>
    <row r="29" spans="1:20" x14ac:dyDescent="0.25">
      <c r="A29" t="s">
        <v>19</v>
      </c>
      <c r="B29">
        <v>1</v>
      </c>
      <c r="C29">
        <v>1</v>
      </c>
      <c r="D29">
        <v>1</v>
      </c>
      <c r="E29">
        <v>1</v>
      </c>
      <c r="F29">
        <v>0</v>
      </c>
      <c r="G29">
        <v>195360</v>
      </c>
      <c r="H29">
        <v>488400</v>
      </c>
      <c r="I29">
        <v>233550</v>
      </c>
      <c r="J29">
        <v>583880</v>
      </c>
      <c r="K29" t="s">
        <v>20</v>
      </c>
      <c r="L29">
        <v>0</v>
      </c>
      <c r="M29">
        <v>233550</v>
      </c>
      <c r="N29">
        <v>18</v>
      </c>
      <c r="O29" s="2">
        <f>G29/$N29</f>
        <v>10853.333333333334</v>
      </c>
      <c r="P29" s="2">
        <f>H29/$N29</f>
        <v>27133.333333333332</v>
      </c>
      <c r="Q29" s="2">
        <f>I29/$N29</f>
        <v>12975</v>
      </c>
      <c r="R29" s="2">
        <f>J29/$N29</f>
        <v>32437.777777777777</v>
      </c>
    </row>
    <row r="30" spans="1:20" x14ac:dyDescent="0.25">
      <c r="A30" t="s">
        <v>55</v>
      </c>
      <c r="B30">
        <v>36</v>
      </c>
      <c r="C30">
        <v>34</v>
      </c>
      <c r="D30">
        <v>34</v>
      </c>
      <c r="E30">
        <v>34</v>
      </c>
      <c r="F30">
        <v>1</v>
      </c>
      <c r="G30">
        <v>12384600</v>
      </c>
      <c r="H30">
        <v>38466770</v>
      </c>
      <c r="I30">
        <v>12143330</v>
      </c>
      <c r="J30">
        <v>39904950</v>
      </c>
      <c r="K30" t="s">
        <v>56</v>
      </c>
      <c r="L30">
        <v>0.03</v>
      </c>
      <c r="M30">
        <v>357157</v>
      </c>
      <c r="N30">
        <v>1526</v>
      </c>
      <c r="O30" s="2">
        <f>G30/$N30</f>
        <v>8115.7273918741812</v>
      </c>
      <c r="P30" s="2">
        <f>H30/$N30</f>
        <v>25207.581913499344</v>
      </c>
      <c r="Q30" s="2">
        <f>I30/$N30</f>
        <v>7957.6212319790302</v>
      </c>
      <c r="R30" s="2">
        <f>J30/$N30</f>
        <v>26150.032765399737</v>
      </c>
    </row>
    <row r="31" spans="1:20" x14ac:dyDescent="0.25">
      <c r="A31" t="s">
        <v>43</v>
      </c>
      <c r="B31">
        <v>14</v>
      </c>
      <c r="C31">
        <v>14</v>
      </c>
      <c r="D31">
        <v>14</v>
      </c>
      <c r="E31">
        <v>14</v>
      </c>
      <c r="F31">
        <v>0</v>
      </c>
      <c r="G31">
        <v>8494360</v>
      </c>
      <c r="H31">
        <v>16675120</v>
      </c>
      <c r="I31">
        <v>8494360</v>
      </c>
      <c r="J31">
        <v>17435910</v>
      </c>
      <c r="K31" t="s">
        <v>44</v>
      </c>
      <c r="L31">
        <v>0</v>
      </c>
      <c r="M31">
        <v>606740</v>
      </c>
      <c r="N31">
        <v>711</v>
      </c>
      <c r="O31" s="2">
        <f>G31/$N31</f>
        <v>11947.060478199719</v>
      </c>
      <c r="P31" s="2">
        <f>H31/$N31</f>
        <v>23453.052039381153</v>
      </c>
      <c r="Q31" s="2">
        <f>I31/$N31</f>
        <v>11947.060478199719</v>
      </c>
      <c r="R31" s="2">
        <f>J31/$N31</f>
        <v>24523.080168776371</v>
      </c>
    </row>
    <row r="32" spans="1:20" x14ac:dyDescent="0.25">
      <c r="A32" t="s">
        <v>65</v>
      </c>
      <c r="B32">
        <v>21</v>
      </c>
      <c r="C32">
        <v>18</v>
      </c>
      <c r="D32">
        <v>18</v>
      </c>
      <c r="E32">
        <v>18</v>
      </c>
      <c r="F32">
        <v>1</v>
      </c>
      <c r="G32">
        <v>28199590</v>
      </c>
      <c r="H32">
        <v>67290490</v>
      </c>
      <c r="I32">
        <v>28203890</v>
      </c>
      <c r="J32">
        <v>71628900</v>
      </c>
      <c r="K32" t="s">
        <v>66</v>
      </c>
      <c r="L32">
        <v>0.06</v>
      </c>
      <c r="M32">
        <v>1566883</v>
      </c>
      <c r="N32">
        <v>3397</v>
      </c>
      <c r="O32" s="2">
        <f>G32/$N32</f>
        <v>8301.3217544892559</v>
      </c>
      <c r="P32" s="2">
        <f>H32/$N32</f>
        <v>19808.798940241388</v>
      </c>
      <c r="Q32" s="2">
        <f>I32/$N32</f>
        <v>8302.5875772740656</v>
      </c>
      <c r="R32" s="2">
        <f>J32/$N32</f>
        <v>21085.92876067118</v>
      </c>
    </row>
    <row r="33" spans="1:18" x14ac:dyDescent="0.25">
      <c r="A33" t="s">
        <v>71</v>
      </c>
      <c r="B33">
        <v>1</v>
      </c>
      <c r="C33">
        <v>1</v>
      </c>
      <c r="D33">
        <v>1</v>
      </c>
      <c r="E33">
        <v>1</v>
      </c>
      <c r="F33">
        <v>0</v>
      </c>
      <c r="G33">
        <v>2541000</v>
      </c>
      <c r="H33">
        <v>4927870</v>
      </c>
      <c r="I33">
        <v>2541000</v>
      </c>
      <c r="J33">
        <v>4967130</v>
      </c>
      <c r="K33" t="s">
        <v>72</v>
      </c>
      <c r="L33">
        <v>0</v>
      </c>
      <c r="M33">
        <v>2541000</v>
      </c>
      <c r="N33">
        <v>310</v>
      </c>
      <c r="O33" s="2">
        <f>G33/$N33</f>
        <v>8196.7741935483864</v>
      </c>
      <c r="P33" s="2">
        <f>H33/$N33</f>
        <v>15896.354838709678</v>
      </c>
      <c r="Q33" s="2">
        <f>I33/$N33</f>
        <v>8196.7741935483864</v>
      </c>
      <c r="R33" s="2">
        <f>J33/$N33</f>
        <v>16023</v>
      </c>
    </row>
    <row r="34" spans="1:18" x14ac:dyDescent="0.25">
      <c r="A34" t="s">
        <v>45</v>
      </c>
      <c r="B34">
        <v>1</v>
      </c>
      <c r="C34">
        <v>1</v>
      </c>
      <c r="D34">
        <v>1</v>
      </c>
      <c r="E34">
        <v>1</v>
      </c>
      <c r="F34">
        <v>0</v>
      </c>
      <c r="G34">
        <v>1295460</v>
      </c>
      <c r="H34">
        <v>2298420</v>
      </c>
      <c r="I34">
        <v>1295460</v>
      </c>
      <c r="J34">
        <v>2357740</v>
      </c>
      <c r="K34" t="s">
        <v>46</v>
      </c>
      <c r="L34">
        <v>0</v>
      </c>
      <c r="M34">
        <v>1295460</v>
      </c>
      <c r="N34">
        <v>422</v>
      </c>
      <c r="O34" s="2">
        <f>G34/$N34</f>
        <v>3069.8104265402844</v>
      </c>
      <c r="P34" s="2">
        <f>H34/$N34</f>
        <v>5446.4928909952605</v>
      </c>
      <c r="Q34" s="2">
        <f>I34/$N34</f>
        <v>3069.8104265402844</v>
      </c>
      <c r="R34" s="2">
        <f>J34/$N34</f>
        <v>5587.0616113744072</v>
      </c>
    </row>
  </sheetData>
  <sortState ref="A2:R34">
    <sortCondition descending="1" ref="R2:R34"/>
  </sortState>
  <conditionalFormatting sqref="O2:R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{290B8451-CC17-45EE-9874-1129D2213477}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B8451-CC17-45EE-9874-1129D2213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summary_tax_values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 Humphrey</cp:lastModifiedBy>
  <dcterms:created xsi:type="dcterms:W3CDTF">2016-11-04T18:35:31Z</dcterms:created>
  <dcterms:modified xsi:type="dcterms:W3CDTF">2016-11-07T19:02:51Z</dcterms:modified>
</cp:coreProperties>
</file>