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448" windowWidth="13548" windowHeight="86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Z4" i="1"/>
  <c r="Z5"/>
  <c r="Z6"/>
  <c r="Z7"/>
  <c r="Z8"/>
  <c r="Z9"/>
  <c r="Z10"/>
  <c r="Z11"/>
  <c r="Z12"/>
  <c r="Z13"/>
  <c r="Z14"/>
  <c r="Z15"/>
  <c r="Z16"/>
  <c r="Z17"/>
  <c r="Z18"/>
  <c r="Z19"/>
  <c r="Z20"/>
  <c r="Z21"/>
  <c r="Z22"/>
  <c r="Z3"/>
  <c r="I26" l="1"/>
  <c r="H26"/>
  <c r="G26"/>
  <c r="I25"/>
  <c r="H25"/>
  <c r="G25"/>
  <c r="V23"/>
  <c r="W22"/>
  <c r="V22"/>
  <c r="O22"/>
  <c r="N22"/>
  <c r="J22"/>
  <c r="W21"/>
  <c r="V21"/>
  <c r="O21"/>
  <c r="N21"/>
  <c r="J21"/>
  <c r="V20"/>
  <c r="N20"/>
  <c r="O20" s="1"/>
  <c r="J20"/>
  <c r="V19"/>
  <c r="N19"/>
  <c r="W19" s="1"/>
  <c r="X19" s="1"/>
  <c r="J19"/>
  <c r="V18"/>
  <c r="N18"/>
  <c r="J18"/>
  <c r="V17"/>
  <c r="N17"/>
  <c r="J17"/>
  <c r="W16"/>
  <c r="V16"/>
  <c r="O16"/>
  <c r="N16"/>
  <c r="J16"/>
  <c r="W15"/>
  <c r="V15"/>
  <c r="O15"/>
  <c r="N15"/>
  <c r="J15"/>
  <c r="W14"/>
  <c r="V14"/>
  <c r="O14"/>
  <c r="N14"/>
  <c r="J14"/>
  <c r="W13"/>
  <c r="V13"/>
  <c r="O13"/>
  <c r="N13"/>
  <c r="J13"/>
  <c r="W12"/>
  <c r="V12"/>
  <c r="O12"/>
  <c r="N12"/>
  <c r="J12"/>
  <c r="W11"/>
  <c r="V11"/>
  <c r="O11"/>
  <c r="N11"/>
  <c r="J11"/>
  <c r="W10"/>
  <c r="V10"/>
  <c r="O10"/>
  <c r="N10"/>
  <c r="J10"/>
  <c r="W9"/>
  <c r="V9"/>
  <c r="O9"/>
  <c r="N9"/>
  <c r="J9"/>
  <c r="W8"/>
  <c r="V8"/>
  <c r="O8"/>
  <c r="N8"/>
  <c r="J8"/>
  <c r="W7"/>
  <c r="V7"/>
  <c r="O7"/>
  <c r="N7"/>
  <c r="J7"/>
  <c r="W6"/>
  <c r="V6"/>
  <c r="O6"/>
  <c r="N6"/>
  <c r="J6"/>
  <c r="W5"/>
  <c r="V5"/>
  <c r="O5"/>
  <c r="N5"/>
  <c r="J5"/>
  <c r="W4"/>
  <c r="V4"/>
  <c r="O4"/>
  <c r="N4"/>
  <c r="J4"/>
  <c r="W3"/>
  <c r="V3"/>
  <c r="O3"/>
  <c r="N3"/>
  <c r="J3"/>
  <c r="A3"/>
  <c r="W20" l="1"/>
  <c r="X20" s="1"/>
  <c r="X18"/>
  <c r="X4"/>
  <c r="X6"/>
  <c r="X3"/>
  <c r="X5"/>
  <c r="X15"/>
  <c r="X16"/>
  <c r="V24"/>
  <c r="V25" s="1"/>
  <c r="X7"/>
  <c r="X8"/>
  <c r="X9"/>
  <c r="X10"/>
  <c r="X11"/>
  <c r="X12"/>
  <c r="X13"/>
  <c r="X14"/>
  <c r="O19"/>
  <c r="W18"/>
  <c r="O18"/>
  <c r="W17"/>
  <c r="O17"/>
  <c r="W24" l="1"/>
  <c r="X17"/>
</calcChain>
</file>

<file path=xl/sharedStrings.xml><?xml version="1.0" encoding="utf-8"?>
<sst xmlns="http://schemas.openxmlformats.org/spreadsheetml/2006/main" count="43" uniqueCount="36">
  <si>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</si>
  <si>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</si>
  <si>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</si>
  <si>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</si>
  <si>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</si>
  <si>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</si>
  <si>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</si>
  <si>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</si>
  <si>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</si>
  <si>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</si>
  <si>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</si>
  <si>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</si>
  <si>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</si>
  <si>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</si>
  <si>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</si>
  <si>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</si>
  <si>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</si>
  <si>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</si>
  <si>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</si>
  <si>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</si>
  <si>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</si>
  <si>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</si>
  <si>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</si>
  <si>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</si>
  <si>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</si>
  <si>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</si>
  <si>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</si>
  <si>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</si>
  <si>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</si>
  <si>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</si>
  <si>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</si>
  <si>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</si>
  <si>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</si>
  <si>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</si>
  <si>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</si>
  <si>
    <t>Coût prévu temporel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</si>
</sst>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2" xfId="0" applyFont="1" applyBorder="1"/>
    <xf numFmtId="0" fontId="0" fillId="3" borderId="12" xfId="0" applyFill="1" applyBorder="1"/>
    <xf numFmtId="0" fontId="0" fillId="3" borderId="14" xfId="0" applyFill="1" applyBorder="1"/>
    <xf numFmtId="0" fontId="0" fillId="3" borderId="13" xfId="0" applyFill="1" applyBorder="1"/>
    <xf numFmtId="0" fontId="0" fillId="0" borderId="2" xfId="0" applyFont="1" applyFill="1" applyBorder="1"/>
    <xf numFmtId="0" fontId="0" fillId="0" borderId="5" xfId="0" applyBorder="1"/>
    <xf numFmtId="0" fontId="0" fillId="0" borderId="3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77"/>
        </c:manualLayout>
      </c:layout>
      <c:lineChart>
        <c:grouping val="standard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8270</c:v>
                </c:pt>
                <c:pt idx="9">
                  <c:v>8305</c:v>
                </c:pt>
                <c:pt idx="10">
                  <c:v>8000</c:v>
                </c:pt>
                <c:pt idx="11">
                  <c:v>7695</c:v>
                </c:pt>
                <c:pt idx="12">
                  <c:v>7550</c:v>
                </c:pt>
                <c:pt idx="13">
                  <c:v>7485</c:v>
                </c:pt>
                <c:pt idx="14">
                  <c:v>7520</c:v>
                </c:pt>
                <c:pt idx="15">
                  <c:v>7815</c:v>
                </c:pt>
                <c:pt idx="16">
                  <c:v>8190</c:v>
                </c:pt>
                <c:pt idx="17">
                  <c:v>8325</c:v>
                </c:pt>
              </c:numCache>
            </c:numRef>
          </c:val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</c:ser>
        <c:ser>
          <c:idx val="2"/>
          <c:order val="2"/>
          <c:tx>
            <c:strRef>
              <c:f>Feuil1!$Z$1</c:f>
              <c:strCache>
                <c:ptCount val="1"/>
                <c:pt idx="0">
                  <c:v>Coût prévu temporel</c:v>
                </c:pt>
              </c:strCache>
            </c:strRef>
          </c:tx>
          <c:val>
            <c:numRef>
              <c:f>Feuil1!$Z$3:$Z$22</c:f>
              <c:numCache>
                <c:formatCode>General</c:formatCode>
                <c:ptCount val="20"/>
                <c:pt idx="0">
                  <c:v>265</c:v>
                </c:pt>
                <c:pt idx="1">
                  <c:v>630</c:v>
                </c:pt>
                <c:pt idx="2">
                  <c:v>985</c:v>
                </c:pt>
                <c:pt idx="3">
                  <c:v>1370</c:v>
                </c:pt>
                <c:pt idx="4">
                  <c:v>1370</c:v>
                </c:pt>
                <c:pt idx="5">
                  <c:v>1825</c:v>
                </c:pt>
                <c:pt idx="6">
                  <c:v>2220</c:v>
                </c:pt>
                <c:pt idx="7">
                  <c:v>2615</c:v>
                </c:pt>
                <c:pt idx="8">
                  <c:v>3090</c:v>
                </c:pt>
                <c:pt idx="9">
                  <c:v>3505</c:v>
                </c:pt>
                <c:pt idx="10">
                  <c:v>3580</c:v>
                </c:pt>
                <c:pt idx="11">
                  <c:v>3655</c:v>
                </c:pt>
                <c:pt idx="12">
                  <c:v>3890</c:v>
                </c:pt>
                <c:pt idx="13">
                  <c:v>4205</c:v>
                </c:pt>
                <c:pt idx="14">
                  <c:v>4620</c:v>
                </c:pt>
                <c:pt idx="15">
                  <c:v>5295</c:v>
                </c:pt>
                <c:pt idx="16">
                  <c:v>6050</c:v>
                </c:pt>
                <c:pt idx="17">
                  <c:v>6665</c:v>
                </c:pt>
                <c:pt idx="18">
                  <c:v>6665</c:v>
                </c:pt>
                <c:pt idx="19">
                  <c:v>6665</c:v>
                </c:pt>
              </c:numCache>
            </c:numRef>
          </c:val>
        </c:ser>
        <c:dLbls/>
        <c:marker val="1"/>
        <c:axId val="103010688"/>
        <c:axId val="103012224"/>
      </c:lineChart>
      <c:catAx>
        <c:axId val="103010688"/>
        <c:scaling>
          <c:orientation val="minMax"/>
        </c:scaling>
        <c:axPos val="b"/>
        <c:majorTickMark val="none"/>
        <c:tickLblPos val="nextTo"/>
        <c:crossAx val="103012224"/>
        <c:crosses val="autoZero"/>
        <c:auto val="1"/>
        <c:lblAlgn val="ctr"/>
        <c:lblOffset val="100"/>
      </c:catAx>
      <c:valAx>
        <c:axId val="103012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010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topLeftCell="H10" zoomScale="70" zoomScaleNormal="70" workbookViewId="0">
      <selection activeCell="Z4" sqref="Z4"/>
    </sheetView>
  </sheetViews>
  <sheetFormatPr baseColWidth="10" defaultRowHeight="14.4"/>
  <cols>
    <col min="2" max="2" width="11" customWidth="1"/>
    <col min="3" max="3" width="7.88671875" customWidth="1"/>
    <col min="4" max="4" width="24.33203125" customWidth="1"/>
    <col min="5" max="5" width="23.6640625" customWidth="1"/>
    <col min="6" max="6" width="19.33203125" customWidth="1"/>
    <col min="7" max="7" width="8.88671875" customWidth="1"/>
    <col min="8" max="8" width="9.5546875" customWidth="1"/>
    <col min="9" max="10" width="8" customWidth="1"/>
    <col min="11" max="11" width="7.109375" customWidth="1"/>
    <col min="12" max="12" width="9.33203125" customWidth="1"/>
    <col min="13" max="13" width="7.6640625" customWidth="1"/>
    <col min="14" max="14" width="8.33203125" customWidth="1"/>
    <col min="15" max="15" width="18.109375" customWidth="1"/>
    <col min="16" max="16" width="23.33203125" customWidth="1"/>
    <col min="17" max="17" width="16.6640625" customWidth="1"/>
    <col min="18" max="18" width="21.109375" customWidth="1"/>
    <col min="19" max="19" width="16.6640625" customWidth="1"/>
    <col min="20" max="20" width="22.5546875" customWidth="1"/>
    <col min="21" max="21" width="16.6640625" customWidth="1"/>
    <col min="22" max="22" width="13.109375" bestFit="1" customWidth="1"/>
    <col min="23" max="23" width="12.5546875" customWidth="1"/>
    <col min="24" max="24" width="21" customWidth="1"/>
    <col min="25" max="25" width="21.33203125" customWidth="1"/>
    <col min="26" max="26" width="18.33203125" customWidth="1"/>
  </cols>
  <sheetData>
    <row r="1" spans="1:26">
      <c r="A1" s="6" t="s">
        <v>29</v>
      </c>
      <c r="B1" s="6" t="s">
        <v>28</v>
      </c>
      <c r="C1" s="7" t="s">
        <v>5</v>
      </c>
      <c r="D1" s="6" t="s">
        <v>7</v>
      </c>
      <c r="E1" s="6" t="s">
        <v>8</v>
      </c>
      <c r="F1" s="6" t="s">
        <v>6</v>
      </c>
      <c r="G1" s="8" t="s">
        <v>9</v>
      </c>
      <c r="H1" s="8"/>
      <c r="I1" s="8"/>
      <c r="J1" s="8"/>
      <c r="K1" s="8" t="s">
        <v>13</v>
      </c>
      <c r="L1" s="8"/>
      <c r="M1" s="8"/>
      <c r="N1" s="8"/>
      <c r="O1" s="6" t="s">
        <v>19</v>
      </c>
      <c r="P1" s="6" t="s">
        <v>21</v>
      </c>
      <c r="Q1" s="8" t="s">
        <v>15</v>
      </c>
      <c r="R1" s="9" t="s">
        <v>24</v>
      </c>
      <c r="S1" s="8" t="s">
        <v>25</v>
      </c>
      <c r="T1" s="6" t="s">
        <v>22</v>
      </c>
      <c r="U1" s="8" t="s">
        <v>14</v>
      </c>
      <c r="V1" s="6" t="s">
        <v>16</v>
      </c>
      <c r="W1" s="25" t="s">
        <v>17</v>
      </c>
      <c r="X1" s="26" t="s">
        <v>31</v>
      </c>
      <c r="Y1" s="6" t="s">
        <v>32</v>
      </c>
      <c r="Z1" s="31" t="s">
        <v>35</v>
      </c>
    </row>
    <row r="2" spans="1:26">
      <c r="A2" s="5"/>
      <c r="B2" s="10"/>
      <c r="C2" s="10"/>
      <c r="D2" s="10"/>
      <c r="E2" s="10"/>
      <c r="F2" s="10"/>
      <c r="G2" s="22" t="s">
        <v>10</v>
      </c>
      <c r="H2" s="22" t="s">
        <v>11</v>
      </c>
      <c r="I2" s="22" t="s">
        <v>12</v>
      </c>
      <c r="J2" s="10" t="s">
        <v>18</v>
      </c>
      <c r="K2" s="22" t="s">
        <v>10</v>
      </c>
      <c r="L2" s="22" t="s">
        <v>11</v>
      </c>
      <c r="M2" s="22" t="s">
        <v>12</v>
      </c>
      <c r="N2" s="10" t="s">
        <v>18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32"/>
    </row>
    <row r="3" spans="1:26">
      <c r="A3" s="5">
        <f>1</f>
        <v>1</v>
      </c>
      <c r="B3" s="11">
        <v>42401</v>
      </c>
      <c r="C3" s="10"/>
      <c r="D3" s="10">
        <v>12</v>
      </c>
      <c r="E3" s="10">
        <v>0</v>
      </c>
      <c r="F3" s="10">
        <v>12</v>
      </c>
      <c r="G3" s="10">
        <v>2.5</v>
      </c>
      <c r="H3" s="10">
        <v>2.5</v>
      </c>
      <c r="I3" s="10">
        <v>2.5</v>
      </c>
      <c r="J3" s="10">
        <f>G3+H3+I3</f>
        <v>7.5</v>
      </c>
      <c r="K3" s="10"/>
      <c r="L3" s="10"/>
      <c r="M3" s="10"/>
      <c r="N3" s="10">
        <f>K3+M3+L3</f>
        <v>0</v>
      </c>
      <c r="O3" s="10">
        <f>J3+N3</f>
        <v>7.5</v>
      </c>
      <c r="P3" s="10">
        <v>15</v>
      </c>
      <c r="Q3" s="10">
        <v>15</v>
      </c>
      <c r="R3" s="10">
        <v>100</v>
      </c>
      <c r="S3" s="10">
        <v>100</v>
      </c>
      <c r="T3" s="10"/>
      <c r="U3" s="10"/>
      <c r="V3" s="10">
        <f>20*D3+22.5*E3+P3+T3+R3</f>
        <v>355</v>
      </c>
      <c r="W3" s="10">
        <f>J3*20+N3*20+Q3+U3+S3</f>
        <v>265</v>
      </c>
      <c r="X3" s="10">
        <f>SUM(W3,V4:V23)</f>
        <v>8575</v>
      </c>
      <c r="Y3" s="10">
        <v>8675</v>
      </c>
      <c r="Z3" s="33">
        <f>SUM($W$3:W3)</f>
        <v>265</v>
      </c>
    </row>
    <row r="4" spans="1:26">
      <c r="A4" s="5">
        <v>2</v>
      </c>
      <c r="B4" s="11">
        <v>42408</v>
      </c>
      <c r="C4" s="10"/>
      <c r="D4" s="10">
        <v>12</v>
      </c>
      <c r="E4" s="10">
        <v>0</v>
      </c>
      <c r="F4" s="10">
        <v>12</v>
      </c>
      <c r="G4" s="10">
        <v>2.5</v>
      </c>
      <c r="H4" s="10">
        <v>2.5</v>
      </c>
      <c r="I4" s="10">
        <v>2.5</v>
      </c>
      <c r="J4" s="10">
        <f>G4+H4+I4</f>
        <v>7.5</v>
      </c>
      <c r="K4" s="10"/>
      <c r="L4" s="10"/>
      <c r="M4" s="10"/>
      <c r="N4" s="10">
        <f t="shared" ref="N4:N22" si="0">K4+M4+L4</f>
        <v>0</v>
      </c>
      <c r="O4" s="10">
        <f t="shared" ref="O4:O22" si="1">J4+N4</f>
        <v>7.5</v>
      </c>
      <c r="P4" s="10">
        <v>15</v>
      </c>
      <c r="Q4" s="10">
        <v>15</v>
      </c>
      <c r="R4" s="10">
        <v>100</v>
      </c>
      <c r="S4" s="10">
        <v>100</v>
      </c>
      <c r="T4" s="10">
        <v>100</v>
      </c>
      <c r="U4" s="10">
        <v>100</v>
      </c>
      <c r="V4" s="10">
        <f t="shared" ref="V4:V22" si="2">20*D4+22.5*E4+P4+T4+R4</f>
        <v>455</v>
      </c>
      <c r="W4" s="10">
        <f t="shared" ref="W4:W22" si="3">J4*20+N4*20+Q4+U4+S4</f>
        <v>365</v>
      </c>
      <c r="X4" s="10">
        <f>SUM(W3,W4,V5:V23)</f>
        <v>8485</v>
      </c>
      <c r="Y4" s="10">
        <v>8675</v>
      </c>
      <c r="Z4" s="33">
        <f>SUM($W$3:W4)</f>
        <v>630</v>
      </c>
    </row>
    <row r="5" spans="1:26">
      <c r="A5" s="5">
        <v>3</v>
      </c>
      <c r="B5" s="11">
        <v>42415</v>
      </c>
      <c r="C5" s="10" t="s">
        <v>4</v>
      </c>
      <c r="D5" s="10">
        <v>12</v>
      </c>
      <c r="E5" s="10">
        <v>0</v>
      </c>
      <c r="F5" s="10">
        <v>12</v>
      </c>
      <c r="G5" s="10">
        <v>4</v>
      </c>
      <c r="H5" s="10">
        <v>4</v>
      </c>
      <c r="I5" s="10">
        <v>4</v>
      </c>
      <c r="J5" s="10">
        <f>G5+H5+I5</f>
        <v>12</v>
      </c>
      <c r="K5" s="10"/>
      <c r="L5" s="10"/>
      <c r="M5" s="10"/>
      <c r="N5" s="10">
        <f t="shared" si="0"/>
        <v>0</v>
      </c>
      <c r="O5" s="10">
        <f t="shared" si="1"/>
        <v>12</v>
      </c>
      <c r="P5" s="10">
        <v>15</v>
      </c>
      <c r="Q5" s="10">
        <v>15</v>
      </c>
      <c r="R5" s="10">
        <v>100</v>
      </c>
      <c r="S5" s="10">
        <v>100</v>
      </c>
      <c r="T5" s="10"/>
      <c r="U5" s="10"/>
      <c r="V5" s="10">
        <f t="shared" si="2"/>
        <v>355</v>
      </c>
      <c r="W5" s="10">
        <f t="shared" si="3"/>
        <v>355</v>
      </c>
      <c r="X5" s="10">
        <f>SUM(W3:W5,V6:V23)</f>
        <v>8485</v>
      </c>
      <c r="Y5" s="10">
        <v>8675</v>
      </c>
      <c r="Z5" s="33">
        <f>SUM($W$3:W5)</f>
        <v>985</v>
      </c>
    </row>
    <row r="6" spans="1:26">
      <c r="A6" s="5">
        <v>4</v>
      </c>
      <c r="B6" s="11">
        <v>42422</v>
      </c>
      <c r="C6" s="10"/>
      <c r="D6" s="10">
        <v>8</v>
      </c>
      <c r="E6" s="10">
        <v>4</v>
      </c>
      <c r="F6" s="10">
        <v>12</v>
      </c>
      <c r="G6" s="10">
        <v>4.5</v>
      </c>
      <c r="H6" s="10">
        <v>4.5</v>
      </c>
      <c r="I6" s="10">
        <v>4.5</v>
      </c>
      <c r="J6" s="10">
        <f t="shared" ref="J6:J22" si="4">G6+H6+I6</f>
        <v>13.5</v>
      </c>
      <c r="K6" s="10"/>
      <c r="L6" s="10"/>
      <c r="M6" s="10"/>
      <c r="N6" s="10">
        <f t="shared" si="0"/>
        <v>0</v>
      </c>
      <c r="O6" s="10">
        <f t="shared" si="1"/>
        <v>13.5</v>
      </c>
      <c r="P6" s="10">
        <v>15</v>
      </c>
      <c r="Q6" s="10">
        <v>15</v>
      </c>
      <c r="R6" s="10">
        <v>100</v>
      </c>
      <c r="S6" s="10">
        <v>100</v>
      </c>
      <c r="T6" s="10"/>
      <c r="U6" s="10"/>
      <c r="V6" s="10">
        <f t="shared" si="2"/>
        <v>365</v>
      </c>
      <c r="W6" s="10">
        <f t="shared" si="3"/>
        <v>385</v>
      </c>
      <c r="X6" s="10">
        <f>SUM(W3:W6,V7:V23)</f>
        <v>8505</v>
      </c>
      <c r="Y6" s="10">
        <v>8675</v>
      </c>
      <c r="Z6" s="33">
        <f>SUM($W$3:W6)</f>
        <v>1370</v>
      </c>
    </row>
    <row r="7" spans="1:26">
      <c r="A7" s="5">
        <v>5</v>
      </c>
      <c r="B7" s="11">
        <v>42429</v>
      </c>
      <c r="C7" s="10"/>
      <c r="D7" s="10">
        <v>8</v>
      </c>
      <c r="E7" s="10">
        <v>4</v>
      </c>
      <c r="F7" s="10">
        <v>12</v>
      </c>
      <c r="G7" s="10">
        <v>0</v>
      </c>
      <c r="H7" s="10">
        <v>0</v>
      </c>
      <c r="I7" s="10">
        <v>0</v>
      </c>
      <c r="J7" s="10">
        <f t="shared" si="4"/>
        <v>0</v>
      </c>
      <c r="K7" s="10"/>
      <c r="L7" s="10"/>
      <c r="M7" s="10"/>
      <c r="N7" s="10">
        <f t="shared" si="0"/>
        <v>0</v>
      </c>
      <c r="O7" s="10">
        <f t="shared" si="1"/>
        <v>0</v>
      </c>
      <c r="P7" s="10">
        <v>15</v>
      </c>
      <c r="Q7" s="10"/>
      <c r="R7" s="10">
        <v>100</v>
      </c>
      <c r="S7" s="10">
        <v>0</v>
      </c>
      <c r="T7" s="10"/>
      <c r="U7" s="10"/>
      <c r="V7" s="10">
        <f t="shared" si="2"/>
        <v>365</v>
      </c>
      <c r="W7" s="10">
        <f t="shared" si="3"/>
        <v>0</v>
      </c>
      <c r="X7" s="10">
        <f>SUM(W3:W7)+SUM(V8:V23)</f>
        <v>8140</v>
      </c>
      <c r="Y7" s="10">
        <v>8675</v>
      </c>
      <c r="Z7" s="33">
        <f>SUM($W$3:W7)</f>
        <v>1370</v>
      </c>
    </row>
    <row r="8" spans="1:26">
      <c r="A8" s="5">
        <v>6</v>
      </c>
      <c r="B8" s="11">
        <v>42436</v>
      </c>
      <c r="C8" s="10" t="s">
        <v>3</v>
      </c>
      <c r="D8" s="10">
        <v>6</v>
      </c>
      <c r="E8" s="10">
        <v>6</v>
      </c>
      <c r="F8" s="10">
        <v>12</v>
      </c>
      <c r="G8" s="10">
        <v>4</v>
      </c>
      <c r="H8" s="10">
        <v>4</v>
      </c>
      <c r="I8" s="10">
        <v>4</v>
      </c>
      <c r="J8" s="10">
        <f t="shared" si="4"/>
        <v>12</v>
      </c>
      <c r="K8" s="10">
        <v>3</v>
      </c>
      <c r="L8" s="10">
        <v>1</v>
      </c>
      <c r="M8" s="10">
        <v>1</v>
      </c>
      <c r="N8" s="10">
        <f t="shared" si="0"/>
        <v>5</v>
      </c>
      <c r="O8" s="10">
        <f t="shared" si="1"/>
        <v>17</v>
      </c>
      <c r="P8" s="10">
        <v>15</v>
      </c>
      <c r="Q8" s="10">
        <v>15</v>
      </c>
      <c r="R8" s="10">
        <v>100</v>
      </c>
      <c r="S8" s="10">
        <v>100</v>
      </c>
      <c r="T8" s="10"/>
      <c r="U8" s="10"/>
      <c r="V8" s="10">
        <f t="shared" si="2"/>
        <v>370</v>
      </c>
      <c r="W8" s="10">
        <f t="shared" si="3"/>
        <v>455</v>
      </c>
      <c r="X8" s="10">
        <f>SUM(W3:W8)+SUM(V9:V23)</f>
        <v>8225</v>
      </c>
      <c r="Y8" s="10">
        <v>8675</v>
      </c>
      <c r="Z8" s="33">
        <f>SUM($W$3:W8)</f>
        <v>1825</v>
      </c>
    </row>
    <row r="9" spans="1:26">
      <c r="A9" s="5">
        <v>7</v>
      </c>
      <c r="B9" s="11">
        <v>42443</v>
      </c>
      <c r="C9" s="10"/>
      <c r="D9" s="10">
        <v>6</v>
      </c>
      <c r="E9" s="10">
        <v>6</v>
      </c>
      <c r="F9" s="10">
        <v>12</v>
      </c>
      <c r="G9" s="10">
        <v>4</v>
      </c>
      <c r="H9" s="10">
        <v>4</v>
      </c>
      <c r="I9" s="10">
        <v>4</v>
      </c>
      <c r="J9" s="10">
        <f t="shared" si="4"/>
        <v>12</v>
      </c>
      <c r="K9" s="10">
        <v>1</v>
      </c>
      <c r="L9" s="10">
        <v>0.5</v>
      </c>
      <c r="M9" s="10">
        <v>0.5</v>
      </c>
      <c r="N9" s="10">
        <f t="shared" si="0"/>
        <v>2</v>
      </c>
      <c r="O9" s="10">
        <f t="shared" si="1"/>
        <v>14</v>
      </c>
      <c r="P9" s="10">
        <v>15</v>
      </c>
      <c r="Q9" s="10">
        <v>15</v>
      </c>
      <c r="R9" s="10">
        <v>100</v>
      </c>
      <c r="S9" s="10">
        <v>100</v>
      </c>
      <c r="T9" s="10"/>
      <c r="U9" s="10"/>
      <c r="V9" s="10">
        <f t="shared" si="2"/>
        <v>370</v>
      </c>
      <c r="W9" s="10">
        <f t="shared" si="3"/>
        <v>395</v>
      </c>
      <c r="X9" s="10">
        <f>SUM($W$3:$W$9)+SUM($V$10:$V$23)</f>
        <v>8250</v>
      </c>
      <c r="Y9" s="10">
        <v>8675</v>
      </c>
      <c r="Z9" s="33">
        <f>SUM($W$3:W9)</f>
        <v>2220</v>
      </c>
    </row>
    <row r="10" spans="1:26">
      <c r="A10" s="5">
        <v>8</v>
      </c>
      <c r="B10" s="11">
        <v>42450</v>
      </c>
      <c r="C10" s="10"/>
      <c r="D10" s="10">
        <v>4</v>
      </c>
      <c r="E10" s="10">
        <v>8</v>
      </c>
      <c r="F10" s="10">
        <v>12</v>
      </c>
      <c r="G10" s="10">
        <v>3</v>
      </c>
      <c r="H10" s="10">
        <v>3</v>
      </c>
      <c r="I10" s="10">
        <v>3</v>
      </c>
      <c r="J10" s="10">
        <f t="shared" si="4"/>
        <v>9</v>
      </c>
      <c r="K10" s="10">
        <v>3</v>
      </c>
      <c r="L10" s="10">
        <v>1</v>
      </c>
      <c r="M10" s="10">
        <v>1</v>
      </c>
      <c r="N10" s="10">
        <f t="shared" si="0"/>
        <v>5</v>
      </c>
      <c r="O10" s="10">
        <f t="shared" si="1"/>
        <v>14</v>
      </c>
      <c r="P10" s="10">
        <v>15</v>
      </c>
      <c r="Q10" s="10">
        <v>15</v>
      </c>
      <c r="R10" s="10">
        <v>100</v>
      </c>
      <c r="S10" s="10">
        <v>100</v>
      </c>
      <c r="T10" s="10"/>
      <c r="U10" s="10"/>
      <c r="V10" s="10">
        <f t="shared" si="2"/>
        <v>375</v>
      </c>
      <c r="W10" s="10">
        <f t="shared" si="3"/>
        <v>395</v>
      </c>
      <c r="X10" s="10">
        <f>SUM($W$3:W10)+SUM(V11:$V$23)</f>
        <v>8270</v>
      </c>
      <c r="Y10" s="10">
        <v>8675</v>
      </c>
      <c r="Z10" s="33">
        <f>SUM($W$3:W10)</f>
        <v>2615</v>
      </c>
    </row>
    <row r="11" spans="1:26">
      <c r="A11" s="5">
        <v>9</v>
      </c>
      <c r="B11" s="11">
        <v>42457</v>
      </c>
      <c r="C11" s="10"/>
      <c r="D11" s="10">
        <v>4</v>
      </c>
      <c r="E11" s="10">
        <v>8</v>
      </c>
      <c r="F11" s="10">
        <v>12</v>
      </c>
      <c r="G11" s="10">
        <v>1</v>
      </c>
      <c r="H11" s="10">
        <v>1</v>
      </c>
      <c r="I11" s="10">
        <v>1</v>
      </c>
      <c r="J11" s="10">
        <f t="shared" si="4"/>
        <v>3</v>
      </c>
      <c r="K11" s="10">
        <v>4</v>
      </c>
      <c r="L11" s="10">
        <v>2.5</v>
      </c>
      <c r="M11" s="10">
        <v>3.5</v>
      </c>
      <c r="N11" s="10">
        <f t="shared" si="0"/>
        <v>10</v>
      </c>
      <c r="O11" s="10">
        <f t="shared" si="1"/>
        <v>13</v>
      </c>
      <c r="P11" s="10">
        <v>15</v>
      </c>
      <c r="Q11" s="10">
        <v>15</v>
      </c>
      <c r="R11" s="10">
        <v>100</v>
      </c>
      <c r="S11" s="10">
        <v>100</v>
      </c>
      <c r="T11" s="10">
        <v>100</v>
      </c>
      <c r="U11" s="10">
        <v>100</v>
      </c>
      <c r="V11" s="10">
        <f t="shared" si="2"/>
        <v>475</v>
      </c>
      <c r="W11" s="10">
        <f t="shared" si="3"/>
        <v>475</v>
      </c>
      <c r="X11" s="10">
        <f>SUM($W$3:W11)+SUM(V12:$V$23)</f>
        <v>8270</v>
      </c>
      <c r="Y11" s="10">
        <v>8675</v>
      </c>
      <c r="Z11" s="33">
        <f>SUM($W$3:W11)</f>
        <v>3090</v>
      </c>
    </row>
    <row r="12" spans="1:26">
      <c r="A12" s="5">
        <v>10</v>
      </c>
      <c r="B12" s="11">
        <v>42464</v>
      </c>
      <c r="C12" s="10" t="s">
        <v>2</v>
      </c>
      <c r="D12" s="10">
        <v>2</v>
      </c>
      <c r="E12" s="10">
        <v>10</v>
      </c>
      <c r="F12" s="10">
        <v>12</v>
      </c>
      <c r="G12" s="10">
        <v>1</v>
      </c>
      <c r="H12" s="10">
        <v>1</v>
      </c>
      <c r="I12" s="10">
        <v>1</v>
      </c>
      <c r="J12" s="10">
        <f t="shared" si="4"/>
        <v>3</v>
      </c>
      <c r="K12" s="10">
        <v>4</v>
      </c>
      <c r="L12" s="10">
        <v>4</v>
      </c>
      <c r="M12" s="10">
        <v>4</v>
      </c>
      <c r="N12" s="10">
        <f t="shared" si="0"/>
        <v>12</v>
      </c>
      <c r="O12" s="10">
        <f t="shared" si="1"/>
        <v>15</v>
      </c>
      <c r="P12" s="10">
        <v>15</v>
      </c>
      <c r="Q12" s="10">
        <v>15</v>
      </c>
      <c r="R12" s="10">
        <v>100</v>
      </c>
      <c r="S12" s="10">
        <v>100</v>
      </c>
      <c r="T12" s="10"/>
      <c r="U12" s="10"/>
      <c r="V12" s="10">
        <f t="shared" si="2"/>
        <v>380</v>
      </c>
      <c r="W12" s="10">
        <f t="shared" si="3"/>
        <v>415</v>
      </c>
      <c r="X12" s="10">
        <f>SUM($W$3:W12)+SUM(V13:$V$23)</f>
        <v>8305</v>
      </c>
      <c r="Y12" s="10">
        <v>8675</v>
      </c>
      <c r="Z12" s="33">
        <f>SUM($W$3:W12)</f>
        <v>3505</v>
      </c>
    </row>
    <row r="13" spans="1:26">
      <c r="A13" s="5">
        <v>11</v>
      </c>
      <c r="B13" s="11">
        <v>42471</v>
      </c>
      <c r="C13" s="10"/>
      <c r="D13" s="10">
        <v>2</v>
      </c>
      <c r="E13" s="10">
        <v>10</v>
      </c>
      <c r="F13" s="10">
        <v>12</v>
      </c>
      <c r="G13" s="10">
        <v>1</v>
      </c>
      <c r="H13" s="10">
        <v>1</v>
      </c>
      <c r="I13" s="10">
        <v>1</v>
      </c>
      <c r="J13" s="10">
        <f t="shared" si="4"/>
        <v>3</v>
      </c>
      <c r="K13" s="10"/>
      <c r="L13" s="10"/>
      <c r="M13" s="10"/>
      <c r="N13" s="10">
        <f t="shared" si="0"/>
        <v>0</v>
      </c>
      <c r="O13" s="10">
        <f t="shared" si="1"/>
        <v>3</v>
      </c>
      <c r="P13" s="10">
        <v>15</v>
      </c>
      <c r="Q13" s="10">
        <v>15</v>
      </c>
      <c r="R13" s="10">
        <v>100</v>
      </c>
      <c r="S13" s="10">
        <v>0</v>
      </c>
      <c r="T13" s="10"/>
      <c r="U13" s="10"/>
      <c r="V13" s="10">
        <f t="shared" si="2"/>
        <v>380</v>
      </c>
      <c r="W13" s="10">
        <f t="shared" si="3"/>
        <v>75</v>
      </c>
      <c r="X13" s="10">
        <f>SUM($W$3:W13)+SUM(V14:$V$23)</f>
        <v>8000</v>
      </c>
      <c r="Y13" s="10">
        <v>8675</v>
      </c>
      <c r="Z13" s="33">
        <f>SUM($W$3:W13)</f>
        <v>3580</v>
      </c>
    </row>
    <row r="14" spans="1:26">
      <c r="A14" s="5">
        <v>12</v>
      </c>
      <c r="B14" s="11">
        <v>42478</v>
      </c>
      <c r="C14" s="10"/>
      <c r="D14" s="10">
        <v>2</v>
      </c>
      <c r="E14" s="10">
        <v>10</v>
      </c>
      <c r="F14" s="10">
        <v>12</v>
      </c>
      <c r="G14" s="10">
        <v>0</v>
      </c>
      <c r="H14" s="10">
        <v>0</v>
      </c>
      <c r="I14" s="10">
        <v>0</v>
      </c>
      <c r="J14" s="10">
        <f t="shared" si="4"/>
        <v>0</v>
      </c>
      <c r="K14" s="10"/>
      <c r="L14" s="10"/>
      <c r="M14" s="10">
        <v>3</v>
      </c>
      <c r="N14" s="10">
        <f t="shared" si="0"/>
        <v>3</v>
      </c>
      <c r="O14" s="10">
        <f t="shared" si="1"/>
        <v>3</v>
      </c>
      <c r="P14" s="10">
        <v>15</v>
      </c>
      <c r="Q14" s="10">
        <v>15</v>
      </c>
      <c r="R14" s="10">
        <v>100</v>
      </c>
      <c r="S14" s="10">
        <v>0</v>
      </c>
      <c r="T14" s="10"/>
      <c r="U14" s="10"/>
      <c r="V14" s="10">
        <f t="shared" si="2"/>
        <v>380</v>
      </c>
      <c r="W14" s="10">
        <f t="shared" si="3"/>
        <v>75</v>
      </c>
      <c r="X14" s="10">
        <f>SUM($W$3:W14)+SUM(V15:$V$23)</f>
        <v>7695</v>
      </c>
      <c r="Y14" s="10">
        <v>8675</v>
      </c>
      <c r="Z14" s="33">
        <f>SUM($W$3:W14)</f>
        <v>3655</v>
      </c>
    </row>
    <row r="15" spans="1:26">
      <c r="A15" s="5">
        <v>13</v>
      </c>
      <c r="B15" s="11">
        <v>42485</v>
      </c>
      <c r="C15" s="10"/>
      <c r="D15" s="10">
        <v>2</v>
      </c>
      <c r="E15" s="10">
        <v>10</v>
      </c>
      <c r="F15" s="10">
        <v>12</v>
      </c>
      <c r="G15" s="10">
        <v>2</v>
      </c>
      <c r="H15" s="10">
        <v>1</v>
      </c>
      <c r="I15" s="10">
        <v>1</v>
      </c>
      <c r="J15" s="10">
        <f t="shared" si="4"/>
        <v>4</v>
      </c>
      <c r="K15" s="10"/>
      <c r="L15" s="10"/>
      <c r="M15" s="10">
        <v>2</v>
      </c>
      <c r="N15" s="10">
        <f t="shared" si="0"/>
        <v>2</v>
      </c>
      <c r="O15" s="10">
        <f t="shared" si="1"/>
        <v>6</v>
      </c>
      <c r="P15" s="10">
        <v>15</v>
      </c>
      <c r="Q15" s="10">
        <v>15</v>
      </c>
      <c r="R15" s="10">
        <v>100</v>
      </c>
      <c r="S15" s="10">
        <v>100</v>
      </c>
      <c r="T15" s="10"/>
      <c r="U15" s="10"/>
      <c r="V15" s="10">
        <f t="shared" si="2"/>
        <v>380</v>
      </c>
      <c r="W15" s="10">
        <f t="shared" si="3"/>
        <v>235</v>
      </c>
      <c r="X15" s="10">
        <f>SUM($W$3:W15)+SUM(V16:$V$23)</f>
        <v>7550</v>
      </c>
      <c r="Y15" s="10">
        <v>8675</v>
      </c>
      <c r="Z15" s="33">
        <f>SUM($W$3:W15)</f>
        <v>3890</v>
      </c>
    </row>
    <row r="16" spans="1:26">
      <c r="A16" s="5">
        <v>14</v>
      </c>
      <c r="B16" s="11">
        <v>42492</v>
      </c>
      <c r="C16" s="10"/>
      <c r="D16" s="10">
        <v>2</v>
      </c>
      <c r="E16" s="10">
        <v>10</v>
      </c>
      <c r="F16" s="10">
        <v>12</v>
      </c>
      <c r="G16" s="10">
        <v>2</v>
      </c>
      <c r="H16" s="10">
        <v>2</v>
      </c>
      <c r="I16" s="10">
        <v>2</v>
      </c>
      <c r="J16" s="10">
        <f t="shared" si="4"/>
        <v>6</v>
      </c>
      <c r="K16" s="10">
        <v>2</v>
      </c>
      <c r="L16" s="10">
        <v>1</v>
      </c>
      <c r="M16" s="10">
        <v>1</v>
      </c>
      <c r="N16" s="10">
        <f t="shared" si="0"/>
        <v>4</v>
      </c>
      <c r="O16" s="10">
        <f t="shared" si="1"/>
        <v>10</v>
      </c>
      <c r="P16" s="10">
        <v>15</v>
      </c>
      <c r="Q16" s="10">
        <v>15</v>
      </c>
      <c r="R16" s="10">
        <v>100</v>
      </c>
      <c r="S16" s="10">
        <v>100</v>
      </c>
      <c r="T16" s="10"/>
      <c r="U16" s="10"/>
      <c r="V16" s="10">
        <f t="shared" si="2"/>
        <v>380</v>
      </c>
      <c r="W16" s="10">
        <f t="shared" si="3"/>
        <v>315</v>
      </c>
      <c r="X16" s="10">
        <f>SUM($W$3:W16)+SUM(V17:$V$23)</f>
        <v>7485</v>
      </c>
      <c r="Y16" s="10">
        <v>8675</v>
      </c>
      <c r="Z16" s="33">
        <f>SUM($W$3:W16)</f>
        <v>4205</v>
      </c>
    </row>
    <row r="17" spans="1:26">
      <c r="A17" s="5">
        <v>15</v>
      </c>
      <c r="B17" s="11">
        <v>42499</v>
      </c>
      <c r="C17" s="10"/>
      <c r="D17" s="10">
        <v>2</v>
      </c>
      <c r="E17" s="10">
        <v>10</v>
      </c>
      <c r="F17" s="10">
        <v>12</v>
      </c>
      <c r="G17" s="10">
        <v>1</v>
      </c>
      <c r="H17" s="10">
        <v>1</v>
      </c>
      <c r="I17" s="10">
        <v>1</v>
      </c>
      <c r="J17" s="10">
        <f t="shared" si="4"/>
        <v>3</v>
      </c>
      <c r="K17" s="10">
        <v>4</v>
      </c>
      <c r="L17" s="10">
        <v>4</v>
      </c>
      <c r="M17" s="10">
        <v>4</v>
      </c>
      <c r="N17" s="10">
        <f t="shared" si="0"/>
        <v>12</v>
      </c>
      <c r="O17" s="10">
        <f t="shared" si="1"/>
        <v>15</v>
      </c>
      <c r="P17" s="10">
        <v>15</v>
      </c>
      <c r="Q17" s="10">
        <v>15</v>
      </c>
      <c r="R17" s="10">
        <v>100</v>
      </c>
      <c r="S17" s="10">
        <v>100</v>
      </c>
      <c r="T17" s="10"/>
      <c r="U17" s="10"/>
      <c r="V17" s="10">
        <f t="shared" si="2"/>
        <v>380</v>
      </c>
      <c r="W17" s="10">
        <f t="shared" si="3"/>
        <v>415</v>
      </c>
      <c r="X17" s="10">
        <f>SUM($W$3:W17)+SUM(V18:$V$23)</f>
        <v>7520</v>
      </c>
      <c r="Y17" s="10">
        <v>8675</v>
      </c>
      <c r="Z17" s="33">
        <f>SUM($W$3:W17)</f>
        <v>4620</v>
      </c>
    </row>
    <row r="18" spans="1:26">
      <c r="A18" s="5">
        <v>16</v>
      </c>
      <c r="B18" s="11">
        <v>42506</v>
      </c>
      <c r="C18" s="10"/>
      <c r="D18" s="10">
        <v>2</v>
      </c>
      <c r="E18" s="10">
        <v>10</v>
      </c>
      <c r="F18" s="10">
        <v>12</v>
      </c>
      <c r="G18" s="10">
        <v>1</v>
      </c>
      <c r="H18" s="10">
        <v>1</v>
      </c>
      <c r="I18" s="10">
        <v>1</v>
      </c>
      <c r="J18" s="10">
        <f t="shared" si="4"/>
        <v>3</v>
      </c>
      <c r="K18" s="10">
        <v>9</v>
      </c>
      <c r="L18" s="10">
        <v>5</v>
      </c>
      <c r="M18" s="10">
        <v>11</v>
      </c>
      <c r="N18" s="10">
        <f t="shared" si="0"/>
        <v>25</v>
      </c>
      <c r="O18" s="10">
        <f t="shared" si="1"/>
        <v>28</v>
      </c>
      <c r="P18" s="10">
        <v>15</v>
      </c>
      <c r="Q18" s="10">
        <v>15</v>
      </c>
      <c r="R18" s="10">
        <v>100</v>
      </c>
      <c r="S18" s="10">
        <v>100</v>
      </c>
      <c r="T18" s="10"/>
      <c r="U18" s="10"/>
      <c r="V18" s="10">
        <f t="shared" si="2"/>
        <v>380</v>
      </c>
      <c r="W18" s="10">
        <f t="shared" si="3"/>
        <v>675</v>
      </c>
      <c r="X18" s="10">
        <f>SUM($W$3:W18)+SUM(V19:$V$23)</f>
        <v>7815</v>
      </c>
      <c r="Y18" s="10">
        <v>8675</v>
      </c>
      <c r="Z18" s="33">
        <f>SUM($W$3:W18)</f>
        <v>5295</v>
      </c>
    </row>
    <row r="19" spans="1:26">
      <c r="A19" s="5">
        <v>17</v>
      </c>
      <c r="B19" s="11">
        <v>42513</v>
      </c>
      <c r="C19" s="10" t="s">
        <v>1</v>
      </c>
      <c r="D19" s="10">
        <v>2</v>
      </c>
      <c r="E19" s="10">
        <v>10</v>
      </c>
      <c r="F19" s="10">
        <v>12</v>
      </c>
      <c r="G19" s="10"/>
      <c r="H19" s="10"/>
      <c r="I19" s="10"/>
      <c r="J19" s="10">
        <f t="shared" si="4"/>
        <v>0</v>
      </c>
      <c r="K19" s="10">
        <v>12.5</v>
      </c>
      <c r="L19" s="10">
        <v>7</v>
      </c>
      <c r="M19" s="10">
        <v>12.5</v>
      </c>
      <c r="N19" s="10">
        <f t="shared" si="0"/>
        <v>32</v>
      </c>
      <c r="O19" s="10">
        <f t="shared" si="1"/>
        <v>32</v>
      </c>
      <c r="P19" s="10">
        <v>15</v>
      </c>
      <c r="Q19" s="10">
        <v>15</v>
      </c>
      <c r="R19" s="10">
        <v>100</v>
      </c>
      <c r="S19" s="10">
        <v>100</v>
      </c>
      <c r="T19" s="10"/>
      <c r="U19" s="10"/>
      <c r="V19" s="10">
        <f t="shared" si="2"/>
        <v>380</v>
      </c>
      <c r="W19" s="10">
        <f t="shared" si="3"/>
        <v>755</v>
      </c>
      <c r="X19" s="10">
        <f>SUM($W$3:W19)+SUM(V20:$V$23)</f>
        <v>8190</v>
      </c>
      <c r="Y19" s="10">
        <v>8675</v>
      </c>
      <c r="Z19" s="33">
        <f>SUM($W$3:W19)</f>
        <v>6050</v>
      </c>
    </row>
    <row r="20" spans="1:26">
      <c r="A20" s="5">
        <v>18</v>
      </c>
      <c r="B20" s="11">
        <v>42520</v>
      </c>
      <c r="C20" s="10"/>
      <c r="D20" s="10">
        <v>2</v>
      </c>
      <c r="E20" s="10">
        <v>10</v>
      </c>
      <c r="F20" s="10">
        <v>12</v>
      </c>
      <c r="G20" s="10"/>
      <c r="H20" s="10"/>
      <c r="I20" s="10"/>
      <c r="J20" s="10">
        <f t="shared" si="4"/>
        <v>0</v>
      </c>
      <c r="K20" s="10">
        <v>8</v>
      </c>
      <c r="L20" s="10">
        <v>2</v>
      </c>
      <c r="M20" s="10">
        <v>10</v>
      </c>
      <c r="N20" s="10">
        <f t="shared" si="0"/>
        <v>20</v>
      </c>
      <c r="O20" s="10">
        <f t="shared" si="1"/>
        <v>20</v>
      </c>
      <c r="P20" s="10">
        <v>15</v>
      </c>
      <c r="Q20" s="10">
        <v>15</v>
      </c>
      <c r="R20" s="10">
        <v>100</v>
      </c>
      <c r="S20" s="10">
        <v>100</v>
      </c>
      <c r="T20" s="10">
        <v>100</v>
      </c>
      <c r="U20" s="10">
        <v>100</v>
      </c>
      <c r="V20" s="10">
        <f t="shared" si="2"/>
        <v>480</v>
      </c>
      <c r="W20" s="10">
        <f t="shared" si="3"/>
        <v>615</v>
      </c>
      <c r="X20" s="10">
        <f>SUM($W$3:W20)+SUM(V21:$V$23)</f>
        <v>8325</v>
      </c>
      <c r="Y20" s="10">
        <v>8675</v>
      </c>
      <c r="Z20" s="33">
        <f>SUM($W$3:W20)</f>
        <v>6665</v>
      </c>
    </row>
    <row r="21" spans="1:26">
      <c r="A21" s="5">
        <v>19</v>
      </c>
      <c r="B21" s="11">
        <v>42527</v>
      </c>
      <c r="C21" s="10" t="s">
        <v>0</v>
      </c>
      <c r="D21" s="10">
        <v>2</v>
      </c>
      <c r="E21" s="10">
        <v>10</v>
      </c>
      <c r="F21" s="10">
        <v>12</v>
      </c>
      <c r="G21" s="10"/>
      <c r="H21" s="10"/>
      <c r="I21" s="10"/>
      <c r="J21" s="10">
        <f t="shared" si="4"/>
        <v>0</v>
      </c>
      <c r="K21" s="10"/>
      <c r="L21" s="10"/>
      <c r="M21" s="10"/>
      <c r="N21" s="10">
        <f t="shared" si="0"/>
        <v>0</v>
      </c>
      <c r="O21" s="10">
        <f t="shared" si="1"/>
        <v>0</v>
      </c>
      <c r="P21" s="10">
        <v>15</v>
      </c>
      <c r="Q21" s="10"/>
      <c r="R21" s="10">
        <v>100</v>
      </c>
      <c r="S21" s="10"/>
      <c r="T21" s="10"/>
      <c r="U21" s="10"/>
      <c r="V21" s="10">
        <f t="shared" si="2"/>
        <v>380</v>
      </c>
      <c r="W21" s="10">
        <f t="shared" si="3"/>
        <v>0</v>
      </c>
      <c r="X21" s="10"/>
      <c r="Y21" s="10">
        <v>8675</v>
      </c>
      <c r="Z21" s="33">
        <f>SUM($W$3:W21)</f>
        <v>6665</v>
      </c>
    </row>
    <row r="22" spans="1:26">
      <c r="A22" s="13">
        <v>20</v>
      </c>
      <c r="B22" s="14">
        <v>42534</v>
      </c>
      <c r="C22" s="15"/>
      <c r="D22" s="15">
        <v>2</v>
      </c>
      <c r="E22" s="15">
        <v>10</v>
      </c>
      <c r="F22" s="15">
        <v>12</v>
      </c>
      <c r="G22" s="15"/>
      <c r="H22" s="15"/>
      <c r="I22" s="15"/>
      <c r="J22" s="15">
        <f t="shared" si="4"/>
        <v>0</v>
      </c>
      <c r="K22" s="15"/>
      <c r="L22" s="15"/>
      <c r="M22" s="15"/>
      <c r="N22" s="15">
        <f t="shared" si="0"/>
        <v>0</v>
      </c>
      <c r="O22" s="15">
        <f t="shared" si="1"/>
        <v>0</v>
      </c>
      <c r="P22" s="15">
        <v>15</v>
      </c>
      <c r="Q22" s="15"/>
      <c r="R22" s="16">
        <v>100</v>
      </c>
      <c r="S22" s="10"/>
      <c r="T22" s="15"/>
      <c r="U22" s="10"/>
      <c r="V22" s="10">
        <f t="shared" si="2"/>
        <v>380</v>
      </c>
      <c r="W22" s="24">
        <f t="shared" si="3"/>
        <v>0</v>
      </c>
      <c r="X22" s="15"/>
      <c r="Y22" s="15">
        <v>8675</v>
      </c>
      <c r="Z22" s="34">
        <f>SUM($W$3:W22)</f>
        <v>6665</v>
      </c>
    </row>
    <row r="23" spans="1:26">
      <c r="B23" s="1"/>
      <c r="G23" s="28" t="s">
        <v>30</v>
      </c>
      <c r="H23" s="29"/>
      <c r="I23" s="30"/>
      <c r="S23" s="8" t="s">
        <v>26</v>
      </c>
      <c r="T23" s="23">
        <v>1.5</v>
      </c>
      <c r="U23" s="8" t="s">
        <v>23</v>
      </c>
      <c r="V23" s="17">
        <f>40*22.5</f>
        <v>900</v>
      </c>
      <c r="W23" s="18"/>
    </row>
    <row r="24" spans="1:26">
      <c r="B24" s="1"/>
      <c r="G24" s="22" t="s">
        <v>10</v>
      </c>
      <c r="H24" s="22" t="s">
        <v>11</v>
      </c>
      <c r="I24" s="22" t="s">
        <v>12</v>
      </c>
      <c r="U24" s="3" t="s">
        <v>20</v>
      </c>
      <c r="V24" s="2">
        <f>SUM(V3,V4,V5,V6,V7,V8,V9,V10,V11,V12,V13,V14,V16,V15,V17,V18,V19,V20,V21,V22,V23)</f>
        <v>8665</v>
      </c>
      <c r="W24" s="4">
        <f>SUM(W4,W3,W5,W6,W7,W8,W9,W10,W11,W12,W13,W14,W15,W17,W16,W18,W19,W20,W21,W22,W23)</f>
        <v>6665</v>
      </c>
    </row>
    <row r="25" spans="1:26">
      <c r="B25" s="1"/>
      <c r="F25" s="27" t="s">
        <v>33</v>
      </c>
      <c r="G25" s="23">
        <f>SUM(G3:G22)+SUM(K3:K22)</f>
        <v>84</v>
      </c>
      <c r="H25" s="23">
        <f>SUM(H3:H22)+SUM(L3:L22)</f>
        <v>60.5</v>
      </c>
      <c r="I25" s="23">
        <f>SUM(I3:I22)+SUM(M3:M22)</f>
        <v>86</v>
      </c>
      <c r="S25" s="2"/>
      <c r="T25" s="2"/>
      <c r="U25" s="21" t="s">
        <v>27</v>
      </c>
      <c r="V25" s="19">
        <f>V24*T23+2.4</f>
        <v>12999.9</v>
      </c>
      <c r="W25" s="20"/>
    </row>
    <row r="26" spans="1:26">
      <c r="B26" s="1"/>
      <c r="F26" s="27" t="s">
        <v>34</v>
      </c>
      <c r="G26" s="23">
        <f>SUM($F$3:$F$22)/3</f>
        <v>80</v>
      </c>
      <c r="H26" s="23">
        <f t="shared" ref="H26:I26" si="5">SUM($F$3:$F$22)/3</f>
        <v>80</v>
      </c>
      <c r="I26" s="23">
        <f t="shared" si="5"/>
        <v>80</v>
      </c>
    </row>
    <row r="27" spans="1:26">
      <c r="B27" s="1"/>
    </row>
    <row r="30" spans="1:26" ht="15.75" customHeight="1"/>
    <row r="31" spans="1:26" ht="13.5" customHeight="1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Microsoft</cp:lastModifiedBy>
  <dcterms:created xsi:type="dcterms:W3CDTF">2016-02-05T08:18:19Z</dcterms:created>
  <dcterms:modified xsi:type="dcterms:W3CDTF">2016-06-03T17:07:02Z</dcterms:modified>
</cp:coreProperties>
</file>