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DNS\Desktop\GeekBrains\Конспекты\Семинары\Юнит экономика\"/>
    </mc:Choice>
  </mc:AlternateContent>
  <xr:revisionPtr revIDLastSave="0" documentId="13_ncr:1_{8FE6D232-330A-4EB3-8E7B-211804A767B4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Обязательно для заполнения" sheetId="1" r:id="rId1"/>
    <sheet name="Урок 1" sheetId="2" r:id="rId2"/>
    <sheet name="Урок 2" sheetId="3" r:id="rId3"/>
    <sheet name="Урок 4" sheetId="4" r:id="rId4"/>
    <sheet name="Урок 5" sheetId="5" r:id="rId5"/>
  </sheets>
  <calcPr calcId="191029"/>
</workbook>
</file>

<file path=xl/calcChain.xml><?xml version="1.0" encoding="utf-8"?>
<calcChain xmlns="http://schemas.openxmlformats.org/spreadsheetml/2006/main">
  <c r="U7" i="4" l="1"/>
  <c r="T7" i="4"/>
  <c r="R7" i="4"/>
  <c r="M7" i="4"/>
  <c r="C7" i="4"/>
  <c r="F7" i="4"/>
  <c r="G7" i="4" l="1"/>
  <c r="V7" i="4" s="1"/>
  <c r="W7" i="4" s="1"/>
  <c r="I7" i="4"/>
  <c r="O7" i="4" s="1"/>
  <c r="S7" i="4" s="1"/>
</calcChain>
</file>

<file path=xl/sharedStrings.xml><?xml version="1.0" encoding="utf-8"?>
<sst xmlns="http://schemas.openxmlformats.org/spreadsheetml/2006/main" count="152" uniqueCount="136">
  <si>
    <t>Полезная информация до начала использования файла:</t>
  </si>
  <si>
    <t xml:space="preserve">💡 Данный файл не доступен для редактирования и комментирования. Чтобы сделать домашнее задание, необходимо создать копию данного файла через меню "Файл" -&gt; "Создать копию". </t>
  </si>
  <si>
    <t xml:space="preserve">💡 После заполнения шаблона откройте файл на комментирование через кнопку "Настройки Доступа" -&gt; "Все, у кого есть ссылка" -&gt; "Комментатор" и прикрепите получившуюся ссылку в блоке домашнего задания на платформе. 
Внимание: прикрепление файла с ограниченным доступом влечет за собой оценку "не сдано". </t>
  </si>
  <si>
    <t>💡 Перенос текста на новую строку в текущей ячейке:
MAC - command + Enter
Windows - alt + Enter</t>
  </si>
  <si>
    <t>‼️ ВНИМАНИЕ: для того, чтобы преподаватель смог проверить домашние задания в данном курсе, вам необходимо полностью заполнить эту вкладку по продукту, с которым вы работаете.  Без заполненной данной вкладки вся работа будет оцениваться как "не сдано"</t>
  </si>
  <si>
    <t>Проблема:</t>
  </si>
  <si>
    <t>Кто будет пользоваться:</t>
  </si>
  <si>
    <t>Решение:</t>
  </si>
  <si>
    <t>Кто будет платить:</t>
  </si>
  <si>
    <t>LEAN CANVAS MODEL</t>
  </si>
  <si>
    <t>Проблемы клиента</t>
  </si>
  <si>
    <t>Наше решение</t>
  </si>
  <si>
    <t>Ценностное предложение</t>
  </si>
  <si>
    <t>Нечестное конкурентное преимущество</t>
  </si>
  <si>
    <t>Сегменты клиентов</t>
  </si>
  <si>
    <t>Существующие альтернативы</t>
  </si>
  <si>
    <t>Ключевые метрики</t>
  </si>
  <si>
    <t>Высокоуровневый концепт</t>
  </si>
  <si>
    <t>Каналы выхода на клиентов</t>
  </si>
  <si>
    <t>Ранние последователи</t>
  </si>
  <si>
    <t>Структура расходов</t>
  </si>
  <si>
    <t>Потоки выручки</t>
  </si>
  <si>
    <t>Курс "Юнит-экономика"</t>
  </si>
  <si>
    <t>Домашнее задание №1</t>
  </si>
  <si>
    <t xml:space="preserve">Текст домашнего задания: 
Перечислите основные метрики вашего продукта и объясните, почему вы выбрали именно эти метрики.  </t>
  </si>
  <si>
    <t>Метрика</t>
  </si>
  <si>
    <t>Обозначение (сокращение)</t>
  </si>
  <si>
    <t>Описание</t>
  </si>
  <si>
    <t>Обоснование выбора</t>
  </si>
  <si>
    <t>Ключевая метрика продукта</t>
  </si>
  <si>
    <t>Основные метрики</t>
  </si>
  <si>
    <t>Специфичные метрики (если есть)</t>
  </si>
  <si>
    <t>Домашнее задание №2</t>
  </si>
  <si>
    <t>Текст домашнего задания: 
1. Выберите юнит-масштабирования в продукте, обснуйте выбор. 
2. Выпишите метрики доходной части продукта и метрики расходной части продукта относительно одного юнита-масштабирования.</t>
  </si>
  <si>
    <t>Юнит-масштабирования:</t>
  </si>
  <si>
    <t>Обоснование выбора:</t>
  </si>
  <si>
    <t>Доходная часть</t>
  </si>
  <si>
    <t>Расходная часть</t>
  </si>
  <si>
    <t>Метрики оборота</t>
  </si>
  <si>
    <t>Операционные издержки</t>
  </si>
  <si>
    <t>Метрики маркетинга</t>
  </si>
  <si>
    <t>Домашнее задание №4</t>
  </si>
  <si>
    <r>
      <rPr>
        <sz val="12"/>
        <color theme="1"/>
        <rFont val="IBM Plex Sans"/>
      </rPr>
      <t xml:space="preserve">Текст домашнего задания: 
Рассчитайте юнит-экономику своего продукта. 
</t>
    </r>
    <r>
      <rPr>
        <i/>
        <sz val="12"/>
        <color theme="1"/>
        <rFont val="IBM Plex Sans"/>
      </rPr>
      <t>Ниже приведен пример юнит-экономики и метрик. Адаптируйте шаблон под свой набор метрик и зависимостей. Рассчитайте значения метрик для "усредненной" когорты.</t>
    </r>
  </si>
  <si>
    <t>Когорта</t>
  </si>
  <si>
    <t>Маркетинг</t>
  </si>
  <si>
    <t>Доходы:</t>
  </si>
  <si>
    <t>Прибыль до маркетинга</t>
  </si>
  <si>
    <t>Прибыль после маркетинга</t>
  </si>
  <si>
    <t>Маркетинговый бюджет на когорту</t>
  </si>
  <si>
    <t>Цена за лид</t>
  </si>
  <si>
    <t>Количество лидов</t>
  </si>
  <si>
    <t>Покупатели</t>
  </si>
  <si>
    <t>CAC</t>
  </si>
  <si>
    <t>Всего заказов на когорту</t>
  </si>
  <si>
    <t>Стоимость реактивации покупателя</t>
  </si>
  <si>
    <t>Доход с когорты</t>
  </si>
  <si>
    <t>Акварйинг</t>
  </si>
  <si>
    <t>Колцентр, промокоды и пр.</t>
  </si>
  <si>
    <t>Все операционные расходы</t>
  </si>
  <si>
    <t>Валовая прибыль с одного клиента</t>
  </si>
  <si>
    <t>Валовая прибыль с когорты</t>
  </si>
  <si>
    <t>Домашнее задание №5</t>
  </si>
  <si>
    <t>Текст домашнего задания: 
Составьте PnL собственного продукта, исходя из составленной ранее юнит-экономики.  
Воспользуйтесь инструментами или шаблонами, разбираемыми в рамках прошедшего семинара и лекции.</t>
  </si>
  <si>
    <t>Продукт: Avito</t>
  </si>
  <si>
    <t>У большого количества людей в гараже\на балконе лежит много хлама, 
который никак не используется</t>
  </si>
  <si>
    <t>Ца: люди 30+ лет, у которых есть ненужные вещи</t>
  </si>
  <si>
    <t>Создать площадку по прадаже\обмену ненужных (бу) вещей</t>
  </si>
  <si>
    <t>CRR</t>
  </si>
  <si>
    <t>Customer Retention Rate</t>
  </si>
  <si>
    <t>Доля активных клиентов, возвращающаяся в сервис из периода в период</t>
  </si>
  <si>
    <t>CTR</t>
  </si>
  <si>
    <t>Click through rate</t>
  </si>
  <si>
    <t>Кликабельность рекламных объявлений</t>
  </si>
  <si>
    <t>CR</t>
  </si>
  <si>
    <t>Convertion rate</t>
  </si>
  <si>
    <t>ARPU</t>
  </si>
  <si>
    <t>Average Revenue Per User</t>
  </si>
  <si>
    <t>Конверсия пользователей и завершенных ими сделок</t>
  </si>
  <si>
    <t>Средний доход на пользователя, считая только платные инструменты Авито</t>
  </si>
  <si>
    <t>Для понимания, сколько пользователь приносит дохода, используя инструменты и после сравнивать эту метрику с метрикой дохода от рекламных кампаний</t>
  </si>
  <si>
    <t xml:space="preserve">Чтобы работать с этой метрикой и уменьшать количество пользователей, который продают вещи изредка. Удерживая их как можно дольше на площадке </t>
  </si>
  <si>
    <t>Mouthly active users</t>
  </si>
  <si>
    <t>MAU</t>
  </si>
  <si>
    <t>Месячный прирост пользователей</t>
  </si>
  <si>
    <t>Чтобы понимать, в какие периоды года приток наибольший, а в какой наименьший, для дальнейшего анализа и увеличения этого прироста</t>
  </si>
  <si>
    <t>Для понимания, сколько пользователь приносит дохода, кликая на рекламные объявления и после сравнивать эту метрику с метрикой дохода от инструментов Авито</t>
  </si>
  <si>
    <t>Чтобы понимать, сколько в среднем пользователь совершает сделок. Если эта метрика будет понижаться, то и интерес к продукту будет понижаться</t>
  </si>
  <si>
    <t xml:space="preserve">Конверсия из просмотров в добавления в избранное </t>
  </si>
  <si>
    <t xml:space="preserve">При увеличении данной метрики будет повышаться вовлеченность пользователей на платформе </t>
  </si>
  <si>
    <t xml:space="preserve">Время от начала поиска определенного вида товара до завершения сделки </t>
  </si>
  <si>
    <t>Чем больше в среднем времени поиска товара, тем труднее пользователю совершить сделку. Чем труднее, тем больше вероятности, что он не вернется</t>
  </si>
  <si>
    <t>*Люди, с большим количеством хлама, которые захотят поднимать свои 
объявления о продаже
*Бизнес, который захочет размещать свой товар
*Бизнес, который захочет получить доступ к нашей ЦА для рекламы</t>
  </si>
  <si>
    <t>*Большое количество хлама на балконе \ в гараже
*Желание избавиться от 
ненужного хлама
*Желание продавать что-то свое, не заморачиваясь с ИП</t>
  </si>
  <si>
    <t xml:space="preserve">*Разработать площадку для обмена и продажи вещей
*Возможность повышать свои объявления среди списка похожих объявлений для большего охвата просмотров объявлений
</t>
  </si>
  <si>
    <t>Avito - это площадка как с бесплатным, так и с платным функционалом для продажи и обмена разных вещей - от одежды до запчастей на автомобили, с возможностью продвигать свои объявления среди похожих, личным кабинетом, где будут храниться все объявления и с возможностью переписки покупателя и клиента</t>
  </si>
  <si>
    <t xml:space="preserve">Дольше всех находится на рынке </t>
  </si>
  <si>
    <t>*Люди в возрасте 35+ с большим количеством ненужных вещей
*Начинающие предприниматели
*Маленькие магазины</t>
  </si>
  <si>
    <t>*Юла
*Яндекс Маркет
*Озон
*Вайлдбериз
*Алиэкспресс
*FixPrice</t>
  </si>
  <si>
    <t xml:space="preserve">*CR
*ARPU
*CRR
*MAU
*CTR
</t>
  </si>
  <si>
    <t>Avito - общедоступлная площадка для продажи и обмена вещами</t>
  </si>
  <si>
    <t xml:space="preserve">*Молодые предприниматели 
*Маленькие магазины
 </t>
  </si>
  <si>
    <t>*Банеры в густонаселенных районах
*Газеты 
*Реклама в интернете
*Обзвон маленьких магазинов
*Рекламные банеры в районах гаражей</t>
  </si>
  <si>
    <t>*Затраты платформы
*Затраты на продвижение
*ФОТ сотрудникам</t>
  </si>
  <si>
    <t>*Поднятие и выделение объявлений 
*Премиум профили для большего числа объявлений
*Рекламодатели</t>
  </si>
  <si>
    <t>Marketing budget</t>
  </si>
  <si>
    <t>Оборот с когорты</t>
  </si>
  <si>
    <t>Cohort revenue</t>
  </si>
  <si>
    <t>Buyers</t>
  </si>
  <si>
    <t>C1</t>
  </si>
  <si>
    <t>Acquiring</t>
  </si>
  <si>
    <t>Ops costs</t>
  </si>
  <si>
    <t>CPA</t>
  </si>
  <si>
    <t>Leads</t>
  </si>
  <si>
    <t>Количество бизнес аккаунтов для ИП</t>
  </si>
  <si>
    <t>*Не хочу брать конверсия пользователей и завершенных ими сделок, так как к доходам это имеет лишь косвенное отношение
*Не хочу брать средний чек по продвижению, так как масштабируя это можно прийти к тому, что инструменты выделения объявлений могут визуально приесться пользователю и они станут плохо воспринемаемыми
Выбрав юнитом-масштабирования бизнес аккаунты для ИП мы увеличим количество объявлений, увеличим Cohort revenue и cohort orders</t>
  </si>
  <si>
    <t>cohort orders</t>
  </si>
  <si>
    <t>Покупатели бизнесс
аккаунтов</t>
  </si>
  <si>
    <t>click-through rate</t>
  </si>
  <si>
    <t>Клики по рекламе</t>
  </si>
  <si>
    <t>Эквайринг</t>
  </si>
  <si>
    <t>Поддержание работоспособности сайта</t>
  </si>
  <si>
    <t>У авито кроме поддержания работы сайта и эквайринго больше нет издержек</t>
  </si>
  <si>
    <t>Конверсия в покупку бизнесс аккаунта</t>
  </si>
  <si>
    <t>Количество купленных бизнесс аккаунтов</t>
  </si>
  <si>
    <t>LTV</t>
  </si>
  <si>
    <t>Общий доход</t>
  </si>
  <si>
    <t>Конверсия в покупку бизнес аккаунта</t>
  </si>
  <si>
    <t>Месяц</t>
  </si>
  <si>
    <t>Средняя цена Бизнесс аккаунта</t>
  </si>
  <si>
    <t>LT (месяцев продления)</t>
  </si>
  <si>
    <t>Работа сайта</t>
  </si>
  <si>
    <t>Количество совершенных сделок</t>
  </si>
  <si>
    <t>Цена сделки</t>
  </si>
  <si>
    <t>Итог</t>
  </si>
  <si>
    <t>Затраты на маркетинг и опер. Издержки покрывается с доходов
с покупок Бизнесс аккаунтов.
Основная часть доходов идет за счет того, что бизнесс платит 
15 рублей нам за проданный товар</t>
  </si>
  <si>
    <t>Доход с одного клиента с совершенных сделок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</si>
</sst>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₽&quot;_-;\-* #,##0.00\ &quot;₽&quot;_-;_-* &quot;-&quot;??\ &quot;₽&quot;_-;_-@_-"/>
  </numFmts>
  <fonts count="20">
    <font>
      <sz val="10"/>
      <color rgb="FF000000"/>
      <name val="Arial"/>
      <scheme val="minor"/>
    </font>
    <font>
      <b/>
      <sz val="12"/>
      <color theme="1"/>
      <name val="IBM Plex Sans"/>
    </font>
    <font>
      <sz val="12"/>
      <color theme="1"/>
      <name val="IBM Plex Sans"/>
    </font>
    <font>
      <sz val="10"/>
      <name val="Arial"/>
    </font>
    <font>
      <b/>
      <sz val="12"/>
      <color theme="1"/>
      <name val="&quot;IBM Plex Sans&quot;"/>
    </font>
    <font>
      <sz val="10"/>
      <color theme="1"/>
      <name val="Arial"/>
    </font>
    <font>
      <b/>
      <sz val="12"/>
      <color rgb="FFFFFFFF"/>
      <name val="IBM Plex Sans"/>
    </font>
    <font>
      <sz val="12"/>
      <color theme="1"/>
      <name val="&quot;IBM Plex Sans&quot;"/>
    </font>
    <font>
      <i/>
      <sz val="12"/>
      <color theme="1"/>
      <name val="IBM Plex Sans"/>
    </font>
    <font>
      <sz val="10"/>
      <color theme="1"/>
      <name val="Arial"/>
      <family val="2"/>
      <charset val="204"/>
    </font>
    <font>
      <sz val="12"/>
      <color theme="1"/>
      <name val="IBM Plex Sans"/>
      <family val="2"/>
      <charset val="204"/>
    </font>
    <font>
      <sz val="12"/>
      <color theme="1"/>
      <name val="Arial"/>
      <family val="2"/>
      <charset val="204"/>
      <scheme val="major"/>
    </font>
    <font>
      <b/>
      <sz val="12"/>
      <color theme="1"/>
      <name val="Arial"/>
      <family val="2"/>
      <charset val="204"/>
      <scheme val="major"/>
    </font>
    <font>
      <b/>
      <sz val="10"/>
      <color rgb="FF000000"/>
      <name val="Arial"/>
      <family val="2"/>
      <charset val="204"/>
      <scheme val="minor"/>
    </font>
    <font>
      <b/>
      <sz val="12"/>
      <color theme="1"/>
      <name val="IBM Plex Sans"/>
      <family val="2"/>
      <charset val="204"/>
    </font>
    <font>
      <b/>
      <sz val="14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0"/>
      <color rgb="FF000000"/>
      <name val="Arial"/>
      <scheme val="minor"/>
    </font>
    <font>
      <sz val="10"/>
      <color rgb="FF000000"/>
      <name val="Arial"/>
      <family val="2"/>
      <charset val="204"/>
      <scheme val="minor"/>
    </font>
    <font>
      <b/>
      <sz val="10"/>
      <color theme="1"/>
      <name val="Arial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FFE599"/>
        <bgColor rgb="FFFFE599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F6B26B"/>
        <bgColor rgb="FFF6B26B"/>
      </patternFill>
    </fill>
    <fill>
      <patternFill patternType="solid">
        <fgColor rgb="FFFFD966"/>
        <bgColor rgb="FFFFD966"/>
      </patternFill>
    </fill>
    <fill>
      <patternFill patternType="solid">
        <fgColor rgb="FF3C78D8"/>
        <bgColor rgb="FF3C78D8"/>
      </patternFill>
    </fill>
    <fill>
      <patternFill patternType="solid">
        <fgColor rgb="FF351C75"/>
        <bgColor rgb="FF351C75"/>
      </patternFill>
    </fill>
    <fill>
      <patternFill patternType="solid">
        <fgColor rgb="FFC9DAF8"/>
        <bgColor rgb="FFC9DAF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rgb="FFD9EAD3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93C47D"/>
      </patternFill>
    </fill>
    <fill>
      <patternFill patternType="solid">
        <fgColor theme="5" tint="0.59999389629810485"/>
        <bgColor indexed="64"/>
      </patternFill>
    </fill>
  </fills>
  <borders count="4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/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7" fillId="0" borderId="0" applyFont="0" applyFill="0" applyBorder="0" applyAlignment="0" applyProtection="0"/>
  </cellStyleXfs>
  <cellXfs count="13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/>
    <xf numFmtId="0" fontId="2" fillId="2" borderId="6" xfId="0" applyFont="1" applyFill="1" applyBorder="1" applyAlignment="1">
      <alignment horizontal="left" vertical="top" wrapText="1"/>
    </xf>
    <xf numFmtId="0" fontId="1" fillId="0" borderId="10" xfId="0" applyFont="1" applyBorder="1" applyAlignment="1">
      <alignment horizontal="center" vertical="center" wrapText="1"/>
    </xf>
    <xf numFmtId="0" fontId="1" fillId="5" borderId="0" xfId="0" applyFont="1" applyFill="1" applyAlignment="1">
      <alignment horizontal="left"/>
    </xf>
    <xf numFmtId="0" fontId="4" fillId="6" borderId="14" xfId="0" applyFont="1" applyFill="1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 wrapText="1"/>
    </xf>
    <xf numFmtId="0" fontId="4" fillId="6" borderId="16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5" fillId="0" borderId="20" xfId="0" applyFont="1" applyBorder="1" applyAlignment="1">
      <alignment vertical="top" wrapText="1"/>
    </xf>
    <xf numFmtId="0" fontId="5" fillId="0" borderId="21" xfId="0" applyFont="1" applyBorder="1" applyAlignment="1">
      <alignment vertical="top" wrapText="1"/>
    </xf>
    <xf numFmtId="0" fontId="5" fillId="0" borderId="23" xfId="0" applyFont="1" applyBorder="1" applyAlignment="1">
      <alignment vertical="top" wrapText="1"/>
    </xf>
    <xf numFmtId="0" fontId="5" fillId="0" borderId="24" xfId="0" applyFont="1" applyBorder="1" applyAlignment="1">
      <alignment vertical="top" wrapText="1"/>
    </xf>
    <xf numFmtId="0" fontId="5" fillId="0" borderId="25" xfId="0" applyFont="1" applyBorder="1" applyAlignment="1">
      <alignment vertical="top" wrapText="1"/>
    </xf>
    <xf numFmtId="0" fontId="5" fillId="0" borderId="0" xfId="0" applyFont="1"/>
    <xf numFmtId="0" fontId="2" fillId="5" borderId="0" xfId="0" applyFont="1" applyFill="1" applyAlignment="1">
      <alignment horizontal="left"/>
    </xf>
    <xf numFmtId="0" fontId="2" fillId="4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13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9" fillId="0" borderId="21" xfId="0" applyFont="1" applyBorder="1" applyAlignment="1">
      <alignment vertical="top" wrapText="1"/>
    </xf>
    <xf numFmtId="0" fontId="9" fillId="0" borderId="20" xfId="0" applyFont="1" applyBorder="1" applyAlignment="1">
      <alignment vertical="top" wrapText="1"/>
    </xf>
    <xf numFmtId="0" fontId="9" fillId="0" borderId="22" xfId="0" applyFont="1" applyBorder="1" applyAlignment="1">
      <alignment vertical="top" wrapText="1"/>
    </xf>
    <xf numFmtId="0" fontId="9" fillId="7" borderId="21" xfId="0" applyFont="1" applyFill="1" applyBorder="1" applyAlignment="1">
      <alignment vertical="top" wrapText="1"/>
    </xf>
    <xf numFmtId="0" fontId="2" fillId="0" borderId="11" xfId="0" applyFont="1" applyBorder="1" applyAlignment="1">
      <alignment horizontal="left" vertical="top" wrapText="1"/>
    </xf>
    <xf numFmtId="0" fontId="1" fillId="0" borderId="10" xfId="0" applyFont="1" applyBorder="1" applyAlignment="1">
      <alignment horizontal="left" vertical="top" wrapText="1"/>
    </xf>
    <xf numFmtId="0" fontId="2" fillId="0" borderId="40" xfId="0" applyFont="1" applyBorder="1"/>
    <xf numFmtId="0" fontId="0" fillId="0" borderId="41" xfId="0" applyBorder="1" applyAlignment="1">
      <alignment wrapText="1"/>
    </xf>
    <xf numFmtId="0" fontId="0" fillId="0" borderId="42" xfId="0" applyBorder="1"/>
    <xf numFmtId="0" fontId="2" fillId="0" borderId="41" xfId="0" applyFont="1" applyBorder="1"/>
    <xf numFmtId="0" fontId="10" fillId="0" borderId="41" xfId="0" applyFont="1" applyBorder="1" applyAlignment="1">
      <alignment wrapText="1"/>
    </xf>
    <xf numFmtId="0" fontId="10" fillId="0" borderId="41" xfId="0" applyFont="1" applyBorder="1"/>
    <xf numFmtId="0" fontId="2" fillId="0" borderId="42" xfId="0" applyFont="1" applyBorder="1" applyAlignment="1">
      <alignment wrapText="1"/>
    </xf>
    <xf numFmtId="0" fontId="2" fillId="0" borderId="46" xfId="0" applyFont="1" applyBorder="1"/>
    <xf numFmtId="0" fontId="2" fillId="0" borderId="47" xfId="0" applyFont="1" applyBorder="1"/>
    <xf numFmtId="0" fontId="10" fillId="0" borderId="45" xfId="0" applyFont="1" applyBorder="1" applyAlignment="1">
      <alignment horizontal="left" vertical="center"/>
    </xf>
    <xf numFmtId="0" fontId="11" fillId="0" borderId="40" xfId="0" applyFont="1" applyBorder="1" applyAlignment="1">
      <alignment wrapText="1"/>
    </xf>
    <xf numFmtId="0" fontId="11" fillId="0" borderId="41" xfId="0" applyFont="1" applyBorder="1"/>
    <xf numFmtId="0" fontId="12" fillId="0" borderId="38" xfId="0" applyFont="1" applyBorder="1" applyAlignment="1">
      <alignment horizontal="center" wrapText="1"/>
    </xf>
    <xf numFmtId="0" fontId="12" fillId="0" borderId="38" xfId="0" applyFont="1" applyBorder="1" applyAlignment="1">
      <alignment horizontal="center"/>
    </xf>
    <xf numFmtId="0" fontId="12" fillId="0" borderId="37" xfId="0" applyFont="1" applyBorder="1"/>
    <xf numFmtId="0" fontId="12" fillId="0" borderId="38" xfId="0" applyFont="1" applyBorder="1"/>
    <xf numFmtId="0" fontId="13" fillId="0" borderId="38" xfId="0" applyFont="1" applyBorder="1"/>
    <xf numFmtId="0" fontId="14" fillId="0" borderId="39" xfId="0" applyFont="1" applyBorder="1"/>
    <xf numFmtId="0" fontId="14" fillId="0" borderId="37" xfId="0" applyFont="1" applyBorder="1"/>
    <xf numFmtId="0" fontId="14" fillId="0" borderId="38" xfId="0" applyFont="1" applyBorder="1"/>
    <xf numFmtId="0" fontId="15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1" fillId="0" borderId="41" xfId="0" applyFont="1" applyBorder="1" applyAlignment="1">
      <alignment horizontal="center" wrapText="1"/>
    </xf>
    <xf numFmtId="0" fontId="11" fillId="0" borderId="41" xfId="0" applyFont="1" applyBorder="1" applyAlignment="1">
      <alignment wrapText="1"/>
    </xf>
    <xf numFmtId="0" fontId="13" fillId="0" borderId="39" xfId="0" applyFont="1" applyBorder="1"/>
    <xf numFmtId="0" fontId="2" fillId="0" borderId="42" xfId="0" applyFont="1" applyBorder="1"/>
    <xf numFmtId="0" fontId="7" fillId="6" borderId="0" xfId="0" applyFont="1" applyFill="1" applyAlignment="1">
      <alignment horizontal="center" vertical="center" wrapText="1"/>
    </xf>
    <xf numFmtId="0" fontId="7" fillId="4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5" borderId="0" xfId="0" applyFont="1" applyFill="1" applyAlignment="1">
      <alignment horizontal="center" vertical="center" wrapText="1"/>
    </xf>
    <xf numFmtId="0" fontId="18" fillId="14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 wrapText="1"/>
    </xf>
    <xf numFmtId="0" fontId="0" fillId="14" borderId="0" xfId="0" applyFill="1" applyAlignment="1">
      <alignment vertical="center"/>
    </xf>
    <xf numFmtId="0" fontId="7" fillId="15" borderId="0" xfId="0" applyFont="1" applyFill="1" applyAlignment="1">
      <alignment horizontal="center" vertical="center" wrapText="1"/>
    </xf>
    <xf numFmtId="0" fontId="0" fillId="16" borderId="0" xfId="0" applyFill="1"/>
    <xf numFmtId="3" fontId="7" fillId="4" borderId="0" xfId="0" applyNumberFormat="1" applyFont="1" applyFill="1" applyAlignment="1">
      <alignment horizontal="center" vertical="center" wrapText="1"/>
    </xf>
    <xf numFmtId="9" fontId="7" fillId="4" borderId="0" xfId="0" applyNumberFormat="1" applyFont="1" applyFill="1" applyAlignment="1">
      <alignment horizontal="center" vertical="center" wrapText="1"/>
    </xf>
    <xf numFmtId="0" fontId="10" fillId="15" borderId="0" xfId="0" applyFont="1" applyFill="1" applyAlignment="1">
      <alignment horizontal="center" vertical="center" wrapText="1"/>
    </xf>
    <xf numFmtId="0" fontId="10" fillId="4" borderId="0" xfId="0" applyFont="1" applyFill="1" applyAlignment="1">
      <alignment horizontal="center" vertical="center" wrapText="1"/>
    </xf>
    <xf numFmtId="3" fontId="0" fillId="14" borderId="0" xfId="0" applyNumberFormat="1" applyFill="1" applyAlignment="1">
      <alignment horizontal="center" vertical="center"/>
    </xf>
    <xf numFmtId="44" fontId="0" fillId="14" borderId="0" xfId="1" applyFont="1" applyFill="1" applyAlignment="1">
      <alignment horizontal="center" vertical="center"/>
    </xf>
    <xf numFmtId="44" fontId="7" fillId="4" borderId="0" xfId="1" applyFont="1" applyFill="1" applyAlignment="1">
      <alignment horizontal="center" vertical="center" wrapText="1"/>
    </xf>
    <xf numFmtId="44" fontId="7" fillId="4" borderId="0" xfId="1" applyFont="1" applyFill="1" applyBorder="1" applyAlignment="1">
      <alignment horizontal="center" vertical="center" wrapText="1"/>
    </xf>
    <xf numFmtId="44" fontId="7" fillId="15" borderId="0" xfId="1" applyFont="1" applyFill="1" applyBorder="1" applyAlignment="1">
      <alignment horizontal="center" vertical="center" wrapText="1"/>
    </xf>
    <xf numFmtId="44" fontId="7" fillId="15" borderId="0" xfId="1" applyFont="1" applyFill="1" applyAlignment="1">
      <alignment horizontal="center" vertical="center" wrapText="1"/>
    </xf>
    <xf numFmtId="44" fontId="7" fillId="15" borderId="0" xfId="0" applyNumberFormat="1" applyFont="1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3" fontId="7" fillId="2" borderId="0" xfId="0" applyNumberFormat="1" applyFont="1" applyFill="1" applyAlignment="1">
      <alignment horizontal="center" vertical="center" wrapText="1"/>
    </xf>
    <xf numFmtId="10" fontId="7" fillId="2" borderId="0" xfId="0" applyNumberFormat="1" applyFont="1" applyFill="1" applyAlignment="1">
      <alignment horizontal="center" vertical="center" wrapText="1"/>
    </xf>
    <xf numFmtId="44" fontId="7" fillId="13" borderId="0" xfId="0" applyNumberFormat="1" applyFont="1" applyFill="1" applyAlignment="1">
      <alignment horizontal="center" vertical="center" wrapText="1"/>
    </xf>
    <xf numFmtId="44" fontId="0" fillId="0" borderId="0" xfId="0" applyNumberFormat="1"/>
    <xf numFmtId="44" fontId="7" fillId="5" borderId="0" xfId="0" applyNumberFormat="1" applyFont="1" applyFill="1" applyAlignment="1">
      <alignment horizontal="center" vertical="center" wrapText="1"/>
    </xf>
    <xf numFmtId="0" fontId="19" fillId="18" borderId="0" xfId="0" applyFont="1" applyFill="1" applyAlignment="1">
      <alignment horizontal="center" vertical="center"/>
    </xf>
    <xf numFmtId="0" fontId="19" fillId="18" borderId="0" xfId="0" applyFont="1" applyFill="1" applyAlignment="1">
      <alignment wrapText="1"/>
    </xf>
    <xf numFmtId="0" fontId="1" fillId="4" borderId="7" xfId="0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1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2" fillId="0" borderId="4" xfId="0" applyFont="1" applyBorder="1" applyAlignment="1">
      <alignment vertical="top"/>
    </xf>
    <xf numFmtId="0" fontId="3" fillId="0" borderId="5" xfId="0" applyFont="1" applyBorder="1"/>
    <xf numFmtId="0" fontId="3" fillId="0" borderId="6" xfId="0" applyFont="1" applyBorder="1"/>
    <xf numFmtId="0" fontId="10" fillId="0" borderId="4" xfId="0" applyFont="1" applyBorder="1" applyAlignment="1">
      <alignment vertical="top" wrapText="1"/>
    </xf>
    <xf numFmtId="0" fontId="1" fillId="0" borderId="0" xfId="0" applyFont="1" applyAlignment="1">
      <alignment horizontal="left"/>
    </xf>
    <xf numFmtId="0" fontId="0" fillId="0" borderId="0" xfId="0"/>
    <xf numFmtId="0" fontId="1" fillId="0" borderId="1" xfId="0" applyFont="1" applyBorder="1" applyAlignment="1">
      <alignment horizontal="left"/>
    </xf>
    <xf numFmtId="0" fontId="2" fillId="2" borderId="4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1" fillId="3" borderId="0" xfId="0" applyFont="1" applyFill="1" applyAlignment="1">
      <alignment horizontal="left" vertical="center" wrapText="1"/>
    </xf>
    <xf numFmtId="0" fontId="1" fillId="0" borderId="1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2" fillId="0" borderId="4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4" fillId="4" borderId="17" xfId="0" applyFont="1" applyFill="1" applyBorder="1" applyAlignment="1">
      <alignment horizontal="center" vertical="center" wrapText="1"/>
    </xf>
    <xf numFmtId="0" fontId="3" fillId="0" borderId="18" xfId="0" applyFont="1" applyBorder="1"/>
    <xf numFmtId="0" fontId="3" fillId="0" borderId="19" xfId="0" applyFont="1" applyBorder="1"/>
    <xf numFmtId="0" fontId="1" fillId="5" borderId="0" xfId="0" applyFont="1" applyFill="1" applyAlignment="1">
      <alignment horizontal="left"/>
    </xf>
    <xf numFmtId="0" fontId="2" fillId="5" borderId="0" xfId="0" applyFont="1" applyFill="1" applyAlignment="1">
      <alignment horizontal="left" wrapText="1"/>
    </xf>
    <xf numFmtId="0" fontId="4" fillId="6" borderId="26" xfId="0" applyFont="1" applyFill="1" applyBorder="1" applyAlignment="1">
      <alignment horizontal="center" vertical="center" wrapText="1"/>
    </xf>
    <xf numFmtId="0" fontId="3" fillId="0" borderId="27" xfId="0" applyFont="1" applyBorder="1"/>
    <xf numFmtId="0" fontId="3" fillId="0" borderId="32" xfId="0" applyFont="1" applyBorder="1"/>
    <xf numFmtId="0" fontId="4" fillId="6" borderId="33" xfId="0" applyFont="1" applyFill="1" applyBorder="1" applyAlignment="1">
      <alignment horizontal="center" vertical="center" wrapText="1"/>
    </xf>
    <xf numFmtId="0" fontId="3" fillId="0" borderId="28" xfId="0" applyFont="1" applyBorder="1"/>
    <xf numFmtId="0" fontId="4" fillId="8" borderId="34" xfId="0" applyFont="1" applyFill="1" applyBorder="1" applyAlignment="1">
      <alignment horizontal="center" vertical="center"/>
    </xf>
    <xf numFmtId="0" fontId="3" fillId="0" borderId="35" xfId="0" applyFont="1" applyBorder="1"/>
    <xf numFmtId="0" fontId="3" fillId="0" borderId="36" xfId="0" applyFont="1" applyBorder="1"/>
    <xf numFmtId="0" fontId="4" fillId="9" borderId="43" xfId="0" applyFont="1" applyFill="1" applyBorder="1" applyAlignment="1">
      <alignment horizontal="center" vertical="center" wrapText="1"/>
    </xf>
    <xf numFmtId="0" fontId="4" fillId="4" borderId="43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4" fillId="6" borderId="29" xfId="0" applyFont="1" applyFill="1" applyBorder="1" applyAlignment="1">
      <alignment vertical="top"/>
    </xf>
    <xf numFmtId="0" fontId="3" fillId="0" borderId="30" xfId="0" applyFont="1" applyBorder="1"/>
    <xf numFmtId="0" fontId="2" fillId="0" borderId="30" xfId="0" applyFont="1" applyBorder="1" applyAlignment="1">
      <alignment vertical="top" wrapText="1"/>
    </xf>
    <xf numFmtId="0" fontId="3" fillId="0" borderId="31" xfId="0" applyFont="1" applyBorder="1"/>
    <xf numFmtId="0" fontId="4" fillId="6" borderId="26" xfId="0" applyFont="1" applyFill="1" applyBorder="1" applyAlignment="1">
      <alignment vertical="top"/>
    </xf>
    <xf numFmtId="0" fontId="2" fillId="0" borderId="27" xfId="0" applyFont="1" applyBorder="1" applyAlignment="1">
      <alignment vertical="top" wrapText="1"/>
    </xf>
    <xf numFmtId="0" fontId="6" fillId="12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horizontal="center" vertical="center" wrapText="1"/>
    </xf>
    <xf numFmtId="0" fontId="1" fillId="17" borderId="0" xfId="0" applyFont="1" applyFill="1" applyAlignment="1">
      <alignment horizontal="left" vertical="center" wrapText="1"/>
    </xf>
    <xf numFmtId="0" fontId="0" fillId="16" borderId="0" xfId="0" applyFill="1" applyAlignment="1">
      <alignment horizontal="left" vertical="center"/>
    </xf>
    <xf numFmtId="0" fontId="1" fillId="9" borderId="0" xfId="0" applyFont="1" applyFill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</cellXfs>
  <cellStyles count="2">
    <cellStyle name="Денежный" xfId="1" builtinId="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4CCCC"/>
    <outlinePr summaryBelow="0" summaryRight="0"/>
  </sheetPr>
  <dimension ref="A1:G22"/>
  <sheetViews>
    <sheetView workbookViewId="0">
      <pane ySplit="5" topLeftCell="A18" activePane="bottomLeft" state="frozen"/>
      <selection pane="bottomLeft" activeCell="D22" sqref="D22"/>
    </sheetView>
  </sheetViews>
  <sheetFormatPr defaultColWidth="12.6640625" defaultRowHeight="15.75" customHeight="1"/>
  <cols>
    <col min="1" max="1" width="31.21875" customWidth="1"/>
    <col min="2" max="2" width="41" customWidth="1"/>
    <col min="3" max="4" width="16.88671875" customWidth="1"/>
    <col min="5" max="6" width="31.21875" customWidth="1"/>
    <col min="7" max="7" width="5.44140625" customWidth="1"/>
  </cols>
  <sheetData>
    <row r="1" spans="1:7" ht="10.8" customHeight="1">
      <c r="A1" s="92"/>
      <c r="B1" s="93"/>
      <c r="C1" s="93"/>
      <c r="D1" s="93"/>
      <c r="E1" s="93"/>
      <c r="F1" s="93"/>
      <c r="G1" s="2"/>
    </row>
    <row r="2" spans="1:7" ht="17.399999999999999" hidden="1">
      <c r="A2" s="94" t="s">
        <v>0</v>
      </c>
      <c r="B2" s="86"/>
      <c r="C2" s="86"/>
      <c r="D2" s="86"/>
      <c r="E2" s="86"/>
      <c r="F2" s="87"/>
      <c r="G2" s="2"/>
    </row>
    <row r="3" spans="1:7" ht="87" hidden="1">
      <c r="A3" s="95" t="s">
        <v>1</v>
      </c>
      <c r="B3" s="89"/>
      <c r="C3" s="96" t="s">
        <v>2</v>
      </c>
      <c r="D3" s="89"/>
      <c r="E3" s="89"/>
      <c r="F3" s="3" t="s">
        <v>3</v>
      </c>
      <c r="G3" s="2"/>
    </row>
    <row r="4" spans="1:7" ht="12" hidden="1" customHeight="1">
      <c r="A4" s="1"/>
      <c r="B4" s="1"/>
      <c r="C4" s="2"/>
      <c r="D4" s="1"/>
      <c r="E4" s="1"/>
      <c r="F4" s="2"/>
      <c r="G4" s="2"/>
    </row>
    <row r="5" spans="1:7" ht="17.399999999999999" hidden="1" customHeight="1">
      <c r="A5" s="97" t="s">
        <v>4</v>
      </c>
      <c r="B5" s="93"/>
      <c r="C5" s="93"/>
      <c r="D5" s="93"/>
      <c r="E5" s="93"/>
      <c r="F5" s="93"/>
      <c r="G5" s="2"/>
    </row>
    <row r="7" spans="1:7" ht="17.399999999999999">
      <c r="A7" s="82" t="s">
        <v>63</v>
      </c>
      <c r="B7" s="83"/>
      <c r="C7" s="83"/>
      <c r="D7" s="83"/>
      <c r="E7" s="83"/>
      <c r="F7" s="84"/>
    </row>
    <row r="8" spans="1:7" ht="10.5" customHeight="1"/>
    <row r="9" spans="1:7" ht="17.399999999999999">
      <c r="A9" s="85" t="s">
        <v>5</v>
      </c>
      <c r="B9" s="86"/>
      <c r="C9" s="87"/>
      <c r="D9" s="85" t="s">
        <v>6</v>
      </c>
      <c r="E9" s="86"/>
      <c r="F9" s="87"/>
    </row>
    <row r="10" spans="1:7" ht="100.5" customHeight="1">
      <c r="A10" s="104" t="s">
        <v>64</v>
      </c>
      <c r="B10" s="89"/>
      <c r="C10" s="90"/>
      <c r="D10" s="88" t="s">
        <v>65</v>
      </c>
      <c r="E10" s="89"/>
      <c r="F10" s="90"/>
    </row>
    <row r="11" spans="1:7" ht="17.399999999999999">
      <c r="A11" s="85" t="s">
        <v>7</v>
      </c>
      <c r="B11" s="86"/>
      <c r="C11" s="87"/>
      <c r="D11" s="85" t="s">
        <v>8</v>
      </c>
      <c r="E11" s="86"/>
      <c r="F11" s="87"/>
    </row>
    <row r="12" spans="1:7" ht="126" customHeight="1">
      <c r="A12" s="88" t="s">
        <v>66</v>
      </c>
      <c r="B12" s="89"/>
      <c r="C12" s="90"/>
      <c r="D12" s="91" t="s">
        <v>91</v>
      </c>
      <c r="E12" s="89"/>
      <c r="F12" s="90"/>
    </row>
    <row r="14" spans="1:7" ht="17.399999999999999">
      <c r="A14" s="82" t="s">
        <v>9</v>
      </c>
      <c r="B14" s="83"/>
      <c r="C14" s="83"/>
      <c r="D14" s="83"/>
      <c r="E14" s="83"/>
      <c r="F14" s="84"/>
      <c r="G14" s="2"/>
    </row>
    <row r="15" spans="1:7" ht="6" customHeight="1">
      <c r="A15" s="2"/>
      <c r="B15" s="2"/>
      <c r="C15" s="2"/>
      <c r="D15" s="2"/>
      <c r="E15" s="2"/>
      <c r="F15" s="2"/>
      <c r="G15" s="2"/>
    </row>
    <row r="16" spans="1:7" ht="34.799999999999997">
      <c r="A16" s="4" t="s">
        <v>10</v>
      </c>
      <c r="B16" s="4" t="s">
        <v>11</v>
      </c>
      <c r="C16" s="105" t="s">
        <v>12</v>
      </c>
      <c r="D16" s="87"/>
      <c r="E16" s="4" t="s">
        <v>13</v>
      </c>
      <c r="F16" s="4" t="s">
        <v>14</v>
      </c>
      <c r="G16" s="2"/>
    </row>
    <row r="17" spans="1:7" ht="222" customHeight="1">
      <c r="A17" s="25" t="s">
        <v>92</v>
      </c>
      <c r="B17" s="25" t="s">
        <v>93</v>
      </c>
      <c r="C17" s="106" t="s">
        <v>94</v>
      </c>
      <c r="D17" s="107"/>
      <c r="E17" s="25" t="s">
        <v>95</v>
      </c>
      <c r="F17" s="25" t="s">
        <v>96</v>
      </c>
      <c r="G17" s="2"/>
    </row>
    <row r="18" spans="1:7" ht="34.799999999999997">
      <c r="A18" s="26" t="s">
        <v>15</v>
      </c>
      <c r="B18" s="26" t="s">
        <v>16</v>
      </c>
      <c r="C18" s="98" t="s">
        <v>17</v>
      </c>
      <c r="D18" s="100"/>
      <c r="E18" s="26" t="s">
        <v>18</v>
      </c>
      <c r="F18" s="26" t="s">
        <v>19</v>
      </c>
      <c r="G18" s="2"/>
    </row>
    <row r="19" spans="1:7" ht="148.19999999999999" customHeight="1">
      <c r="A19" s="25" t="s">
        <v>97</v>
      </c>
      <c r="B19" s="25" t="s">
        <v>98</v>
      </c>
      <c r="C19" s="101" t="s">
        <v>99</v>
      </c>
      <c r="D19" s="103"/>
      <c r="E19" s="25" t="s">
        <v>101</v>
      </c>
      <c r="F19" s="25" t="s">
        <v>100</v>
      </c>
      <c r="G19" s="2"/>
    </row>
    <row r="20" spans="1:7" ht="17.399999999999999">
      <c r="A20" s="98" t="s">
        <v>20</v>
      </c>
      <c r="B20" s="99"/>
      <c r="C20" s="100"/>
      <c r="D20" s="98" t="s">
        <v>21</v>
      </c>
      <c r="E20" s="99"/>
      <c r="F20" s="100"/>
      <c r="G20" s="2"/>
    </row>
    <row r="21" spans="1:7" ht="81" customHeight="1">
      <c r="A21" s="101" t="s">
        <v>102</v>
      </c>
      <c r="B21" s="102"/>
      <c r="C21" s="103"/>
      <c r="D21" s="101" t="s">
        <v>103</v>
      </c>
      <c r="E21" s="102"/>
      <c r="F21" s="103"/>
      <c r="G21" s="2"/>
    </row>
    <row r="22" spans="1:7" ht="17.399999999999999">
      <c r="A22" s="2"/>
      <c r="B22" s="2"/>
      <c r="C22" s="2"/>
      <c r="D22" s="2"/>
      <c r="E22" s="2"/>
      <c r="F22" s="2"/>
      <c r="G22" s="2"/>
    </row>
  </sheetData>
  <mergeCells count="23">
    <mergeCell ref="A20:C20"/>
    <mergeCell ref="D20:F20"/>
    <mergeCell ref="A21:C21"/>
    <mergeCell ref="D21:F21"/>
    <mergeCell ref="A9:C9"/>
    <mergeCell ref="A10:C10"/>
    <mergeCell ref="A11:C11"/>
    <mergeCell ref="A12:C12"/>
    <mergeCell ref="A14:F14"/>
    <mergeCell ref="C16:D16"/>
    <mergeCell ref="C17:D17"/>
    <mergeCell ref="C18:D18"/>
    <mergeCell ref="C19:D19"/>
    <mergeCell ref="A1:F1"/>
    <mergeCell ref="A2:F2"/>
    <mergeCell ref="A3:B3"/>
    <mergeCell ref="C3:E3"/>
    <mergeCell ref="A5:F5"/>
    <mergeCell ref="A7:F7"/>
    <mergeCell ref="D9:F9"/>
    <mergeCell ref="D10:F10"/>
    <mergeCell ref="D11:F11"/>
    <mergeCell ref="D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17"/>
  <sheetViews>
    <sheetView topLeftCell="A4" workbookViewId="0">
      <selection activeCell="A11" sqref="A11"/>
    </sheetView>
  </sheetViews>
  <sheetFormatPr defaultColWidth="12.6640625" defaultRowHeight="15.75" customHeight="1"/>
  <cols>
    <col min="1" max="1" width="26" customWidth="1"/>
    <col min="2" max="2" width="55.77734375" customWidth="1"/>
    <col min="3" max="4" width="58.6640625" customWidth="1"/>
    <col min="5" max="5" width="5.44140625" customWidth="1"/>
  </cols>
  <sheetData>
    <row r="1" spans="1:5" ht="17.399999999999999">
      <c r="A1" s="111" t="s">
        <v>22</v>
      </c>
      <c r="B1" s="93"/>
      <c r="C1" s="93"/>
      <c r="D1" s="93"/>
      <c r="E1" s="2"/>
    </row>
    <row r="2" spans="1:5" ht="17.399999999999999">
      <c r="A2" s="111" t="s">
        <v>23</v>
      </c>
      <c r="B2" s="93"/>
      <c r="C2" s="93"/>
      <c r="D2" s="93"/>
      <c r="E2" s="2"/>
    </row>
    <row r="3" spans="1:5" ht="17.399999999999999">
      <c r="A3" s="112" t="s">
        <v>24</v>
      </c>
      <c r="B3" s="93"/>
      <c r="C3" s="93"/>
      <c r="D3" s="93"/>
      <c r="E3" s="2"/>
    </row>
    <row r="4" spans="1:5" ht="16.5" customHeight="1">
      <c r="A4" s="2"/>
      <c r="B4" s="2"/>
      <c r="C4" s="2"/>
      <c r="D4" s="2"/>
      <c r="E4" s="2"/>
    </row>
    <row r="5" spans="1:5" ht="33" customHeight="1">
      <c r="A5" s="6" t="s">
        <v>25</v>
      </c>
      <c r="B5" s="7" t="s">
        <v>26</v>
      </c>
      <c r="C5" s="7" t="s">
        <v>27</v>
      </c>
      <c r="D5" s="8" t="s">
        <v>28</v>
      </c>
      <c r="E5" s="9"/>
    </row>
    <row r="6" spans="1:5" ht="27.75" customHeight="1">
      <c r="A6" s="108" t="s">
        <v>29</v>
      </c>
      <c r="B6" s="109"/>
      <c r="C6" s="109"/>
      <c r="D6" s="110"/>
      <c r="E6" s="2"/>
    </row>
    <row r="7" spans="1:5" ht="45" customHeight="1">
      <c r="A7" s="22" t="s">
        <v>73</v>
      </c>
      <c r="B7" s="22" t="s">
        <v>74</v>
      </c>
      <c r="C7" s="21" t="s">
        <v>77</v>
      </c>
      <c r="D7" s="23" t="s">
        <v>86</v>
      </c>
      <c r="E7" s="2"/>
    </row>
    <row r="8" spans="1:5" ht="21.75" customHeight="1">
      <c r="A8" s="108" t="s">
        <v>30</v>
      </c>
      <c r="B8" s="109"/>
      <c r="C8" s="109"/>
      <c r="D8" s="110"/>
      <c r="E8" s="2"/>
    </row>
    <row r="9" spans="1:5" ht="51.6" customHeight="1">
      <c r="A9" s="22" t="s">
        <v>75</v>
      </c>
      <c r="B9" s="21" t="s">
        <v>76</v>
      </c>
      <c r="C9" s="21" t="s">
        <v>78</v>
      </c>
      <c r="D9" s="23" t="s">
        <v>79</v>
      </c>
      <c r="E9" s="2"/>
    </row>
    <row r="10" spans="1:5" ht="48.6" customHeight="1">
      <c r="A10" s="22" t="s">
        <v>67</v>
      </c>
      <c r="B10" s="21" t="s">
        <v>68</v>
      </c>
      <c r="C10" s="21" t="s">
        <v>69</v>
      </c>
      <c r="D10" s="23" t="s">
        <v>80</v>
      </c>
      <c r="E10" s="2"/>
    </row>
    <row r="11" spans="1:5" ht="36.75" customHeight="1">
      <c r="A11" s="21" t="s">
        <v>82</v>
      </c>
      <c r="B11" s="21" t="s">
        <v>81</v>
      </c>
      <c r="C11" s="21" t="s">
        <v>83</v>
      </c>
      <c r="D11" s="23" t="s">
        <v>84</v>
      </c>
      <c r="E11" s="2"/>
    </row>
    <row r="12" spans="1:5" ht="42.6" customHeight="1">
      <c r="A12" s="22" t="s">
        <v>70</v>
      </c>
      <c r="B12" s="21" t="s">
        <v>71</v>
      </c>
      <c r="C12" s="21" t="s">
        <v>72</v>
      </c>
      <c r="D12" s="23" t="s">
        <v>85</v>
      </c>
      <c r="E12" s="2"/>
    </row>
    <row r="13" spans="1:5" ht="49.8" customHeight="1">
      <c r="E13" s="2"/>
    </row>
    <row r="14" spans="1:5" ht="24.75" customHeight="1">
      <c r="A14" s="108" t="s">
        <v>31</v>
      </c>
      <c r="B14" s="109"/>
      <c r="C14" s="109"/>
      <c r="D14" s="110"/>
      <c r="E14" s="2"/>
    </row>
    <row r="15" spans="1:5" ht="36.75" customHeight="1">
      <c r="A15" s="22" t="s">
        <v>73</v>
      </c>
      <c r="B15" s="21" t="s">
        <v>74</v>
      </c>
      <c r="C15" s="24" t="s">
        <v>87</v>
      </c>
      <c r="D15" s="23" t="s">
        <v>88</v>
      </c>
      <c r="E15" s="2"/>
    </row>
    <row r="16" spans="1:5" ht="43.2" customHeight="1">
      <c r="A16" s="10"/>
      <c r="B16" s="11"/>
      <c r="C16" s="21" t="s">
        <v>89</v>
      </c>
      <c r="D16" s="23" t="s">
        <v>90</v>
      </c>
      <c r="E16" s="2"/>
    </row>
    <row r="17" spans="1:5" ht="36.75" customHeight="1">
      <c r="A17" s="12"/>
      <c r="B17" s="13"/>
      <c r="C17" s="13"/>
      <c r="D17" s="14"/>
      <c r="E17" s="2"/>
    </row>
  </sheetData>
  <mergeCells count="6">
    <mergeCell ref="A14:D14"/>
    <mergeCell ref="A1:D1"/>
    <mergeCell ref="A2:D2"/>
    <mergeCell ref="A3:D3"/>
    <mergeCell ref="A6:D6"/>
    <mergeCell ref="A8:D8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13"/>
  <sheetViews>
    <sheetView zoomScale="55" zoomScaleNormal="55" workbookViewId="0">
      <selection activeCell="H16" sqref="H16:H17"/>
    </sheetView>
  </sheetViews>
  <sheetFormatPr defaultColWidth="12.6640625" defaultRowHeight="15.75" customHeight="1"/>
  <cols>
    <col min="1" max="1" width="21.109375" customWidth="1"/>
    <col min="2" max="8" width="19.109375" customWidth="1"/>
    <col min="9" max="9" width="22.5546875" customWidth="1"/>
    <col min="10" max="14" width="19.109375" customWidth="1"/>
    <col min="15" max="15" width="34.109375" customWidth="1"/>
    <col min="16" max="16" width="17.88671875" customWidth="1"/>
    <col min="17" max="17" width="20.5546875" bestFit="1" customWidth="1"/>
    <col min="20" max="20" width="41.6640625" customWidth="1"/>
  </cols>
  <sheetData>
    <row r="1" spans="1:17" ht="17.399999999999999">
      <c r="A1" s="111" t="s">
        <v>22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2"/>
    </row>
    <row r="2" spans="1:17" ht="17.399999999999999">
      <c r="A2" s="111" t="s">
        <v>32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2"/>
    </row>
    <row r="3" spans="1:17" ht="17.399999999999999">
      <c r="A3" s="112" t="s">
        <v>33</v>
      </c>
      <c r="B3" s="93"/>
      <c r="C3" s="93"/>
      <c r="D3" s="93"/>
      <c r="E3" s="93"/>
      <c r="F3" s="93"/>
      <c r="G3" s="93"/>
      <c r="H3" s="93"/>
      <c r="I3" s="93"/>
      <c r="J3" s="93"/>
      <c r="K3" s="93"/>
      <c r="L3" s="93"/>
      <c r="M3" s="93"/>
      <c r="N3" s="93"/>
      <c r="O3" s="2"/>
    </row>
    <row r="4" spans="1:17" ht="16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7" ht="87" customHeight="1">
      <c r="A5" s="128" t="s">
        <v>34</v>
      </c>
      <c r="B5" s="114"/>
      <c r="C5" s="129" t="s">
        <v>113</v>
      </c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7"/>
      <c r="O5" s="2"/>
    </row>
    <row r="6" spans="1:17" ht="88.5" customHeight="1">
      <c r="A6" s="124" t="s">
        <v>35</v>
      </c>
      <c r="B6" s="125"/>
      <c r="C6" s="126" t="s">
        <v>114</v>
      </c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7"/>
      <c r="O6" s="2"/>
    </row>
    <row r="7" spans="1:17" ht="16.5" customHeight="1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2"/>
    </row>
    <row r="8" spans="1:17" ht="27.75" customHeight="1" thickTop="1" thickBot="1">
      <c r="A8" s="113" t="s">
        <v>36</v>
      </c>
      <c r="B8" s="114"/>
      <c r="C8" s="115"/>
      <c r="D8" s="116" t="s">
        <v>37</v>
      </c>
      <c r="E8" s="114"/>
      <c r="F8" s="114"/>
      <c r="G8" s="114"/>
      <c r="H8" s="114"/>
      <c r="I8" s="114"/>
      <c r="J8" s="114"/>
      <c r="K8" s="114"/>
      <c r="L8" s="114"/>
      <c r="M8" s="114"/>
      <c r="N8" s="117"/>
      <c r="O8" s="2"/>
    </row>
    <row r="9" spans="1:17" ht="31.5" customHeight="1" thickTop="1" thickBot="1">
      <c r="A9" s="118" t="s">
        <v>38</v>
      </c>
      <c r="B9" s="119"/>
      <c r="C9" s="120"/>
      <c r="D9" s="121" t="s">
        <v>39</v>
      </c>
      <c r="E9" s="119"/>
      <c r="F9" s="119"/>
      <c r="G9" s="119"/>
      <c r="H9" s="120"/>
      <c r="I9" s="122" t="s">
        <v>40</v>
      </c>
      <c r="J9" s="119"/>
      <c r="K9" s="119"/>
      <c r="L9" s="119"/>
      <c r="M9" s="119"/>
      <c r="N9" s="123"/>
      <c r="O9" s="2"/>
    </row>
    <row r="10" spans="1:17" ht="67.2" customHeight="1">
      <c r="B10" s="41" t="s">
        <v>124</v>
      </c>
      <c r="C10" s="44" t="s">
        <v>106</v>
      </c>
      <c r="D10" s="45"/>
      <c r="E10" s="46"/>
      <c r="F10" s="43"/>
      <c r="G10" s="47" t="s">
        <v>109</v>
      </c>
      <c r="H10" s="48" t="s">
        <v>110</v>
      </c>
      <c r="I10" s="41" t="s">
        <v>104</v>
      </c>
      <c r="J10" s="42" t="s">
        <v>111</v>
      </c>
      <c r="K10" s="39" t="s">
        <v>112</v>
      </c>
      <c r="L10" s="40" t="s">
        <v>108</v>
      </c>
      <c r="M10" s="40" t="s">
        <v>107</v>
      </c>
      <c r="N10" s="40" t="s">
        <v>52</v>
      </c>
      <c r="O10" s="43" t="s">
        <v>107</v>
      </c>
      <c r="P10" s="40" t="s">
        <v>115</v>
      </c>
      <c r="Q10" s="51" t="s">
        <v>117</v>
      </c>
    </row>
    <row r="11" spans="1:17" ht="91.2" customHeight="1" thickBot="1">
      <c r="B11" s="37" t="s">
        <v>125</v>
      </c>
      <c r="C11" s="29" t="s">
        <v>105</v>
      </c>
      <c r="D11" s="27"/>
      <c r="E11" s="30"/>
      <c r="F11" s="31" t="s">
        <v>120</v>
      </c>
      <c r="G11" s="32" t="s">
        <v>119</v>
      </c>
      <c r="H11" s="33" t="s">
        <v>58</v>
      </c>
      <c r="I11" s="37" t="s">
        <v>48</v>
      </c>
      <c r="J11" s="38" t="s">
        <v>49</v>
      </c>
      <c r="K11" s="49" t="s">
        <v>50</v>
      </c>
      <c r="L11" s="49" t="s">
        <v>122</v>
      </c>
      <c r="M11" s="50" t="s">
        <v>123</v>
      </c>
      <c r="N11" s="49" t="s">
        <v>52</v>
      </c>
      <c r="O11" s="28" t="s">
        <v>116</v>
      </c>
      <c r="P11" s="49" t="s">
        <v>53</v>
      </c>
      <c r="Q11" s="52" t="s">
        <v>118</v>
      </c>
    </row>
    <row r="12" spans="1:17" ht="39" customHeight="1" thickBot="1">
      <c r="A12" s="2"/>
      <c r="B12" s="2"/>
      <c r="C12" s="2"/>
      <c r="D12" s="36" t="s">
        <v>121</v>
      </c>
      <c r="E12" s="34"/>
      <c r="F12" s="34"/>
      <c r="G12" s="34"/>
      <c r="H12" s="35"/>
      <c r="I12" s="2"/>
      <c r="J12" s="2"/>
      <c r="K12" s="2"/>
      <c r="L12" s="2"/>
      <c r="M12" s="2"/>
      <c r="N12" s="2"/>
      <c r="O12" s="2"/>
    </row>
    <row r="13" spans="1:17" ht="39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</sheetData>
  <mergeCells count="12">
    <mergeCell ref="A6:B6"/>
    <mergeCell ref="C6:N6"/>
    <mergeCell ref="A1:N1"/>
    <mergeCell ref="A2:N2"/>
    <mergeCell ref="A3:N3"/>
    <mergeCell ref="A5:B5"/>
    <mergeCell ref="C5:N5"/>
    <mergeCell ref="A8:C8"/>
    <mergeCell ref="D8:N8"/>
    <mergeCell ref="A9:C9"/>
    <mergeCell ref="D9:H9"/>
    <mergeCell ref="I9:N9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14"/>
  <sheetViews>
    <sheetView tabSelected="1" zoomScale="70" zoomScaleNormal="70" workbookViewId="0">
      <pane xSplit="1" topLeftCell="L1" activePane="topRight" state="frozen"/>
      <selection pane="topRight" activeCell="V7" sqref="V7"/>
    </sheetView>
  </sheetViews>
  <sheetFormatPr defaultColWidth="12.6640625" defaultRowHeight="15.75" customHeight="1"/>
  <cols>
    <col min="1" max="1" width="27.77734375" customWidth="1"/>
    <col min="2" max="10" width="18.88671875" customWidth="1"/>
    <col min="11" max="11" width="30.6640625" bestFit="1" customWidth="1"/>
    <col min="12" max="12" width="18.88671875" customWidth="1"/>
    <col min="13" max="13" width="18.5546875" bestFit="1" customWidth="1"/>
    <col min="14" max="14" width="18.88671875" customWidth="1"/>
    <col min="15" max="15" width="19.88671875" bestFit="1" customWidth="1"/>
    <col min="16" max="18" width="18.88671875" customWidth="1"/>
    <col min="19" max="19" width="17.33203125" bestFit="1" customWidth="1"/>
    <col min="20" max="20" width="18.88671875" customWidth="1"/>
    <col min="21" max="21" width="19.88671875" bestFit="1" customWidth="1"/>
    <col min="22" max="22" width="17.88671875" bestFit="1" customWidth="1"/>
    <col min="23" max="23" width="19.88671875" bestFit="1" customWidth="1"/>
    <col min="24" max="24" width="65.21875" bestFit="1" customWidth="1"/>
  </cols>
  <sheetData>
    <row r="1" spans="1:24" ht="17.399999999999999">
      <c r="A1" s="5" t="s">
        <v>22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2"/>
    </row>
    <row r="2" spans="1:24" ht="17.399999999999999">
      <c r="A2" s="5" t="s">
        <v>41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2"/>
    </row>
    <row r="3" spans="1:24" ht="17.399999999999999">
      <c r="A3" s="16" t="s">
        <v>42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2"/>
    </row>
    <row r="4" spans="1:24" ht="16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4" ht="40.5" customHeight="1">
      <c r="A5" s="131" t="s">
        <v>43</v>
      </c>
      <c r="B5" s="132" t="s">
        <v>44</v>
      </c>
      <c r="C5" s="93"/>
      <c r="D5" s="93"/>
      <c r="E5" s="93"/>
      <c r="F5" s="93"/>
      <c r="G5" s="93"/>
      <c r="H5" s="93"/>
      <c r="I5" s="93"/>
      <c r="J5" s="93"/>
      <c r="K5" s="62"/>
      <c r="L5" s="62"/>
      <c r="M5" s="133" t="s">
        <v>45</v>
      </c>
      <c r="N5" s="134"/>
      <c r="O5" s="134"/>
      <c r="P5" s="135" t="s">
        <v>39</v>
      </c>
      <c r="Q5" s="93"/>
      <c r="R5" s="93"/>
      <c r="S5" s="93"/>
      <c r="T5" s="136" t="s">
        <v>46</v>
      </c>
      <c r="U5" s="93"/>
      <c r="V5" s="130" t="s">
        <v>47</v>
      </c>
      <c r="W5" s="93"/>
      <c r="X5" s="80" t="s">
        <v>133</v>
      </c>
    </row>
    <row r="6" spans="1:24" ht="69.599999999999994">
      <c r="A6" s="93"/>
      <c r="B6" s="17" t="s">
        <v>48</v>
      </c>
      <c r="C6" s="17" t="s">
        <v>49</v>
      </c>
      <c r="D6" s="17" t="s">
        <v>50</v>
      </c>
      <c r="E6" s="17" t="s">
        <v>126</v>
      </c>
      <c r="F6" s="17" t="s">
        <v>51</v>
      </c>
      <c r="G6" s="17" t="s">
        <v>52</v>
      </c>
      <c r="H6" s="66" t="s">
        <v>129</v>
      </c>
      <c r="I6" s="17" t="s">
        <v>53</v>
      </c>
      <c r="J6" s="17" t="s">
        <v>54</v>
      </c>
      <c r="K6" s="58" t="s">
        <v>131</v>
      </c>
      <c r="L6" s="58" t="s">
        <v>132</v>
      </c>
      <c r="M6" s="65" t="s">
        <v>135</v>
      </c>
      <c r="N6" s="65" t="s">
        <v>128</v>
      </c>
      <c r="O6" s="59" t="s">
        <v>55</v>
      </c>
      <c r="P6" s="74" t="s">
        <v>130</v>
      </c>
      <c r="Q6" s="18" t="s">
        <v>56</v>
      </c>
      <c r="R6" s="18" t="s">
        <v>57</v>
      </c>
      <c r="S6" s="18" t="s">
        <v>58</v>
      </c>
      <c r="T6" s="19" t="s">
        <v>59</v>
      </c>
      <c r="U6" s="19" t="s">
        <v>60</v>
      </c>
      <c r="V6" s="20" t="s">
        <v>59</v>
      </c>
      <c r="W6" s="20" t="s">
        <v>60</v>
      </c>
      <c r="X6" s="81" t="s">
        <v>134</v>
      </c>
    </row>
    <row r="7" spans="1:24" ht="43.5" customHeight="1">
      <c r="A7" s="53" t="s">
        <v>127</v>
      </c>
      <c r="B7" s="63">
        <v>50000000</v>
      </c>
      <c r="C7" s="54">
        <f>B7/D7</f>
        <v>1250</v>
      </c>
      <c r="D7" s="63">
        <v>40000</v>
      </c>
      <c r="E7" s="64">
        <v>0.02</v>
      </c>
      <c r="F7" s="54">
        <f>D7*E7</f>
        <v>800</v>
      </c>
      <c r="G7" s="69">
        <f>B7/F7</f>
        <v>62500</v>
      </c>
      <c r="H7" s="54">
        <v>4</v>
      </c>
      <c r="I7" s="54">
        <f>F7*H7</f>
        <v>3200</v>
      </c>
      <c r="J7" s="54">
        <v>1500</v>
      </c>
      <c r="K7" s="67">
        <v>450000</v>
      </c>
      <c r="L7" s="68">
        <v>15</v>
      </c>
      <c r="M7" s="73">
        <f>K7*L7/F7</f>
        <v>8437.5</v>
      </c>
      <c r="N7" s="72">
        <v>14900</v>
      </c>
      <c r="O7" s="73">
        <f>N7*I7+L7*K7</f>
        <v>54430000</v>
      </c>
      <c r="P7" s="75">
        <v>1200000</v>
      </c>
      <c r="Q7" s="76">
        <v>0.01</v>
      </c>
      <c r="R7" s="55">
        <f>B7*1%</f>
        <v>500000</v>
      </c>
      <c r="S7" s="55">
        <f>P7+R7+O7*Q7</f>
        <v>2244300</v>
      </c>
      <c r="T7" s="77">
        <f>N7*H7+(K7*L7)/F7-S7/F7</f>
        <v>65232.125</v>
      </c>
      <c r="U7" s="77">
        <f>T7*F7</f>
        <v>52185700</v>
      </c>
      <c r="V7" s="79">
        <f>T7-G7-J7</f>
        <v>1232.125</v>
      </c>
      <c r="W7" s="79">
        <f>V7*F7</f>
        <v>985700</v>
      </c>
    </row>
    <row r="8" spans="1:24" ht="43.2" customHeight="1">
      <c r="A8" s="53"/>
      <c r="B8" s="54"/>
      <c r="C8" s="54"/>
      <c r="D8" s="54"/>
      <c r="E8" s="54"/>
      <c r="F8" s="54"/>
      <c r="G8" s="54"/>
      <c r="H8" s="54"/>
      <c r="I8" s="54"/>
      <c r="J8" s="54"/>
      <c r="K8" s="60"/>
      <c r="L8" s="60"/>
      <c r="M8" s="61"/>
      <c r="N8" s="61"/>
      <c r="O8" s="61"/>
      <c r="P8" s="55"/>
      <c r="Q8" s="55"/>
      <c r="R8" s="55"/>
      <c r="S8" s="55"/>
      <c r="T8" s="56"/>
      <c r="U8" s="56"/>
      <c r="V8" s="57"/>
      <c r="W8" s="57"/>
    </row>
    <row r="9" spans="1:24" ht="17.399999999999999">
      <c r="A9" s="53"/>
      <c r="B9" s="54"/>
      <c r="C9" s="54"/>
      <c r="D9" s="54"/>
      <c r="E9" s="66"/>
      <c r="F9" s="17"/>
      <c r="G9" s="54"/>
      <c r="H9" s="54"/>
      <c r="I9" s="54"/>
      <c r="J9" s="54"/>
      <c r="K9" s="60"/>
      <c r="L9" s="60"/>
      <c r="M9" s="61"/>
      <c r="N9" s="61"/>
      <c r="O9" s="61"/>
      <c r="P9" s="55"/>
      <c r="Q9" s="55"/>
      <c r="R9" s="55"/>
      <c r="S9" s="55"/>
      <c r="T9" s="56"/>
      <c r="U9" s="56"/>
      <c r="V9" s="57"/>
      <c r="W9" s="57"/>
    </row>
    <row r="10" spans="1:24" ht="43.5" customHeight="1">
      <c r="A10" s="53"/>
      <c r="B10" s="54"/>
      <c r="C10" s="54"/>
      <c r="D10" s="54"/>
      <c r="E10" s="64"/>
      <c r="F10" s="54"/>
      <c r="G10" s="70"/>
      <c r="H10" s="54"/>
      <c r="I10" s="54"/>
      <c r="J10" s="54"/>
      <c r="K10" s="60"/>
      <c r="L10" s="60"/>
      <c r="M10" s="71"/>
      <c r="N10" s="61"/>
      <c r="O10" s="61"/>
      <c r="P10" s="55"/>
      <c r="Q10" s="55"/>
      <c r="R10" s="55"/>
      <c r="S10" s="55"/>
      <c r="T10" s="56"/>
      <c r="U10" s="56"/>
      <c r="V10" s="57"/>
      <c r="W10" s="57"/>
    </row>
    <row r="11" spans="1:24" ht="43.5" customHeight="1">
      <c r="A11" s="53"/>
      <c r="B11" s="54"/>
      <c r="C11" s="54"/>
      <c r="D11" s="54"/>
      <c r="E11" s="54"/>
      <c r="F11" s="54"/>
      <c r="G11" s="54"/>
      <c r="H11" s="54"/>
      <c r="I11" s="54"/>
      <c r="J11" s="54"/>
      <c r="K11" s="60"/>
      <c r="L11" s="60"/>
      <c r="M11" s="61"/>
      <c r="N11" s="61"/>
      <c r="O11" s="61"/>
      <c r="P11" s="55"/>
      <c r="Q11" s="55"/>
      <c r="R11" s="55"/>
      <c r="S11" s="55"/>
      <c r="T11" s="56"/>
      <c r="U11" s="56"/>
      <c r="V11" s="57"/>
      <c r="W11" s="57"/>
    </row>
    <row r="14" spans="1:24" ht="15.75" customHeight="1">
      <c r="K14" s="78"/>
    </row>
  </sheetData>
  <mergeCells count="6">
    <mergeCell ref="V5:W5"/>
    <mergeCell ref="A5:A6"/>
    <mergeCell ref="B5:J5"/>
    <mergeCell ref="M5:O5"/>
    <mergeCell ref="P5:S5"/>
    <mergeCell ref="T5:U5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24"/>
  <sheetViews>
    <sheetView workbookViewId="0">
      <pane xSplit="1" topLeftCell="B1" activePane="topRight" state="frozen"/>
      <selection pane="topRight" activeCell="C2" sqref="C2"/>
    </sheetView>
  </sheetViews>
  <sheetFormatPr defaultColWidth="12.6640625" defaultRowHeight="15.75" customHeight="1"/>
  <cols>
    <col min="1" max="1" width="27.77734375" customWidth="1"/>
    <col min="2" max="21" width="15.21875" customWidth="1"/>
    <col min="22" max="22" width="5.44140625" customWidth="1"/>
  </cols>
  <sheetData>
    <row r="1" spans="1:22" ht="17.399999999999999">
      <c r="A1" s="5" t="s">
        <v>22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2"/>
    </row>
    <row r="2" spans="1:22" ht="17.399999999999999">
      <c r="A2" s="5" t="s">
        <v>61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2"/>
    </row>
    <row r="3" spans="1:22" ht="17.399999999999999">
      <c r="A3" s="16" t="s">
        <v>62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2"/>
    </row>
    <row r="4" spans="1:22" ht="16.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6.5" customHeight="1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6.5" customHeight="1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6.5" customHeight="1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6.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6.5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6.5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6.5" customHeight="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6.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6.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6.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6.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6.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6.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6.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6.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6.5" customHeight="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6.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6.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6.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6.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Обязательно для заполнения</vt:lpstr>
      <vt:lpstr>Урок 1</vt:lpstr>
      <vt:lpstr>Урок 2</vt:lpstr>
      <vt:lpstr>Урок 4</vt:lpstr>
      <vt:lpstr>Урок 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Тарасов Макар</cp:lastModifiedBy>
  <dcterms:modified xsi:type="dcterms:W3CDTF">2023-03-15T22:41:19Z</dcterms:modified>
</cp:coreProperties>
</file>