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Develooper\Downloads\"/>
    </mc:Choice>
  </mc:AlternateContent>
  <xr:revisionPtr revIDLastSave="0" documentId="8_{53C3EAE8-C5ED-493B-8F17-9C5EB3FE24D3}" xr6:coauthVersionLast="45" xr6:coauthVersionMax="45" xr10:uidLastSave="{00000000-0000-0000-0000-000000000000}"/>
  <bookViews>
    <workbookView xWindow="3855" yWindow="3855" windowWidth="38700" windowHeight="15435" xr2:uid="{00000000-000D-0000-FFFF-FFFF00000000}"/>
  </bookViews>
  <sheets>
    <sheet name="Lis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1" i="2" l="1"/>
  <c r="C23" i="2"/>
  <c r="C24" i="2" s="1"/>
  <c r="D29" i="2" s="1"/>
  <c r="G4" i="2"/>
  <c r="D5" i="2" l="1"/>
  <c r="J8" i="2" l="1"/>
  <c r="I17" i="2"/>
  <c r="I16" i="2"/>
  <c r="I15" i="2"/>
  <c r="D16" i="2"/>
  <c r="E16" i="2" l="1"/>
  <c r="E15" i="2"/>
  <c r="E17" i="2" s="1"/>
  <c r="D30" i="2" s="1"/>
  <c r="J16" i="2"/>
  <c r="J17" i="2"/>
  <c r="J15" i="2"/>
  <c r="E5" i="2"/>
  <c r="E6" i="2"/>
  <c r="E7" i="2"/>
  <c r="E8" i="2"/>
  <c r="E9" i="2"/>
  <c r="J18" i="2" l="1"/>
  <c r="E10" i="2"/>
  <c r="D28" i="2" s="1"/>
  <c r="D32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Patrik</author>
    <author>foi</author>
  </authors>
  <commentList>
    <comment ref="G4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U ugovoru pise kako se satnica obracunava za 36 sati tjedno.</t>
        </r>
      </text>
    </comment>
    <comment ref="B5" authorId="1" shapeId="0" xr:uid="{00000000-0006-0000-0000-000002000000}">
      <text>
        <r>
          <rPr>
            <b/>
            <sz val="9"/>
            <color indexed="81"/>
            <rFont val="Segoe UI"/>
            <family val="2"/>
            <charset val="238"/>
          </rPr>
          <t xml:space="preserve">Online tečaj educiranja o cjelokupnoj izradi aplikacije i računovodstvenim kompetencijama. Tečaj je uplaćen za sva 4 zaposlenika.
</t>
        </r>
      </text>
    </comment>
    <comment ref="H8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Neto plaća zaposlenika iznosi propisanom minimalcu, tj. 3.250,01 kn.</t>
        </r>
      </text>
    </comment>
    <comment ref="B15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Objašnjenje legalnosti postupaka izrade aplikacije.</t>
        </r>
      </text>
    </comment>
    <comment ref="B30" authorId="0" shapeId="0" xr:uid="{00000000-0006-0000-0000-000014000000}">
      <text>
        <r>
          <rPr>
            <b/>
            <sz val="9"/>
            <color indexed="81"/>
            <rFont val="Tahoma"/>
            <family val="2"/>
          </rPr>
          <t>Pregledavanje pravnik dokumenata te službena pomoć pri izradi istih.</t>
        </r>
      </text>
    </comment>
  </commentList>
</comments>
</file>

<file path=xl/sharedStrings.xml><?xml version="1.0" encoding="utf-8"?>
<sst xmlns="http://schemas.openxmlformats.org/spreadsheetml/2006/main" count="45" uniqueCount="33">
  <si>
    <t>Pravničke usluge</t>
  </si>
  <si>
    <t>Edukacija zaposlenika</t>
  </si>
  <si>
    <t>Opis</t>
  </si>
  <si>
    <t>Satnica</t>
  </si>
  <si>
    <t>Pojedinačni obračun</t>
  </si>
  <si>
    <t>Izrada i dizajn apliakcije</t>
  </si>
  <si>
    <t>Sati rada</t>
  </si>
  <si>
    <t>Kn/h</t>
  </si>
  <si>
    <t>Prototip</t>
  </si>
  <si>
    <t>UKUPNI TROŠKOVI IZRADE I DIZAJNA APLIKACIJE</t>
  </si>
  <si>
    <t>Troškovi prilagodbe poslovanja</t>
  </si>
  <si>
    <t>Analiza tržišta(krajnjih korisnika)</t>
  </si>
  <si>
    <t>Održavanje aplikacije</t>
  </si>
  <si>
    <t>Obračun</t>
  </si>
  <si>
    <t>Ažuriranje aplikacije</t>
  </si>
  <si>
    <t>Arhiviranje aplikacije</t>
  </si>
  <si>
    <t>Skica</t>
  </si>
  <si>
    <t>Cijena</t>
  </si>
  <si>
    <t xml:space="preserve">UKUPNI TROŠAK </t>
  </si>
  <si>
    <t>Obracun</t>
  </si>
  <si>
    <t>Pretplate i licence</t>
  </si>
  <si>
    <t>Placa za zaposlenike</t>
  </si>
  <si>
    <t>Broj zaposlenih</t>
  </si>
  <si>
    <t>Bruto placa</t>
  </si>
  <si>
    <t>Neto placa</t>
  </si>
  <si>
    <t>UKUPNI TROSAK</t>
  </si>
  <si>
    <t>TROŠKOVI TEMELJEM KOJIH SE ODREĐUJE CIJENA USLUGE</t>
  </si>
  <si>
    <t>Dizajn i izrada aplikacije</t>
  </si>
  <si>
    <t>Placa zaposlenika</t>
  </si>
  <si>
    <t xml:space="preserve">Frontend </t>
  </si>
  <si>
    <t xml:space="preserve">Backend </t>
  </si>
  <si>
    <t>Zakup servera (godišnje)</t>
  </si>
  <si>
    <t>UKUPNO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</si>
</sst>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&quot;kn&quot;"/>
    <numFmt numFmtId="165" formatCode="#,##0.00\ [$kn-41A]"/>
  </numFmts>
  <fonts count="7" x14ac:knownFonts="1">
    <font>
      <sz val="11"/>
      <color theme="1"/>
      <name val="Calibri"/>
      <family val="2"/>
      <charset val="238"/>
      <scheme val="minor"/>
    </font>
    <font>
      <b/>
      <sz val="9"/>
      <color indexed="81"/>
      <name val="Segoe UI"/>
      <family val="2"/>
      <charset val="238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/>
    <xf numFmtId="0" fontId="0" fillId="0" borderId="1" xfId="0" applyBorder="1"/>
    <xf numFmtId="0" fontId="0" fillId="0" borderId="2" xfId="0" applyBorder="1"/>
    <xf numFmtId="0" fontId="0" fillId="0" borderId="5" xfId="0" applyBorder="1"/>
    <xf numFmtId="164" fontId="0" fillId="0" borderId="2" xfId="0" applyNumberFormat="1" applyBorder="1"/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7" xfId="0" applyBorder="1"/>
    <xf numFmtId="164" fontId="0" fillId="0" borderId="1" xfId="0" applyNumberFormat="1" applyBorder="1"/>
    <xf numFmtId="0" fontId="0" fillId="0" borderId="0" xfId="0" applyBorder="1"/>
    <xf numFmtId="164" fontId="0" fillId="0" borderId="0" xfId="0" applyNumberFormat="1" applyBorder="1"/>
    <xf numFmtId="4" fontId="0" fillId="0" borderId="0" xfId="0" applyNumberFormat="1"/>
    <xf numFmtId="0" fontId="0" fillId="0" borderId="0" xfId="0" applyBorder="1" applyAlignment="1"/>
    <xf numFmtId="0" fontId="2" fillId="0" borderId="7" xfId="0" applyFont="1" applyBorder="1" applyAlignment="1">
      <alignment horizontal="center"/>
    </xf>
    <xf numFmtId="164" fontId="0" fillId="0" borderId="11" xfId="0" applyNumberFormat="1" applyBorder="1"/>
    <xf numFmtId="165" fontId="0" fillId="0" borderId="2" xfId="0" applyNumberFormat="1" applyBorder="1"/>
    <xf numFmtId="164" fontId="0" fillId="0" borderId="5" xfId="0" applyNumberFormat="1" applyBorder="1"/>
    <xf numFmtId="165" fontId="0" fillId="0" borderId="1" xfId="0" applyNumberFormat="1" applyBorder="1"/>
    <xf numFmtId="165" fontId="0" fillId="0" borderId="5" xfId="0" applyNumberFormat="1" applyBorder="1"/>
    <xf numFmtId="165" fontId="0" fillId="0" borderId="0" xfId="0" applyNumberFormat="1" applyBorder="1"/>
    <xf numFmtId="164" fontId="0" fillId="0" borderId="0" xfId="0" applyNumberFormat="1" applyBorder="1" applyAlignment="1"/>
    <xf numFmtId="9" fontId="0" fillId="0" borderId="0" xfId="0" applyNumberFormat="1"/>
    <xf numFmtId="164" fontId="5" fillId="0" borderId="7" xfId="0" applyNumberFormat="1" applyFont="1" applyBorder="1"/>
    <xf numFmtId="164" fontId="5" fillId="0" borderId="9" xfId="0" applyNumberFormat="1" applyFont="1" applyBorder="1"/>
    <xf numFmtId="0" fontId="0" fillId="0" borderId="0" xfId="0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9" xfId="0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0" xfId="0" applyFont="1" applyBorder="1" applyAlignment="1">
      <alignment horizontal="center"/>
    </xf>
    <xf numFmtId="164" fontId="5" fillId="0" borderId="0" xfId="0" applyNumberFormat="1" applyFont="1" applyBorder="1"/>
    <xf numFmtId="165" fontId="0" fillId="0" borderId="0" xfId="0" applyNumberFormat="1" applyBorder="1" applyAlignment="1">
      <alignment horizontal="center"/>
    </xf>
    <xf numFmtId="0" fontId="4" fillId="0" borderId="0" xfId="0" applyFont="1" applyBorder="1" applyAlignment="1">
      <alignment horizontal="center"/>
    </xf>
    <xf numFmtId="9" fontId="0" fillId="0" borderId="0" xfId="0" applyNumberFormat="1" applyBorder="1"/>
    <xf numFmtId="0" fontId="0" fillId="0" borderId="0" xfId="0" applyFill="1" applyBorder="1"/>
    <xf numFmtId="0" fontId="5" fillId="0" borderId="0" xfId="0" applyFont="1" applyBorder="1" applyAlignment="1"/>
    <xf numFmtId="164" fontId="5" fillId="0" borderId="0" xfId="0" applyNumberFormat="1" applyFont="1" applyBorder="1" applyAlignment="1"/>
    <xf numFmtId="165" fontId="5" fillId="0" borderId="0" xfId="0" applyNumberFormat="1" applyFont="1" applyBorder="1"/>
    <xf numFmtId="0" fontId="4" fillId="0" borderId="0" xfId="0" applyFont="1" applyBorder="1" applyAlignment="1">
      <alignment horizontal="center"/>
    </xf>
    <xf numFmtId="0" fontId="3" fillId="0" borderId="0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65" fontId="5" fillId="0" borderId="0" xfId="0" applyNumberFormat="1" applyFont="1" applyBorder="1" applyAlignment="1">
      <alignment horizontal="center"/>
    </xf>
    <xf numFmtId="165" fontId="5" fillId="0" borderId="0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5" fillId="0" borderId="8" xfId="0" applyFont="1" applyBorder="1"/>
    <xf numFmtId="165" fontId="5" fillId="0" borderId="4" xfId="0" applyNumberFormat="1" applyFont="1" applyBorder="1"/>
    <xf numFmtId="0" fontId="0" fillId="0" borderId="2" xfId="0" applyBorder="1" applyAlignment="1">
      <alignment horizontal="center"/>
    </xf>
    <xf numFmtId="164" fontId="5" fillId="0" borderId="0" xfId="0" applyNumberFormat="1" applyFont="1" applyBorder="1" applyAlignment="1">
      <alignment horizontal="center"/>
    </xf>
    <xf numFmtId="0" fontId="0" fillId="0" borderId="5" xfId="0" applyFill="1" applyBorder="1" applyAlignment="1">
      <alignment horizontal="center"/>
    </xf>
    <xf numFmtId="164" fontId="0" fillId="0" borderId="9" xfId="0" applyNumberFormat="1" applyBorder="1"/>
  </cellXfs>
  <cellStyles count="1">
    <cellStyle name="Normalno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sustav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M70"/>
  <sheetViews>
    <sheetView tabSelected="1" workbookViewId="0">
      <selection activeCell="J9" sqref="J9"/>
    </sheetView>
  </sheetViews>
  <sheetFormatPr defaultRowHeight="15" x14ac:dyDescent="0.25"/>
  <cols>
    <col min="2" max="2" width="32.140625" customWidth="1"/>
    <col min="3" max="3" width="17.85546875" customWidth="1"/>
    <col min="4" max="4" width="14.28515625" customWidth="1"/>
    <col min="5" max="5" width="20" customWidth="1"/>
    <col min="6" max="6" width="13.7109375" customWidth="1"/>
    <col min="7" max="7" width="25.28515625" customWidth="1"/>
    <col min="8" max="8" width="15.28515625" customWidth="1"/>
    <col min="9" max="9" width="13.7109375" customWidth="1"/>
    <col min="10" max="10" width="13.85546875" customWidth="1"/>
    <col min="11" max="11" width="16.7109375" customWidth="1"/>
    <col min="12" max="12" width="13.42578125" customWidth="1"/>
  </cols>
  <sheetData>
    <row r="2" spans="2:13" ht="15.75" thickBot="1" x14ac:dyDescent="0.3"/>
    <row r="3" spans="2:13" ht="15.75" thickBot="1" x14ac:dyDescent="0.3">
      <c r="B3" s="29" t="s">
        <v>5</v>
      </c>
      <c r="C3" s="30"/>
      <c r="D3" s="30"/>
      <c r="E3" s="31"/>
      <c r="F3" s="1"/>
      <c r="G3" s="15" t="s">
        <v>3</v>
      </c>
      <c r="H3" s="11"/>
      <c r="I3" s="11"/>
      <c r="J3" s="11"/>
      <c r="K3" s="11"/>
      <c r="L3" s="11"/>
      <c r="M3" s="11"/>
    </row>
    <row r="4" spans="2:13" ht="15.75" thickBot="1" x14ac:dyDescent="0.3">
      <c r="B4" s="8" t="s">
        <v>2</v>
      </c>
      <c r="C4" s="8" t="s">
        <v>6</v>
      </c>
      <c r="D4" s="8" t="s">
        <v>7</v>
      </c>
      <c r="E4" s="9" t="s">
        <v>4</v>
      </c>
      <c r="G4" s="17">
        <f>3250.01/(36*4)</f>
        <v>22.569513888888892</v>
      </c>
      <c r="H4" s="11"/>
      <c r="I4" s="11"/>
      <c r="J4" s="11"/>
      <c r="K4" s="11"/>
      <c r="L4" s="12"/>
      <c r="M4" s="11"/>
    </row>
    <row r="5" spans="2:13" ht="15.75" thickBot="1" x14ac:dyDescent="0.3">
      <c r="B5" s="39" t="s">
        <v>1</v>
      </c>
      <c r="C5" s="3">
        <v>10</v>
      </c>
      <c r="D5" s="17">
        <f>(9.99*7.44)*4</f>
        <v>297.30240000000003</v>
      </c>
      <c r="E5" s="5">
        <f>C5*D5</f>
        <v>2973.0240000000003</v>
      </c>
      <c r="H5" s="11"/>
      <c r="M5" s="11"/>
    </row>
    <row r="6" spans="2:13" ht="15.75" thickBot="1" x14ac:dyDescent="0.3">
      <c r="B6" s="7" t="s">
        <v>16</v>
      </c>
      <c r="C6" s="2">
        <v>15</v>
      </c>
      <c r="D6" s="19">
        <v>22.57</v>
      </c>
      <c r="E6" s="5">
        <f t="shared" ref="E6:E9" si="0">C6*D6</f>
        <v>338.55</v>
      </c>
      <c r="G6" s="35" t="s">
        <v>21</v>
      </c>
      <c r="H6" s="36"/>
      <c r="I6" s="36"/>
      <c r="J6" s="37"/>
      <c r="M6" s="11"/>
    </row>
    <row r="7" spans="2:13" ht="15.75" thickBot="1" x14ac:dyDescent="0.3">
      <c r="B7" s="7" t="s">
        <v>8</v>
      </c>
      <c r="C7" s="2">
        <v>30</v>
      </c>
      <c r="D7" s="19">
        <v>22.57</v>
      </c>
      <c r="E7" s="5">
        <f t="shared" si="0"/>
        <v>677.1</v>
      </c>
      <c r="G7" s="8" t="s">
        <v>22</v>
      </c>
      <c r="H7" s="8" t="s">
        <v>24</v>
      </c>
      <c r="I7" s="8" t="s">
        <v>23</v>
      </c>
      <c r="J7" s="8" t="s">
        <v>19</v>
      </c>
      <c r="M7" s="11"/>
    </row>
    <row r="8" spans="2:13" x14ac:dyDescent="0.25">
      <c r="B8" s="7" t="s">
        <v>29</v>
      </c>
      <c r="C8" s="2">
        <v>15</v>
      </c>
      <c r="D8" s="19">
        <v>22.57</v>
      </c>
      <c r="E8" s="5">
        <f t="shared" si="0"/>
        <v>338.55</v>
      </c>
      <c r="G8" s="3">
        <v>4</v>
      </c>
      <c r="H8" s="17">
        <v>3250.01</v>
      </c>
      <c r="I8" s="17">
        <v>4062.51</v>
      </c>
      <c r="J8" s="17">
        <f>G8*I8</f>
        <v>16250.04</v>
      </c>
      <c r="M8" s="11"/>
    </row>
    <row r="9" spans="2:13" ht="15.75" thickBot="1" x14ac:dyDescent="0.3">
      <c r="B9" s="40" t="s">
        <v>30</v>
      </c>
      <c r="C9" s="4">
        <v>150</v>
      </c>
      <c r="D9" s="19">
        <v>22.57</v>
      </c>
      <c r="E9" s="16">
        <f t="shared" si="0"/>
        <v>3385.5</v>
      </c>
    </row>
    <row r="10" spans="2:13" ht="16.5" thickBot="1" x14ac:dyDescent="0.3">
      <c r="B10" s="32" t="s">
        <v>9</v>
      </c>
      <c r="C10" s="33"/>
      <c r="D10" s="34"/>
      <c r="E10" s="24">
        <f>SUM(E5:E9)</f>
        <v>7712.7240000000002</v>
      </c>
    </row>
    <row r="12" spans="2:13" ht="15.75" thickBot="1" x14ac:dyDescent="0.3"/>
    <row r="13" spans="2:13" ht="15.75" thickBot="1" x14ac:dyDescent="0.3">
      <c r="B13" s="35" t="s">
        <v>10</v>
      </c>
      <c r="C13" s="36"/>
      <c r="D13" s="36"/>
      <c r="E13" s="37"/>
      <c r="G13" s="35" t="s">
        <v>12</v>
      </c>
      <c r="H13" s="36"/>
      <c r="I13" s="36"/>
      <c r="J13" s="37"/>
    </row>
    <row r="14" spans="2:13" ht="15.75" thickBot="1" x14ac:dyDescent="0.3">
      <c r="B14" s="8" t="s">
        <v>2</v>
      </c>
      <c r="C14" s="8" t="s">
        <v>6</v>
      </c>
      <c r="D14" s="8" t="s">
        <v>7</v>
      </c>
      <c r="E14" s="8" t="s">
        <v>4</v>
      </c>
      <c r="G14" s="8" t="s">
        <v>2</v>
      </c>
      <c r="H14" s="8" t="s">
        <v>6</v>
      </c>
      <c r="I14" s="8" t="s">
        <v>7</v>
      </c>
      <c r="J14" s="8" t="s">
        <v>13</v>
      </c>
    </row>
    <row r="15" spans="2:13" x14ac:dyDescent="0.25">
      <c r="B15" s="3" t="s">
        <v>0</v>
      </c>
      <c r="C15" s="3">
        <v>10</v>
      </c>
      <c r="D15" s="5">
        <v>1500</v>
      </c>
      <c r="E15" s="5">
        <f>C15*D15</f>
        <v>15000</v>
      </c>
      <c r="G15" s="3" t="s">
        <v>12</v>
      </c>
      <c r="H15" s="3">
        <v>5</v>
      </c>
      <c r="I15" s="17">
        <f>3250.01/(36*4)</f>
        <v>22.569513888888892</v>
      </c>
      <c r="J15" s="5">
        <f>H15*I15</f>
        <v>112.84756944444446</v>
      </c>
    </row>
    <row r="16" spans="2:13" ht="15.75" thickBot="1" x14ac:dyDescent="0.3">
      <c r="B16" s="2" t="s">
        <v>11</v>
      </c>
      <c r="C16" s="4">
        <v>5</v>
      </c>
      <c r="D16" s="20">
        <f>3250.01/(36*4)</f>
        <v>22.569513888888892</v>
      </c>
      <c r="E16" s="18">
        <f>C16*D16</f>
        <v>112.84756944444446</v>
      </c>
      <c r="G16" s="2" t="s">
        <v>14</v>
      </c>
      <c r="H16" s="2">
        <v>10</v>
      </c>
      <c r="I16" s="19">
        <f>3250.01/(36*4)</f>
        <v>22.569513888888892</v>
      </c>
      <c r="J16" s="10">
        <f t="shared" ref="J16:J17" si="1">H16*I16</f>
        <v>225.69513888888892</v>
      </c>
    </row>
    <row r="17" spans="2:10" ht="16.5" thickBot="1" x14ac:dyDescent="0.3">
      <c r="C17" s="27" t="s">
        <v>25</v>
      </c>
      <c r="D17" s="28"/>
      <c r="E17" s="25">
        <f>SUM(E15:E16)</f>
        <v>15112.847569444444</v>
      </c>
      <c r="G17" s="4" t="s">
        <v>15</v>
      </c>
      <c r="H17" s="4">
        <v>5</v>
      </c>
      <c r="I17" s="20">
        <f>3250.01/(36*4)</f>
        <v>22.569513888888892</v>
      </c>
      <c r="J17" s="18">
        <f t="shared" si="1"/>
        <v>112.84756944444446</v>
      </c>
    </row>
    <row r="18" spans="2:10" ht="16.5" thickBot="1" x14ac:dyDescent="0.3">
      <c r="G18" s="27" t="s">
        <v>18</v>
      </c>
      <c r="H18" s="38"/>
      <c r="I18" s="28"/>
      <c r="J18" s="24">
        <f>SUM(J15:J17)</f>
        <v>451.39027777777784</v>
      </c>
    </row>
    <row r="19" spans="2:10" x14ac:dyDescent="0.25">
      <c r="B19" s="26"/>
      <c r="C19" s="26"/>
      <c r="D19" s="26"/>
      <c r="E19" s="26"/>
    </row>
    <row r="20" spans="2:10" x14ac:dyDescent="0.25">
      <c r="B20" s="26"/>
      <c r="C20" s="26"/>
      <c r="D20" s="26"/>
      <c r="E20" s="26"/>
      <c r="G20" s="26"/>
      <c r="H20" s="26"/>
      <c r="I20" s="26"/>
      <c r="J20" s="26"/>
    </row>
    <row r="21" spans="2:10" ht="18.75" x14ac:dyDescent="0.3">
      <c r="B21" s="55" t="s">
        <v>20</v>
      </c>
      <c r="C21" s="55"/>
      <c r="D21" s="21"/>
      <c r="E21" s="12"/>
      <c r="G21" s="50"/>
      <c r="H21" s="50"/>
      <c r="I21" s="50"/>
      <c r="J21" s="26"/>
    </row>
    <row r="22" spans="2:10" ht="15.75" x14ac:dyDescent="0.25">
      <c r="B22" s="7" t="s">
        <v>2</v>
      </c>
      <c r="C22" s="7" t="s">
        <v>17</v>
      </c>
      <c r="D22" s="21"/>
      <c r="E22" s="12"/>
      <c r="G22" s="59"/>
      <c r="H22" s="59"/>
      <c r="I22" s="59"/>
      <c r="J22" s="12"/>
    </row>
    <row r="23" spans="2:10" ht="15.75" thickBot="1" x14ac:dyDescent="0.3">
      <c r="B23" s="4" t="s">
        <v>31</v>
      </c>
      <c r="C23" s="20">
        <f>12*50</f>
        <v>600</v>
      </c>
      <c r="D23" s="21"/>
      <c r="E23" s="12"/>
      <c r="G23" s="11"/>
      <c r="H23" s="11"/>
      <c r="I23" s="21"/>
      <c r="J23" s="11"/>
    </row>
    <row r="24" spans="2:10" ht="19.5" thickBot="1" x14ac:dyDescent="0.35">
      <c r="B24" s="56" t="s">
        <v>25</v>
      </c>
      <c r="C24" s="57">
        <f>SUM(C23)</f>
        <v>600</v>
      </c>
      <c r="D24" s="41"/>
      <c r="E24" s="42"/>
      <c r="G24" s="50"/>
      <c r="H24" s="50"/>
      <c r="I24" s="50"/>
      <c r="J24" s="42"/>
    </row>
    <row r="25" spans="2:10" ht="15.75" x14ac:dyDescent="0.25">
      <c r="G25" s="54"/>
      <c r="H25" s="41"/>
      <c r="I25" s="41"/>
    </row>
    <row r="26" spans="2:10" ht="15.75" thickBot="1" x14ac:dyDescent="0.3">
      <c r="D26" s="26"/>
      <c r="E26" s="26"/>
      <c r="G26" s="11"/>
      <c r="H26" s="11"/>
      <c r="I26" s="11"/>
      <c r="J26" s="26"/>
    </row>
    <row r="27" spans="2:10" ht="19.5" thickBot="1" x14ac:dyDescent="0.35">
      <c r="B27" s="27" t="s">
        <v>26</v>
      </c>
      <c r="C27" s="38"/>
      <c r="D27" s="28"/>
      <c r="E27" s="26"/>
      <c r="G27" s="50"/>
      <c r="H27" s="50"/>
      <c r="I27" s="50"/>
      <c r="J27" s="26"/>
    </row>
    <row r="28" spans="2:10" ht="15.75" x14ac:dyDescent="0.25">
      <c r="B28" s="58" t="s">
        <v>27</v>
      </c>
      <c r="C28" s="58"/>
      <c r="D28" s="5">
        <f>E10</f>
        <v>7712.7240000000002</v>
      </c>
      <c r="E28" s="12"/>
      <c r="G28" s="54"/>
      <c r="H28" s="41"/>
      <c r="I28" s="41"/>
      <c r="J28" s="21"/>
    </row>
    <row r="29" spans="2:10" x14ac:dyDescent="0.25">
      <c r="B29" s="55" t="s">
        <v>20</v>
      </c>
      <c r="C29" s="55"/>
      <c r="D29" s="10">
        <f>C24</f>
        <v>600</v>
      </c>
      <c r="E29" s="12"/>
      <c r="G29" s="11"/>
      <c r="H29" s="11"/>
      <c r="I29" s="11"/>
      <c r="J29" s="11"/>
    </row>
    <row r="30" spans="2:10" x14ac:dyDescent="0.25">
      <c r="B30" s="55" t="s">
        <v>0</v>
      </c>
      <c r="C30" s="55"/>
      <c r="D30" s="10">
        <f>E17</f>
        <v>15112.847569444444</v>
      </c>
      <c r="E30" s="12"/>
      <c r="G30" s="26"/>
      <c r="H30" s="26"/>
      <c r="I30" s="11"/>
      <c r="J30" s="11"/>
    </row>
    <row r="31" spans="2:10" ht="15.75" thickBot="1" x14ac:dyDescent="0.3">
      <c r="B31" s="60" t="s">
        <v>28</v>
      </c>
      <c r="C31" s="60"/>
      <c r="D31" s="20">
        <f>J8</f>
        <v>16250.04</v>
      </c>
      <c r="E31" s="12"/>
      <c r="G31" s="43"/>
      <c r="H31" s="43"/>
      <c r="I31" s="14"/>
      <c r="J31" s="14"/>
    </row>
    <row r="32" spans="2:10" ht="16.5" thickBot="1" x14ac:dyDescent="0.3">
      <c r="B32" s="35" t="s">
        <v>32</v>
      </c>
      <c r="C32" s="36"/>
      <c r="D32" s="61">
        <f>SUM(D28:D31)</f>
        <v>39675.611569444445</v>
      </c>
      <c r="E32" s="42"/>
    </row>
    <row r="33" spans="4:9" x14ac:dyDescent="0.25">
      <c r="I33" s="13"/>
    </row>
    <row r="42" spans="4:9" x14ac:dyDescent="0.25">
      <c r="D42" s="23"/>
    </row>
    <row r="43" spans="4:9" ht="18.75" x14ac:dyDescent="0.3">
      <c r="F43" s="44"/>
      <c r="G43" s="44"/>
      <c r="H43" s="44"/>
    </row>
    <row r="44" spans="4:9" ht="15.75" x14ac:dyDescent="0.25">
      <c r="F44" s="53"/>
      <c r="G44" s="53"/>
      <c r="H44" s="53"/>
    </row>
    <row r="49" spans="2:10" x14ac:dyDescent="0.25">
      <c r="I49" s="14"/>
      <c r="J49" s="14"/>
    </row>
    <row r="50" spans="2:10" ht="14.45" customHeight="1" x14ac:dyDescent="0.25">
      <c r="I50" s="6"/>
      <c r="J50" s="6"/>
    </row>
    <row r="51" spans="2:10" ht="14.45" customHeight="1" x14ac:dyDescent="0.25">
      <c r="B51" s="51"/>
      <c r="C51" s="11"/>
      <c r="D51" s="11"/>
      <c r="I51" s="21"/>
      <c r="J51" s="21"/>
    </row>
    <row r="52" spans="2:10" ht="14.45" customHeight="1" x14ac:dyDescent="0.25">
      <c r="B52" s="51"/>
      <c r="C52" s="11"/>
      <c r="D52" s="11"/>
    </row>
    <row r="53" spans="2:10" ht="14.45" customHeight="1" x14ac:dyDescent="0.25">
      <c r="B53" s="51"/>
      <c r="C53" s="11"/>
      <c r="D53" s="11"/>
    </row>
    <row r="54" spans="2:10" ht="14.45" customHeight="1" x14ac:dyDescent="0.25">
      <c r="B54" s="51"/>
      <c r="C54" s="11"/>
      <c r="D54" s="11"/>
      <c r="E54" s="21"/>
      <c r="F54" s="12"/>
      <c r="G54" s="45"/>
      <c r="H54" s="21"/>
    </row>
    <row r="55" spans="2:10" ht="14.45" customHeight="1" x14ac:dyDescent="0.25">
      <c r="B55" s="52"/>
      <c r="C55" s="11"/>
      <c r="D55" s="11"/>
      <c r="E55" s="21"/>
      <c r="F55" s="12"/>
      <c r="G55" s="45"/>
      <c r="H55" s="21"/>
    </row>
    <row r="56" spans="2:10" ht="15" customHeight="1" x14ac:dyDescent="0.25">
      <c r="B56" s="52"/>
      <c r="C56" s="11"/>
      <c r="D56" s="11"/>
      <c r="E56" s="21"/>
      <c r="F56" s="12"/>
      <c r="G56" s="45"/>
      <c r="H56" s="21"/>
    </row>
    <row r="57" spans="2:10" ht="15" customHeight="1" x14ac:dyDescent="0.25">
      <c r="B57" s="52"/>
      <c r="C57" s="11"/>
      <c r="D57" s="11"/>
      <c r="E57" s="21"/>
      <c r="F57" s="12"/>
      <c r="G57" s="45"/>
      <c r="H57" s="21"/>
    </row>
    <row r="58" spans="2:10" ht="14.45" customHeight="1" x14ac:dyDescent="0.25">
      <c r="B58" s="52"/>
      <c r="C58" s="11"/>
      <c r="D58" s="11"/>
      <c r="E58" s="21"/>
      <c r="F58" s="12"/>
      <c r="G58" s="45"/>
      <c r="H58" s="21"/>
    </row>
    <row r="59" spans="2:10" ht="14.45" customHeight="1" x14ac:dyDescent="0.25">
      <c r="B59" s="52"/>
      <c r="C59" s="11"/>
      <c r="D59" s="11"/>
      <c r="E59" s="21"/>
      <c r="F59" s="12"/>
      <c r="G59" s="45"/>
      <c r="H59" s="21"/>
    </row>
    <row r="60" spans="2:10" ht="14.45" customHeight="1" x14ac:dyDescent="0.25">
      <c r="B60" s="52"/>
      <c r="C60" s="11"/>
      <c r="D60" s="11"/>
      <c r="E60" s="21"/>
      <c r="F60" s="12"/>
      <c r="G60" s="45"/>
      <c r="H60" s="21"/>
    </row>
    <row r="61" spans="2:10" ht="15" customHeight="1" x14ac:dyDescent="0.25">
      <c r="B61" s="52"/>
      <c r="C61" s="11"/>
      <c r="D61" s="11"/>
      <c r="E61" s="21"/>
      <c r="F61" s="12"/>
      <c r="G61" s="45"/>
      <c r="H61" s="21"/>
    </row>
    <row r="62" spans="2:10" ht="15" customHeight="1" x14ac:dyDescent="0.25">
      <c r="B62" s="52"/>
      <c r="C62" s="11"/>
      <c r="D62" s="11"/>
      <c r="E62" s="21"/>
      <c r="F62" s="12"/>
      <c r="G62" s="45"/>
      <c r="H62" s="21"/>
    </row>
    <row r="63" spans="2:10" ht="15" customHeight="1" x14ac:dyDescent="0.25">
      <c r="B63" s="52"/>
      <c r="C63" s="11"/>
      <c r="D63" s="11"/>
      <c r="E63" s="21"/>
      <c r="F63" s="12"/>
      <c r="G63" s="45"/>
      <c r="H63" s="21"/>
    </row>
    <row r="64" spans="2:10" ht="15" customHeight="1" x14ac:dyDescent="0.25">
      <c r="B64" s="52"/>
      <c r="C64" s="11"/>
      <c r="D64" s="11"/>
      <c r="E64" s="21"/>
      <c r="F64" s="12"/>
      <c r="G64" s="11"/>
      <c r="H64" s="21"/>
    </row>
    <row r="65" spans="2:8" ht="15" customHeight="1" x14ac:dyDescent="0.25">
      <c r="B65" s="52"/>
      <c r="C65" s="46"/>
      <c r="D65" s="46"/>
      <c r="E65" s="21"/>
      <c r="F65" s="12"/>
      <c r="G65" s="11"/>
      <c r="H65" s="21"/>
    </row>
    <row r="66" spans="2:8" ht="15" customHeight="1" x14ac:dyDescent="0.25">
      <c r="B66" s="11"/>
      <c r="C66" s="11"/>
      <c r="D66" s="47"/>
      <c r="E66" s="21"/>
      <c r="F66" s="12"/>
      <c r="G66" s="11"/>
      <c r="H66" s="21"/>
    </row>
    <row r="67" spans="2:8" ht="14.45" customHeight="1" x14ac:dyDescent="0.25">
      <c r="E67" s="21"/>
      <c r="F67" s="21"/>
      <c r="G67" s="45"/>
      <c r="H67" s="21"/>
    </row>
    <row r="68" spans="2:8" ht="15" customHeight="1" x14ac:dyDescent="0.25">
      <c r="E68" s="21"/>
      <c r="F68" s="21"/>
      <c r="G68" s="11"/>
      <c r="H68" s="21"/>
    </row>
    <row r="69" spans="2:8" ht="15.75" x14ac:dyDescent="0.25">
      <c r="E69" s="47"/>
      <c r="F69" s="48"/>
      <c r="G69" s="11"/>
      <c r="H69" s="49"/>
    </row>
    <row r="70" spans="2:8" x14ac:dyDescent="0.25">
      <c r="E70" s="22"/>
      <c r="F70" s="14"/>
    </row>
  </sheetData>
  <mergeCells count="16">
    <mergeCell ref="B28:C28"/>
    <mergeCell ref="B27:D27"/>
    <mergeCell ref="F44:H44"/>
    <mergeCell ref="F43:H43"/>
    <mergeCell ref="B32:C32"/>
    <mergeCell ref="B30:C30"/>
    <mergeCell ref="B31:C31"/>
    <mergeCell ref="B29:C29"/>
    <mergeCell ref="G6:J6"/>
    <mergeCell ref="B21:C21"/>
    <mergeCell ref="G13:J13"/>
    <mergeCell ref="G18:I18"/>
    <mergeCell ref="B3:E3"/>
    <mergeCell ref="B10:D10"/>
    <mergeCell ref="B13:E13"/>
    <mergeCell ref="C17:D17"/>
  </mergeCells>
  <pageMargins left="0.7" right="0.7" top="0.75" bottom="0.75" header="0.3" footer="0.3"/>
  <pageSetup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Radni listovi</vt:lpstr>
      </vt:variant>
      <vt:variant>
        <vt:i4>1</vt:i4>
      </vt:variant>
    </vt:vector>
  </HeadingPairs>
  <TitlesOfParts>
    <vt:vector size="1" baseType="lpstr">
      <vt:lpstr>List2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foi</dc:creator>
  <cp:lastModifiedBy>Develooper</cp:lastModifiedBy>
  <cp:lastPrinted>2019-11-28T13:24:57Z</cp:lastPrinted>
  <dcterms:created xsi:type="dcterms:W3CDTF">2019-11-28T12:35:33Z</dcterms:created>
  <dcterms:modified xsi:type="dcterms:W3CDTF">2020-05-03T14:26:04Z</dcterms:modified>
</cp:coreProperties>
</file>