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esktop\SistemiDiProduzione\Risorse\"/>
    </mc:Choice>
  </mc:AlternateContent>
  <xr:revisionPtr revIDLastSave="0" documentId="13_ncr:1_{C53960B2-A945-4539-94C5-DD5D930269E2}" xr6:coauthVersionLast="47" xr6:coauthVersionMax="47" xr10:uidLastSave="{00000000-0000-0000-0000-000000000000}"/>
  <bookViews>
    <workbookView xWindow="-120" yWindow="-120" windowWidth="29040" windowHeight="15720" xr2:uid="{8AE75D00-2F1A-40B1-984E-EBFD55D8A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D9" i="1"/>
  <c r="E9" i="1"/>
  <c r="G9" i="1"/>
  <c r="F9" i="1"/>
  <c r="J2" i="1"/>
  <c r="J3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<sst xmlns="http://schemas.openxmlformats.org/spreadsheetml/2006/main" count="34" uniqueCount="29">
  <si>
    <t>Attività</t>
  </si>
  <si>
    <t>B</t>
  </si>
  <si>
    <t>C</t>
  </si>
  <si>
    <t>D</t>
  </si>
  <si>
    <t>E</t>
  </si>
  <si>
    <t>F</t>
  </si>
  <si>
    <t>G</t>
  </si>
  <si>
    <t>Precedenze</t>
  </si>
  <si>
    <t>-</t>
  </si>
  <si>
    <t>A</t>
  </si>
  <si>
    <t>C, D, E</t>
  </si>
  <si>
    <t>i,j</t>
  </si>
  <si>
    <r>
      <t>T</t>
    </r>
    <r>
      <rPr>
        <vertAlign val="subscript"/>
        <sz val="11"/>
        <color theme="1"/>
        <rFont val="Calibri"/>
        <family val="2"/>
        <scheme val="minor"/>
      </rPr>
      <t>n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</si>
  <si>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</si>
  <si>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</si>
  <si>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</si>
  <si>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t>Durata</t>
  </si>
  <si>
    <t>Penali</t>
  </si>
  <si>
    <t>Canoni</t>
  </si>
  <si>
    <t>Premi</t>
  </si>
  <si>
    <t>12</t>
  </si>
  <si>
    <t>11</t>
  </si>
  <si>
    <t>10</t>
  </si>
  <si>
    <t>9</t>
  </si>
  <si>
    <t>8</t>
  </si>
  <si>
    <t>7</t>
  </si>
  <si>
    <t>Costi accelerazione</t>
  </si>
  <si>
    <t>Costi totali</t>
  </si>
  <si>
    <t>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</si>
</sst>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3943B-EFF2-4F09-8EFD-E0783A08DB81}" name="Table1" displayName="Table1" ref="A1:G9" totalsRowCount="1" headerRowDxfId="23" dataDxfId="22">
  <autoFilter ref="A1:G8" xr:uid="{3563943B-EFF2-4F09-8EFD-E0783A08DB81}"/>
  <tableColumns count="7">
    <tableColumn id="1" xr3:uid="{341D86C8-6892-468E-990D-4A64FF14C1DC}" name="Attività" dataDxfId="30" totalsRowDxfId="17"/>
    <tableColumn id="2" xr3:uid="{882CC71F-197C-4083-BCD9-24C034A714C2}" name="Precedenze" dataDxfId="29" totalsRowDxfId="16"/>
    <tableColumn id="3" xr3:uid="{BB422851-10BE-40E2-8D2A-24465820EB61}" name="i,j" dataDxfId="28" totalsRowDxfId="15"/>
    <tableColumn id="4" xr3:uid="{D202C375-6EAD-4615-8B94-A088999CE8A3}" name="Tn" totalsRowFunction="custom" dataDxfId="27" totalsRowDxfId="14">
      <totalsRowFormula>SUM(Table1[Tn])</totalsRowFormula>
    </tableColumn>
    <tableColumn id="5" xr3:uid="{92EA74AF-AAAE-41D4-991E-0EBE8200523A}" name="TL" totalsRowFunction="custom" dataDxfId="26" totalsRowDxfId="13">
      <totalsRowFormula>SUM(Table1[TL])</totalsRowFormula>
    </tableColumn>
    <tableColumn id="6" xr3:uid="{47E3E617-F2FE-4410-AC2B-8700D9D1AFB9}" name="CN" totalsRowFunction="custom" dataDxfId="25" totalsRowDxfId="12">
      <totalsRowFormula>SUM(Table1[CN])</totalsRowFormula>
    </tableColumn>
    <tableColumn id="7" xr3:uid="{D0D51DB3-AA87-4AB6-B7ED-492F7FC9977D}" name="CL" totalsRowFunction="custom" dataDxfId="24" totalsRowDxfId="11">
      <totalsRowFormula>SUM(Table1[CL])</totalsRow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3DED6-6A9D-4CFD-B455-B24A589B676B}" name="Table2" displayName="Table2" ref="L1:R5" totalsRowCount="1" headerRowDxfId="21">
  <autoFilter ref="L1:R4" xr:uid="{84D3DED6-6A9D-4CFD-B455-B24A589B676B}"/>
  <tableColumns count="7">
    <tableColumn id="1" xr3:uid="{98B49268-5FED-4D04-A8B5-8020C03AEFE1}" name="Durata" totalsRowLabel="Costi totali" dataDxfId="9" totalsRowDxfId="6"/>
    <tableColumn id="2" xr3:uid="{7050043B-6F39-46F1-A434-E4831B50305A}" name="12" totalsRowFunction="custom" dataDxfId="8" totalsRowDxfId="5">
      <totalsRowFormula>Table1[[#Totals],[CN]]+M3+M2</totalsRowFormula>
    </tableColumn>
    <tableColumn id="3" xr3:uid="{7CE6B391-C6FE-4CC9-82B0-503A2F209FB1}" name="11" totalsRowFunction="custom" dataDxfId="7" totalsRowDxfId="4">
      <totalsRowFormula>Table1[[#Totals],[CN]]+J3+N2+N3</totalsRowFormula>
    </tableColumn>
    <tableColumn id="4" xr3:uid="{307CA347-16AE-4279-870D-0DCDC94573B6}" name="10" totalsRowFunction="custom" totalsRowDxfId="3">
      <totalsRowFormula>Table1[[#Totals],[CN]]+J3+Table3[[#This Row],[Costi accelerazione]]+O2+O3+O4</totalsRowFormula>
    </tableColumn>
    <tableColumn id="5" xr3:uid="{B7C14AFA-A5D2-4E4A-A427-0873D85F343D}" name="9" totalsRowDxfId="2"/>
    <tableColumn id="6" xr3:uid="{E1D8FD02-A552-43F2-9192-1CD6CCC01FEE}" name="8" totalsRowDxfId="1"/>
    <tableColumn id="7" xr3:uid="{262950C4-F664-4607-AD2E-EAE1EDA05D57}" name="7" totalsRowDxfId="0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1FC016-96A2-4119-A8DF-7D295CB60935}" name="Table3" displayName="Table3" ref="I1:J8" totalsRowShown="0" headerRowDxfId="18" dataDxfId="19">
  <autoFilter ref="I1:J8" xr:uid="{D01FC016-96A2-4119-A8DF-7D295CB60935}"/>
  <tableColumns count="2">
    <tableColumn id="2" xr3:uid="{D4A708CB-2628-4C85-B3D5-46C435ABF8BC}" name="attività" dataDxfId="10"/>
    <tableColumn id="1" xr3:uid="{24C6F195-A1A7-4032-821A-5C42A855267B}" name="Costi accelerazione" dataDxfId="20">
      <calculatedColumnFormula>IFERROR((Table1[[#This Row],[CL]]-Table1[[#This Row],[CN]])/(Table1[[#This Row],[Tn]]-Table1[[#This Row],[TL]]),0)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697E-D6B5-4045-8F3F-E69588A88724}">
  <dimension ref="A1:R9"/>
  <sheetViews>
    <sheetView tabSelected="1" workbookViewId="0">
      <selection activeCell="L6" sqref="L6"/>
    </sheetView>
  </sheetViews>
  <sheetFormatPr defaultRowHeight="15" x14ac:dyDescent="0.25"/>
  <cols>
    <col min="1" max="1" width="9.7109375" customWidth="1"/>
    <col min="2" max="2" width="15.42578125" customWidth="1"/>
    <col min="3" max="3" width="12.7109375" customWidth="1"/>
    <col min="4" max="4" width="10.42578125" customWidth="1"/>
    <col min="5" max="5" width="9.85546875" customWidth="1"/>
    <col min="9" max="9" width="11.85546875" customWidth="1"/>
    <col min="10" max="10" width="22.7109375" style="1" customWidth="1"/>
    <col min="12" max="12" width="12.5703125" customWidth="1"/>
    <col min="18" max="18" width="16.5703125" customWidth="1"/>
  </cols>
  <sheetData>
    <row r="1" spans="1:18" ht="18" x14ac:dyDescent="0.25">
      <c r="A1" s="1" t="s">
        <v>0</v>
      </c>
      <c r="B1" s="1" t="s">
        <v>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28</v>
      </c>
      <c r="J1" s="1" t="s">
        <v>26</v>
      </c>
      <c r="L1" s="1" t="s">
        <v>16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25">
      <c r="A2" s="1" t="s">
        <v>9</v>
      </c>
      <c r="B2" s="1" t="s">
        <v>8</v>
      </c>
      <c r="C2" s="1">
        <v>1.2</v>
      </c>
      <c r="D2" s="1">
        <v>3</v>
      </c>
      <c r="E2" s="1">
        <v>2</v>
      </c>
      <c r="F2" s="1">
        <v>100</v>
      </c>
      <c r="G2" s="1">
        <v>200</v>
      </c>
      <c r="I2" s="1">
        <v>1.2</v>
      </c>
      <c r="J2" s="1">
        <f>IFERROR((Table1[[#This Row],[CL]]-Table1[[#This Row],[CN]])/(Table1[[#This Row],[Tn]]-Table1[[#This Row],[TL]]),0)</f>
        <v>100</v>
      </c>
      <c r="L2" s="1" t="s">
        <v>17</v>
      </c>
      <c r="M2" s="1">
        <v>400</v>
      </c>
      <c r="N2" s="1">
        <v>200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5">
      <c r="A3" s="1" t="s">
        <v>1</v>
      </c>
      <c r="B3" s="1" t="s">
        <v>8</v>
      </c>
      <c r="C3" s="1">
        <v>1.3</v>
      </c>
      <c r="D3" s="1">
        <v>2</v>
      </c>
      <c r="E3" s="1">
        <v>1</v>
      </c>
      <c r="F3" s="1">
        <v>50</v>
      </c>
      <c r="G3" s="1">
        <v>100</v>
      </c>
      <c r="I3" s="1">
        <v>1.3</v>
      </c>
      <c r="J3" s="1">
        <f>IFERROR((Table1[[#This Row],[CL]]-Table1[[#This Row],[CN]])/(Table1[[#This Row],[Tn]]-Table1[[#This Row],[TL]]),0)</f>
        <v>50</v>
      </c>
      <c r="L3" s="1" t="s">
        <v>18</v>
      </c>
      <c r="M3" s="1">
        <v>1200</v>
      </c>
      <c r="N3" s="1">
        <v>1100</v>
      </c>
      <c r="O3" s="1">
        <v>1000</v>
      </c>
      <c r="P3" s="1">
        <v>900</v>
      </c>
      <c r="Q3" s="1">
        <v>800</v>
      </c>
      <c r="R3" s="1">
        <v>700</v>
      </c>
    </row>
    <row r="4" spans="1:18" x14ac:dyDescent="0.25">
      <c r="A4" s="1" t="s">
        <v>2</v>
      </c>
      <c r="B4" s="1" t="s">
        <v>8</v>
      </c>
      <c r="C4" s="1">
        <v>1.4</v>
      </c>
      <c r="D4" s="1">
        <v>6</v>
      </c>
      <c r="E4" s="1">
        <v>4</v>
      </c>
      <c r="F4" s="1">
        <v>280</v>
      </c>
      <c r="G4" s="1">
        <v>520</v>
      </c>
      <c r="I4" s="1">
        <v>1.4</v>
      </c>
      <c r="J4" s="1">
        <f>IFERROR((Table1[[#This Row],[CL]]-Table1[[#This Row],[CN]])/(Table1[[#This Row],[Tn]]-Table1[[#This Row],[TL]]),0)</f>
        <v>120</v>
      </c>
      <c r="L4" s="1" t="s">
        <v>19</v>
      </c>
      <c r="M4" s="1">
        <v>0</v>
      </c>
      <c r="N4" s="1">
        <v>0</v>
      </c>
      <c r="O4" s="2">
        <v>-80</v>
      </c>
      <c r="P4" s="2">
        <v>-110</v>
      </c>
      <c r="Q4" s="2">
        <v>-160</v>
      </c>
      <c r="R4" s="2">
        <v>-190</v>
      </c>
    </row>
    <row r="5" spans="1:18" x14ac:dyDescent="0.25">
      <c r="A5" s="1" t="s">
        <v>3</v>
      </c>
      <c r="B5" s="1" t="s">
        <v>9</v>
      </c>
      <c r="C5" s="1">
        <v>2.4</v>
      </c>
      <c r="D5" s="1">
        <v>5</v>
      </c>
      <c r="E5" s="1">
        <v>3</v>
      </c>
      <c r="F5" s="1">
        <v>200</v>
      </c>
      <c r="G5" s="1">
        <v>360</v>
      </c>
      <c r="I5" s="1">
        <v>2.4</v>
      </c>
      <c r="J5" s="1">
        <f>IFERROR((Table1[[#This Row],[CL]]-Table1[[#This Row],[CN]])/(Table1[[#This Row],[Tn]]-Table1[[#This Row],[TL]]),0)</f>
        <v>80</v>
      </c>
      <c r="L5" s="1" t="s">
        <v>27</v>
      </c>
      <c r="M5" s="1">
        <f>Table1[[#Totals],[CN]]+M3+M2</f>
        <v>2820</v>
      </c>
      <c r="N5" s="1">
        <f>Table1[[#Totals],[CN]]+J3+N2+N3</f>
        <v>2570</v>
      </c>
      <c r="O5" s="1">
        <f>Table1[[#Totals],[CN]]+J3+Table3[[#This Row],[Costi accelerazione]]+O2+O3+O4</f>
        <v>2270</v>
      </c>
      <c r="P5" s="1"/>
      <c r="Q5" s="1"/>
      <c r="R5" s="1"/>
    </row>
    <row r="6" spans="1:18" x14ac:dyDescent="0.25">
      <c r="A6" s="1" t="s">
        <v>4</v>
      </c>
      <c r="B6" s="1" t="s">
        <v>1</v>
      </c>
      <c r="C6" s="1">
        <v>3.4</v>
      </c>
      <c r="D6" s="1">
        <v>2</v>
      </c>
      <c r="E6" s="1">
        <v>2</v>
      </c>
      <c r="F6" s="1">
        <v>160</v>
      </c>
      <c r="G6" s="1">
        <v>160</v>
      </c>
      <c r="I6" s="1">
        <v>3.4</v>
      </c>
      <c r="J6" s="1">
        <f>IFERROR((Table1[[#This Row],[CL]]-Table1[[#This Row],[CN]])/(Table1[[#This Row],[Tn]]-Table1[[#This Row],[TL]]),0)</f>
        <v>0</v>
      </c>
    </row>
    <row r="7" spans="1:18" x14ac:dyDescent="0.25">
      <c r="A7" s="1" t="s">
        <v>5</v>
      </c>
      <c r="B7" s="1" t="s">
        <v>10</v>
      </c>
      <c r="C7" s="1">
        <v>4.5</v>
      </c>
      <c r="D7" s="1">
        <v>4</v>
      </c>
      <c r="E7" s="1">
        <v>2</v>
      </c>
      <c r="F7" s="1">
        <v>200</v>
      </c>
      <c r="G7" s="1">
        <v>480</v>
      </c>
      <c r="I7" s="1">
        <v>4.5</v>
      </c>
      <c r="J7" s="1">
        <f>IFERROR((Table1[[#This Row],[CL]]-Table1[[#This Row],[CN]])/(Table1[[#This Row],[Tn]]-Table1[[#This Row],[TL]]),0)</f>
        <v>140</v>
      </c>
    </row>
    <row r="8" spans="1:18" x14ac:dyDescent="0.25">
      <c r="A8" s="1" t="s">
        <v>6</v>
      </c>
      <c r="B8" s="1" t="s">
        <v>9</v>
      </c>
      <c r="C8" s="1">
        <v>2.5</v>
      </c>
      <c r="D8" s="1">
        <v>7</v>
      </c>
      <c r="E8" s="1">
        <v>5</v>
      </c>
      <c r="F8" s="1">
        <v>230</v>
      </c>
      <c r="G8" s="1">
        <v>350</v>
      </c>
      <c r="I8" s="1">
        <v>2.5</v>
      </c>
      <c r="J8" s="1">
        <f>IFERROR((Table1[[#This Row],[CL]]-Table1[[#This Row],[CN]])/(Table1[[#This Row],[Tn]]-Table1[[#This Row],[TL]]),0)</f>
        <v>60</v>
      </c>
    </row>
    <row r="9" spans="1:18" x14ac:dyDescent="0.25">
      <c r="A9" s="1"/>
      <c r="B9" s="1"/>
      <c r="C9" s="1"/>
      <c r="D9" s="1">
        <f>SUM(Table1[Tn])</f>
        <v>29</v>
      </c>
      <c r="E9" s="1">
        <f>SUM(Table1[TL])</f>
        <v>19</v>
      </c>
      <c r="F9" s="1">
        <f>SUM(Table1[CN])</f>
        <v>1220</v>
      </c>
      <c r="G9" s="1">
        <f>SUM(Table1[CL])</f>
        <v>2170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ranauro</dc:creator>
  <cp:lastModifiedBy>giuliano ranauro</cp:lastModifiedBy>
  <dcterms:created xsi:type="dcterms:W3CDTF">2023-07-04T19:19:36Z</dcterms:created>
  <dcterms:modified xsi:type="dcterms:W3CDTF">2023-07-04T20:48:21Z</dcterms:modified>
</cp:coreProperties>
</file>