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543354B-6437-4E52-B769-ED0E7E6CB60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6" i="1" l="1"/>
  <c r="CV5" i="1"/>
  <c r="CV4" i="1"/>
  <c r="CV3" i="1"/>
  <c r="CU6" i="1"/>
  <c r="CU5" i="1"/>
  <c r="CU4" i="1"/>
  <c r="CU3" i="1"/>
  <c r="CT6" i="1"/>
  <c r="CT5" i="1"/>
  <c r="CT4" i="1"/>
  <c r="CT3" i="1"/>
  <c r="CS6" i="1"/>
  <c r="CS5" i="1"/>
  <c r="CS4" i="1"/>
  <c r="CS3" i="1"/>
  <c r="CN6" i="1"/>
  <c r="CN5" i="1"/>
  <c r="CN4" i="1"/>
  <c r="CN3" i="1"/>
  <c r="CM6" i="1"/>
  <c r="CM5" i="1"/>
  <c r="CM4" i="1"/>
  <c r="CM3" i="1"/>
  <c r="CL6" i="1"/>
  <c r="CL5" i="1"/>
  <c r="CL4" i="1"/>
  <c r="CL3" i="1"/>
  <c r="CK6" i="1"/>
  <c r="CK5" i="1"/>
  <c r="CK4" i="1"/>
  <c r="CK3" i="1"/>
  <c r="CN9" i="1" l="1"/>
  <c r="CU9" i="1"/>
  <c r="CY3" i="1"/>
  <c r="CP6" i="1"/>
  <c r="CP5" i="1"/>
  <c r="CQ5" i="1"/>
  <c r="CT9" i="1"/>
  <c r="CW5" i="1"/>
  <c r="CX5" i="1"/>
  <c r="CW6" i="1"/>
  <c r="CX4" i="1"/>
  <c r="CX6" i="1"/>
  <c r="CY4" i="1"/>
  <c r="CO6" i="1"/>
  <c r="CO5" i="1"/>
  <c r="CL9" i="1"/>
  <c r="CP4" i="1"/>
  <c r="CK9" i="1"/>
  <c r="CQ4" i="1"/>
  <c r="CQ3" i="1"/>
  <c r="CV9" i="1"/>
  <c r="CW4" i="1"/>
  <c r="CY6" i="1"/>
  <c r="CW3" i="1"/>
  <c r="CY5" i="1"/>
  <c r="CS9" i="1"/>
  <c r="CX3" i="1"/>
  <c r="CO4" i="1"/>
  <c r="CQ6" i="1"/>
  <c r="CO3" i="1"/>
  <c r="CP3" i="1"/>
  <c r="CM9" i="1"/>
  <c r="CP9" i="1" l="1"/>
  <c r="CY9" i="1"/>
  <c r="CW9" i="1"/>
  <c r="CX9" i="1"/>
  <c r="CQ9" i="1"/>
  <c r="CO9" i="1"/>
  <c r="CF3" i="1" l="1"/>
  <c r="CF4" i="1"/>
  <c r="CF6" i="1"/>
  <c r="CF5" i="1"/>
  <c r="CE5" i="1"/>
  <c r="CD5" i="1"/>
  <c r="CE6" i="1"/>
  <c r="CE4" i="1"/>
  <c r="CE3" i="1"/>
  <c r="CD6" i="1"/>
  <c r="CD4" i="1"/>
  <c r="CD3" i="1"/>
  <c r="CC6" i="1"/>
  <c r="CC5" i="1"/>
  <c r="CC4" i="1"/>
  <c r="CC3" i="1"/>
  <c r="CI6" i="1" l="1"/>
  <c r="CI5" i="1"/>
  <c r="CI4" i="1"/>
  <c r="CI3" i="1"/>
  <c r="CH6" i="1"/>
  <c r="CH5" i="1"/>
  <c r="CH4" i="1"/>
  <c r="CH3" i="1"/>
  <c r="CG6" i="1" l="1"/>
  <c r="CG5" i="1"/>
  <c r="CG4" i="1"/>
  <c r="CG3" i="1"/>
  <c r="CF9" i="1"/>
  <c r="CE9" i="1"/>
  <c r="CD9" i="1"/>
  <c r="CC9" i="1"/>
  <c r="CI9" i="1" l="1"/>
  <c r="CH9" i="1"/>
  <c r="CG9" i="1"/>
</calcChain>
</file>

<file path=xl/sharedStrings.xml><?xml version="1.0" encoding="utf-8"?>
<sst xmlns="http://schemas.openxmlformats.org/spreadsheetml/2006/main" count="302" uniqueCount="32">
  <si>
    <t>Team</t>
  </si>
  <si>
    <t>Q1</t>
  </si>
  <si>
    <t>Alpha</t>
  </si>
  <si>
    <t>ngStars</t>
  </si>
  <si>
    <t>NW</t>
  </si>
  <si>
    <t>SoftTeco</t>
  </si>
  <si>
    <t>Titan</t>
  </si>
  <si>
    <t>QA</t>
  </si>
  <si>
    <t>Capacity</t>
  </si>
  <si>
    <t>Commitment</t>
  </si>
  <si>
    <t>Velocity</t>
  </si>
  <si>
    <t>Velocity Commit-to-Claim Ratio</t>
  </si>
  <si>
    <t>Story Commit-to-Claim Ratio</t>
  </si>
  <si>
    <t>Q2</t>
  </si>
  <si>
    <t>Q3</t>
  </si>
  <si>
    <t>Q4</t>
  </si>
  <si>
    <t>Q5</t>
  </si>
  <si>
    <t>Total:</t>
  </si>
  <si>
    <t>n/a</t>
  </si>
  <si>
    <t>Q6</t>
  </si>
  <si>
    <t>Commitment
Velocity</t>
  </si>
  <si>
    <t>Q7</t>
  </si>
  <si>
    <t>Velocity-to-Capacity Ratio</t>
  </si>
  <si>
    <t>Q9</t>
  </si>
  <si>
    <t>Q10</t>
  </si>
  <si>
    <t>Up-to-Q8</t>
  </si>
  <si>
    <t>After-Q8</t>
  </si>
  <si>
    <t>Up-to-date</t>
  </si>
  <si>
    <t>Q11</t>
  </si>
  <si>
    <t>Q12</t>
  </si>
  <si>
    <t>Q13</t>
  </si>
  <si>
    <t>Q14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</si>
</sst>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3" fillId="3" borderId="2" xfId="2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3" borderId="7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11" xfId="2" applyFont="1" applyBorder="1" applyAlignment="1">
      <alignment horizontal="center"/>
    </xf>
    <xf numFmtId="0" fontId="3" fillId="3" borderId="12" xfId="2" applyFont="1" applyBorder="1" applyAlignment="1">
      <alignment horizontal="center"/>
    </xf>
    <xf numFmtId="9" fontId="3" fillId="3" borderId="12" xfId="2" applyNumberFormat="1" applyFont="1" applyBorder="1" applyAlignment="1">
      <alignment horizontal="center"/>
    </xf>
    <xf numFmtId="9" fontId="3" fillId="3" borderId="13" xfId="2" applyNumberFormat="1" applyFont="1" applyBorder="1" applyAlignment="1">
      <alignment horizontal="center"/>
    </xf>
    <xf numFmtId="0" fontId="4" fillId="2" borderId="16" xfId="1" applyFont="1" applyBorder="1"/>
    <xf numFmtId="0" fontId="4" fillId="2" borderId="17" xfId="1" applyFont="1" applyBorder="1"/>
    <xf numFmtId="0" fontId="4" fillId="2" borderId="18" xfId="1" applyFont="1" applyBorder="1" applyAlignment="1">
      <alignment horizontal="right"/>
    </xf>
    <xf numFmtId="0" fontId="0" fillId="0" borderId="8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3" fillId="3" borderId="21" xfId="2" applyNumberFormat="1" applyFont="1" applyBorder="1" applyAlignment="1">
      <alignment horizontal="center"/>
    </xf>
    <xf numFmtId="0" fontId="3" fillId="5" borderId="14" xfId="4" applyFont="1" applyBorder="1" applyAlignment="1">
      <alignment horizontal="center" vertical="center"/>
    </xf>
    <xf numFmtId="0" fontId="3" fillId="5" borderId="15" xfId="4" applyFont="1" applyBorder="1" applyAlignment="1">
      <alignment horizontal="center" vertical="center"/>
    </xf>
    <xf numFmtId="0" fontId="3" fillId="4" borderId="4" xfId="3" applyFont="1" applyBorder="1" applyAlignment="1">
      <alignment horizontal="center"/>
    </xf>
    <xf numFmtId="0" fontId="3" fillId="4" borderId="5" xfId="3" applyFont="1" applyBorder="1" applyAlignment="1">
      <alignment horizontal="center"/>
    </xf>
    <xf numFmtId="0" fontId="3" fillId="4" borderId="6" xfId="3" applyFont="1" applyBorder="1" applyAlignment="1">
      <alignment horizontal="center"/>
    </xf>
    <xf numFmtId="0" fontId="3" fillId="4" borderId="19" xfId="3" applyFont="1" applyBorder="1" applyAlignment="1">
      <alignment horizontal="center"/>
    </xf>
  </cellXfs>
  <cellStyles count="5">
    <cellStyle name="20% - Accent2" xfId="2" builtinId="34"/>
    <cellStyle name="40% - Accent2" xfId="3" builtinId="35"/>
    <cellStyle name="60% - Accent2" xfId="4" builtinId="3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"/>
  <sheetViews>
    <sheetView tabSelected="1" zoomScale="80" zoomScaleNormal="80" workbookViewId="0">
      <pane xSplit="1" ySplit="2" topLeftCell="CH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4.25" x14ac:dyDescent="0.45"/>
  <cols>
    <col min="3" max="3" width="12.06640625" customWidth="1"/>
    <col min="5" max="5" width="13.1328125" customWidth="1"/>
    <col min="6" max="6" width="14.19921875" bestFit="1" customWidth="1"/>
    <col min="7" max="7" width="13.265625" customWidth="1"/>
    <col min="9" max="9" width="12.06640625" customWidth="1"/>
    <col min="11" max="11" width="13.1328125" customWidth="1"/>
    <col min="12" max="12" width="14.19921875" bestFit="1" customWidth="1"/>
    <col min="13" max="13" width="13.265625" customWidth="1"/>
    <col min="15" max="15" width="12.06640625" customWidth="1"/>
    <col min="17" max="17" width="13.1328125" customWidth="1"/>
    <col min="18" max="18" width="14.19921875" bestFit="1" customWidth="1"/>
    <col min="19" max="19" width="13.265625" customWidth="1"/>
    <col min="21" max="21" width="12.06640625" customWidth="1"/>
    <col min="23" max="23" width="13.1328125" customWidth="1"/>
    <col min="24" max="24" width="14.19921875" bestFit="1" customWidth="1"/>
    <col min="25" max="25" width="13.265625" customWidth="1"/>
    <col min="27" max="27" width="12.06640625" customWidth="1"/>
    <col min="29" max="29" width="13.1328125" customWidth="1"/>
    <col min="30" max="30" width="14.19921875" bestFit="1" customWidth="1"/>
    <col min="31" max="31" width="13.265625" customWidth="1"/>
    <col min="33" max="33" width="12.06640625" customWidth="1"/>
    <col min="35" max="35" width="13.1328125" customWidth="1"/>
    <col min="36" max="36" width="14.19921875" bestFit="1" customWidth="1"/>
    <col min="37" max="37" width="13.265625" customWidth="1"/>
    <col min="39" max="39" width="12.06640625" customWidth="1"/>
    <col min="41" max="41" width="13.1328125" customWidth="1"/>
    <col min="42" max="42" width="14.19921875" bestFit="1" customWidth="1"/>
    <col min="43" max="43" width="13.265625" customWidth="1"/>
    <col min="45" max="45" width="12.06640625" customWidth="1"/>
    <col min="47" max="47" width="13.1328125" customWidth="1"/>
    <col min="48" max="48" width="14.19921875" bestFit="1" customWidth="1"/>
    <col min="49" max="49" width="13.265625" customWidth="1"/>
    <col min="51" max="51" width="12.06640625" customWidth="1"/>
    <col min="53" max="53" width="13.1328125" customWidth="1"/>
    <col min="54" max="54" width="14.19921875" bestFit="1" customWidth="1"/>
    <col min="55" max="55" width="13.265625" customWidth="1"/>
    <col min="57" max="57" width="12.06640625" customWidth="1"/>
    <col min="59" max="59" width="13.1328125" customWidth="1"/>
    <col min="60" max="60" width="14.19921875" bestFit="1" customWidth="1"/>
    <col min="61" max="61" width="13.265625" customWidth="1"/>
    <col min="63" max="63" width="12.06640625" customWidth="1"/>
    <col min="65" max="65" width="13.1328125" customWidth="1"/>
    <col min="66" max="66" width="14.19921875" bestFit="1" customWidth="1"/>
    <col min="67" max="67" width="13.265625" customWidth="1"/>
    <col min="69" max="69" width="12.06640625" customWidth="1"/>
    <col min="71" max="71" width="13.1328125" customWidth="1"/>
    <col min="72" max="72" width="14.19921875" bestFit="1" customWidth="1"/>
    <col min="73" max="73" width="13.265625" customWidth="1"/>
    <col min="75" max="75" width="12.06640625" customWidth="1"/>
    <col min="77" max="77" width="13.1328125" customWidth="1"/>
    <col min="78" max="78" width="14.19921875" bestFit="1" customWidth="1"/>
    <col min="79" max="79" width="13.265625" customWidth="1"/>
    <col min="80" max="80" width="11.46484375" customWidth="1"/>
    <col min="82" max="82" width="12.06640625" customWidth="1"/>
    <col min="84" max="84" width="13.1328125" customWidth="1"/>
    <col min="85" max="85" width="14.19921875" bestFit="1" customWidth="1"/>
    <col min="86" max="86" width="12.46484375" customWidth="1"/>
    <col min="87" max="87" width="13.3984375" customWidth="1"/>
    <col min="90" max="90" width="12.06640625" customWidth="1"/>
    <col min="92" max="92" width="13.1328125" customWidth="1"/>
    <col min="93" max="93" width="14.19921875" bestFit="1" customWidth="1"/>
    <col min="94" max="94" width="12.46484375" customWidth="1"/>
    <col min="95" max="95" width="13.3984375" customWidth="1"/>
    <col min="98" max="98" width="12.06640625" customWidth="1"/>
    <col min="100" max="100" width="13.1328125" customWidth="1"/>
    <col min="101" max="101" width="14.19921875" bestFit="1" customWidth="1"/>
    <col min="102" max="102" width="12.46484375" customWidth="1"/>
    <col min="103" max="103" width="13.3984375" customWidth="1"/>
  </cols>
  <sheetData>
    <row r="1" spans="1:103" x14ac:dyDescent="0.45">
      <c r="A1" s="26" t="s">
        <v>0</v>
      </c>
      <c r="B1" s="28" t="s">
        <v>1</v>
      </c>
      <c r="C1" s="29"/>
      <c r="D1" s="29"/>
      <c r="E1" s="29"/>
      <c r="F1" s="29"/>
      <c r="G1" s="30"/>
      <c r="H1" s="28" t="s">
        <v>13</v>
      </c>
      <c r="I1" s="29"/>
      <c r="J1" s="29"/>
      <c r="K1" s="29"/>
      <c r="L1" s="29"/>
      <c r="M1" s="30"/>
      <c r="N1" s="28" t="s">
        <v>14</v>
      </c>
      <c r="O1" s="29"/>
      <c r="P1" s="29"/>
      <c r="Q1" s="29"/>
      <c r="R1" s="29"/>
      <c r="S1" s="30"/>
      <c r="T1" s="28" t="s">
        <v>15</v>
      </c>
      <c r="U1" s="29"/>
      <c r="V1" s="29"/>
      <c r="W1" s="29"/>
      <c r="X1" s="29"/>
      <c r="Y1" s="30"/>
      <c r="Z1" s="28" t="s">
        <v>16</v>
      </c>
      <c r="AA1" s="29"/>
      <c r="AB1" s="29"/>
      <c r="AC1" s="29"/>
      <c r="AD1" s="29"/>
      <c r="AE1" s="30"/>
      <c r="AF1" s="28" t="s">
        <v>19</v>
      </c>
      <c r="AG1" s="29"/>
      <c r="AH1" s="29"/>
      <c r="AI1" s="29"/>
      <c r="AJ1" s="29"/>
      <c r="AK1" s="30"/>
      <c r="AL1" s="28" t="s">
        <v>21</v>
      </c>
      <c r="AM1" s="29"/>
      <c r="AN1" s="29"/>
      <c r="AO1" s="29"/>
      <c r="AP1" s="29"/>
      <c r="AQ1" s="30"/>
      <c r="AR1" s="28" t="s">
        <v>23</v>
      </c>
      <c r="AS1" s="29"/>
      <c r="AT1" s="29"/>
      <c r="AU1" s="29"/>
      <c r="AV1" s="29"/>
      <c r="AW1" s="30"/>
      <c r="AX1" s="28" t="s">
        <v>24</v>
      </c>
      <c r="AY1" s="29"/>
      <c r="AZ1" s="29"/>
      <c r="BA1" s="29"/>
      <c r="BB1" s="29"/>
      <c r="BC1" s="30"/>
      <c r="BD1" s="28" t="s">
        <v>28</v>
      </c>
      <c r="BE1" s="29"/>
      <c r="BF1" s="29"/>
      <c r="BG1" s="29"/>
      <c r="BH1" s="29"/>
      <c r="BI1" s="30"/>
      <c r="BJ1" s="28" t="s">
        <v>29</v>
      </c>
      <c r="BK1" s="29"/>
      <c r="BL1" s="29"/>
      <c r="BM1" s="29"/>
      <c r="BN1" s="29"/>
      <c r="BO1" s="30"/>
      <c r="BP1" s="28" t="s">
        <v>30</v>
      </c>
      <c r="BQ1" s="29"/>
      <c r="BR1" s="29"/>
      <c r="BS1" s="29"/>
      <c r="BT1" s="29"/>
      <c r="BU1" s="30"/>
      <c r="BV1" s="28" t="s">
        <v>31</v>
      </c>
      <c r="BW1" s="29"/>
      <c r="BX1" s="29"/>
      <c r="BY1" s="29"/>
      <c r="BZ1" s="29"/>
      <c r="CA1" s="30"/>
      <c r="CC1" s="28" t="s">
        <v>25</v>
      </c>
      <c r="CD1" s="29"/>
      <c r="CE1" s="29"/>
      <c r="CF1" s="29"/>
      <c r="CG1" s="29"/>
      <c r="CH1" s="31"/>
      <c r="CI1" s="30"/>
      <c r="CK1" s="28" t="s">
        <v>26</v>
      </c>
      <c r="CL1" s="29"/>
      <c r="CM1" s="29"/>
      <c r="CN1" s="29"/>
      <c r="CO1" s="29"/>
      <c r="CP1" s="31"/>
      <c r="CQ1" s="30"/>
      <c r="CS1" s="28" t="s">
        <v>27</v>
      </c>
      <c r="CT1" s="29"/>
      <c r="CU1" s="29"/>
      <c r="CV1" s="29"/>
      <c r="CW1" s="29"/>
      <c r="CX1" s="31"/>
      <c r="CY1" s="30"/>
    </row>
    <row r="2" spans="1:103" ht="28.9" customHeight="1" x14ac:dyDescent="0.45">
      <c r="A2" s="27"/>
      <c r="B2" s="8" t="s">
        <v>8</v>
      </c>
      <c r="C2" s="1" t="s">
        <v>9</v>
      </c>
      <c r="D2" s="1" t="s">
        <v>10</v>
      </c>
      <c r="E2" s="2" t="s">
        <v>20</v>
      </c>
      <c r="F2" s="2" t="s">
        <v>11</v>
      </c>
      <c r="G2" s="9" t="s">
        <v>12</v>
      </c>
      <c r="H2" s="8" t="s">
        <v>8</v>
      </c>
      <c r="I2" s="1" t="s">
        <v>9</v>
      </c>
      <c r="J2" s="1" t="s">
        <v>10</v>
      </c>
      <c r="K2" s="2" t="s">
        <v>20</v>
      </c>
      <c r="L2" s="2" t="s">
        <v>11</v>
      </c>
      <c r="M2" s="9" t="s">
        <v>12</v>
      </c>
      <c r="N2" s="8" t="s">
        <v>8</v>
      </c>
      <c r="O2" s="1" t="s">
        <v>9</v>
      </c>
      <c r="P2" s="1" t="s">
        <v>10</v>
      </c>
      <c r="Q2" s="2" t="s">
        <v>20</v>
      </c>
      <c r="R2" s="2" t="s">
        <v>11</v>
      </c>
      <c r="S2" s="9" t="s">
        <v>12</v>
      </c>
      <c r="T2" s="8" t="s">
        <v>8</v>
      </c>
      <c r="U2" s="1" t="s">
        <v>9</v>
      </c>
      <c r="V2" s="1" t="s">
        <v>10</v>
      </c>
      <c r="W2" s="2" t="s">
        <v>20</v>
      </c>
      <c r="X2" s="2" t="s">
        <v>11</v>
      </c>
      <c r="Y2" s="9" t="s">
        <v>12</v>
      </c>
      <c r="Z2" s="8" t="s">
        <v>8</v>
      </c>
      <c r="AA2" s="1" t="s">
        <v>9</v>
      </c>
      <c r="AB2" s="1" t="s">
        <v>10</v>
      </c>
      <c r="AC2" s="2" t="s">
        <v>20</v>
      </c>
      <c r="AD2" s="2" t="s">
        <v>11</v>
      </c>
      <c r="AE2" s="9" t="s">
        <v>12</v>
      </c>
      <c r="AF2" s="8" t="s">
        <v>8</v>
      </c>
      <c r="AG2" s="1" t="s">
        <v>9</v>
      </c>
      <c r="AH2" s="1" t="s">
        <v>10</v>
      </c>
      <c r="AI2" s="2" t="s">
        <v>20</v>
      </c>
      <c r="AJ2" s="2" t="s">
        <v>11</v>
      </c>
      <c r="AK2" s="9" t="s">
        <v>12</v>
      </c>
      <c r="AL2" s="8" t="s">
        <v>8</v>
      </c>
      <c r="AM2" s="1" t="s">
        <v>9</v>
      </c>
      <c r="AN2" s="1" t="s">
        <v>10</v>
      </c>
      <c r="AO2" s="2" t="s">
        <v>20</v>
      </c>
      <c r="AP2" s="2" t="s">
        <v>11</v>
      </c>
      <c r="AQ2" s="9" t="s">
        <v>12</v>
      </c>
      <c r="AR2" s="8" t="s">
        <v>8</v>
      </c>
      <c r="AS2" s="1" t="s">
        <v>9</v>
      </c>
      <c r="AT2" s="1" t="s">
        <v>10</v>
      </c>
      <c r="AU2" s="2" t="s">
        <v>20</v>
      </c>
      <c r="AV2" s="2" t="s">
        <v>11</v>
      </c>
      <c r="AW2" s="9" t="s">
        <v>12</v>
      </c>
      <c r="AX2" s="8" t="s">
        <v>8</v>
      </c>
      <c r="AY2" s="1" t="s">
        <v>9</v>
      </c>
      <c r="AZ2" s="1" t="s">
        <v>10</v>
      </c>
      <c r="BA2" s="2" t="s">
        <v>20</v>
      </c>
      <c r="BB2" s="2" t="s">
        <v>11</v>
      </c>
      <c r="BC2" s="9" t="s">
        <v>12</v>
      </c>
      <c r="BD2" s="8" t="s">
        <v>8</v>
      </c>
      <c r="BE2" s="1" t="s">
        <v>9</v>
      </c>
      <c r="BF2" s="1" t="s">
        <v>10</v>
      </c>
      <c r="BG2" s="2" t="s">
        <v>20</v>
      </c>
      <c r="BH2" s="2" t="s">
        <v>11</v>
      </c>
      <c r="BI2" s="9" t="s">
        <v>12</v>
      </c>
      <c r="BJ2" s="8" t="s">
        <v>8</v>
      </c>
      <c r="BK2" s="1" t="s">
        <v>9</v>
      </c>
      <c r="BL2" s="1" t="s">
        <v>10</v>
      </c>
      <c r="BM2" s="2" t="s">
        <v>20</v>
      </c>
      <c r="BN2" s="2" t="s">
        <v>11</v>
      </c>
      <c r="BO2" s="9" t="s">
        <v>12</v>
      </c>
      <c r="BP2" s="8" t="s">
        <v>8</v>
      </c>
      <c r="BQ2" s="1" t="s">
        <v>9</v>
      </c>
      <c r="BR2" s="1" t="s">
        <v>10</v>
      </c>
      <c r="BS2" s="2" t="s">
        <v>20</v>
      </c>
      <c r="BT2" s="2" t="s">
        <v>11</v>
      </c>
      <c r="BU2" s="9" t="s">
        <v>12</v>
      </c>
      <c r="BV2" s="8" t="s">
        <v>8</v>
      </c>
      <c r="BW2" s="1" t="s">
        <v>9</v>
      </c>
      <c r="BX2" s="1" t="s">
        <v>10</v>
      </c>
      <c r="BY2" s="2" t="s">
        <v>20</v>
      </c>
      <c r="BZ2" s="2" t="s">
        <v>11</v>
      </c>
      <c r="CA2" s="9" t="s">
        <v>12</v>
      </c>
      <c r="CC2" s="8" t="s">
        <v>8</v>
      </c>
      <c r="CD2" s="1" t="s">
        <v>9</v>
      </c>
      <c r="CE2" s="1" t="s">
        <v>10</v>
      </c>
      <c r="CF2" s="2" t="s">
        <v>20</v>
      </c>
      <c r="CG2" s="2" t="s">
        <v>11</v>
      </c>
      <c r="CH2" s="9" t="s">
        <v>12</v>
      </c>
      <c r="CI2" s="9" t="s">
        <v>22</v>
      </c>
      <c r="CK2" s="8" t="s">
        <v>8</v>
      </c>
      <c r="CL2" s="1" t="s">
        <v>9</v>
      </c>
      <c r="CM2" s="1" t="s">
        <v>10</v>
      </c>
      <c r="CN2" s="2" t="s">
        <v>20</v>
      </c>
      <c r="CO2" s="2" t="s">
        <v>11</v>
      </c>
      <c r="CP2" s="9" t="s">
        <v>12</v>
      </c>
      <c r="CQ2" s="9" t="s">
        <v>22</v>
      </c>
      <c r="CS2" s="8" t="s">
        <v>8</v>
      </c>
      <c r="CT2" s="1" t="s">
        <v>9</v>
      </c>
      <c r="CU2" s="1" t="s">
        <v>10</v>
      </c>
      <c r="CV2" s="2" t="s">
        <v>20</v>
      </c>
      <c r="CW2" s="2" t="s">
        <v>11</v>
      </c>
      <c r="CX2" s="9" t="s">
        <v>12</v>
      </c>
      <c r="CY2" s="9" t="s">
        <v>22</v>
      </c>
    </row>
    <row r="3" spans="1:103" x14ac:dyDescent="0.45">
      <c r="A3" s="19" t="s">
        <v>2</v>
      </c>
      <c r="B3" s="10">
        <v>13</v>
      </c>
      <c r="C3" s="3">
        <v>30</v>
      </c>
      <c r="D3" s="3">
        <v>18.5</v>
      </c>
      <c r="E3" s="3">
        <v>3</v>
      </c>
      <c r="F3" s="6">
        <v>0.62</v>
      </c>
      <c r="G3" s="11">
        <v>0.1</v>
      </c>
      <c r="H3" s="10">
        <v>23</v>
      </c>
      <c r="I3" s="3">
        <v>32</v>
      </c>
      <c r="J3" s="3">
        <v>18</v>
      </c>
      <c r="K3" s="3">
        <v>18</v>
      </c>
      <c r="L3" s="6">
        <v>0.56000000000000005</v>
      </c>
      <c r="M3" s="11">
        <v>0.56000000000000005</v>
      </c>
      <c r="N3" s="10">
        <v>21</v>
      </c>
      <c r="O3" s="3">
        <v>26.5</v>
      </c>
      <c r="P3" s="3">
        <v>27</v>
      </c>
      <c r="Q3" s="3">
        <v>19.5</v>
      </c>
      <c r="R3" s="6">
        <v>1.02</v>
      </c>
      <c r="S3" s="11">
        <v>0.74</v>
      </c>
      <c r="T3" s="10">
        <v>15</v>
      </c>
      <c r="U3" s="3">
        <v>17</v>
      </c>
      <c r="V3" s="3">
        <v>21</v>
      </c>
      <c r="W3" s="3">
        <v>12.5</v>
      </c>
      <c r="X3" s="6">
        <v>1.24</v>
      </c>
      <c r="Y3" s="11">
        <v>0.74</v>
      </c>
      <c r="Z3" s="10">
        <v>21</v>
      </c>
      <c r="AA3" s="3">
        <v>27</v>
      </c>
      <c r="AB3" s="3">
        <v>23.5</v>
      </c>
      <c r="AC3" s="3">
        <v>19</v>
      </c>
      <c r="AD3" s="6">
        <v>1.0900000000000001</v>
      </c>
      <c r="AE3" s="11">
        <v>0.7</v>
      </c>
      <c r="AF3" s="10">
        <v>18</v>
      </c>
      <c r="AG3" s="3">
        <v>21.5</v>
      </c>
      <c r="AH3" s="3">
        <v>24</v>
      </c>
      <c r="AI3" s="3">
        <v>17.5</v>
      </c>
      <c r="AJ3" s="6">
        <v>1.1200000000000001</v>
      </c>
      <c r="AK3" s="11">
        <v>0.81</v>
      </c>
      <c r="AL3" s="10">
        <v>13</v>
      </c>
      <c r="AM3" s="3">
        <v>15</v>
      </c>
      <c r="AN3" s="3">
        <v>15.5</v>
      </c>
      <c r="AO3" s="3">
        <v>15</v>
      </c>
      <c r="AP3" s="6">
        <v>1.03</v>
      </c>
      <c r="AQ3" s="11">
        <v>1</v>
      </c>
      <c r="AR3" s="10">
        <v>15</v>
      </c>
      <c r="AS3" s="3">
        <v>18.5</v>
      </c>
      <c r="AT3" s="3">
        <v>14</v>
      </c>
      <c r="AU3" s="3">
        <v>5.5</v>
      </c>
      <c r="AV3" s="6">
        <v>0.76</v>
      </c>
      <c r="AW3" s="11">
        <v>0.3</v>
      </c>
      <c r="AX3" s="10">
        <v>19</v>
      </c>
      <c r="AY3" s="3">
        <v>18</v>
      </c>
      <c r="AZ3" s="3">
        <v>18</v>
      </c>
      <c r="BA3" s="3">
        <v>7</v>
      </c>
      <c r="BB3" s="6">
        <v>0.75</v>
      </c>
      <c r="BC3" s="11">
        <v>0.28999999999999998</v>
      </c>
      <c r="BD3" s="10">
        <v>20</v>
      </c>
      <c r="BE3" s="3">
        <v>25.5</v>
      </c>
      <c r="BF3" s="3">
        <v>28.8</v>
      </c>
      <c r="BG3" s="3">
        <v>25.5</v>
      </c>
      <c r="BH3" s="6">
        <v>1.1200000000000001</v>
      </c>
      <c r="BI3" s="11">
        <v>1</v>
      </c>
      <c r="BJ3" s="10"/>
      <c r="BK3" s="3">
        <v>18</v>
      </c>
      <c r="BL3" s="3"/>
      <c r="BM3" s="3"/>
      <c r="BN3" s="6"/>
      <c r="BO3" s="11"/>
      <c r="BP3" s="10"/>
      <c r="BQ3" s="3"/>
      <c r="BR3" s="3"/>
      <c r="BS3" s="3"/>
      <c r="BT3" s="6"/>
      <c r="BU3" s="11"/>
      <c r="BV3" s="10"/>
      <c r="BW3" s="3"/>
      <c r="BX3" s="3"/>
      <c r="BY3" s="3"/>
      <c r="BZ3" s="6"/>
      <c r="CA3" s="11"/>
      <c r="CC3" s="10">
        <f>SUM(B3,H3,N3,T3, Z3,AF3,AL3)</f>
        <v>124</v>
      </c>
      <c r="CD3" s="3">
        <f>SUM(C3,I3,O3,U3,AA3,AG3,AM3)</f>
        <v>169</v>
      </c>
      <c r="CE3" s="3">
        <f>SUM(D3,J3,P3,V3, AB3,AH3,AN3)</f>
        <v>147.5</v>
      </c>
      <c r="CF3" s="3">
        <f>SUM(E3,K3,Q3,W3,AC3,AI3,AO3)</f>
        <v>104.5</v>
      </c>
      <c r="CG3" s="6">
        <f>CE3/CD3</f>
        <v>0.87278106508875741</v>
      </c>
      <c r="CH3" s="24">
        <f>CF3/CD3</f>
        <v>0.61834319526627224</v>
      </c>
      <c r="CI3" s="11">
        <f>CE3/CC3</f>
        <v>1.189516129032258</v>
      </c>
      <c r="CK3" s="10">
        <f>SUM(AR3,AX3,BD3)</f>
        <v>54</v>
      </c>
      <c r="CL3" s="3">
        <f>SUM(AS3,AY3,BE3)</f>
        <v>62</v>
      </c>
      <c r="CM3" s="3">
        <f>SUM(AT3,AZ3,BF3)</f>
        <v>60.8</v>
      </c>
      <c r="CN3" s="3">
        <f>SUM(AU3,BA3,BG3)</f>
        <v>38</v>
      </c>
      <c r="CO3" s="6">
        <f>CM3/CL3</f>
        <v>0.98064516129032253</v>
      </c>
      <c r="CP3" s="24">
        <f>CN3/CL3</f>
        <v>0.61290322580645162</v>
      </c>
      <c r="CQ3" s="11">
        <f>CM3/CK3</f>
        <v>1.1259259259259258</v>
      </c>
      <c r="CS3" s="10">
        <f>SUM(B3,H3,N3,T3, Z3,AF3,AL3,AR3,AX3,BD3)</f>
        <v>178</v>
      </c>
      <c r="CT3" s="3">
        <f>SUM(C3,I3,O3,U3,AA3,AG3,AM3,AS3,AY3,BE3)</f>
        <v>231</v>
      </c>
      <c r="CU3" s="3">
        <f>SUM(D3,J3,P3,V3, AB3,AH3,AN3,AT3,AZ3,BF3)</f>
        <v>208.3</v>
      </c>
      <c r="CV3" s="3">
        <f>SUM(E3,K3,Q3,W3,AC3,AI3,AO3,AU3,BA3,BG3)</f>
        <v>142.5</v>
      </c>
      <c r="CW3" s="6">
        <f>CU3/CT3</f>
        <v>0.90173160173160183</v>
      </c>
      <c r="CX3" s="24">
        <f>CV3/CT3</f>
        <v>0.61688311688311692</v>
      </c>
      <c r="CY3" s="11">
        <f>CU3/CS3</f>
        <v>1.1702247191011237</v>
      </c>
    </row>
    <row r="4" spans="1:103" x14ac:dyDescent="0.45">
      <c r="A4" s="19" t="s">
        <v>3</v>
      </c>
      <c r="B4" s="10">
        <v>16</v>
      </c>
      <c r="C4" s="3">
        <v>20.5</v>
      </c>
      <c r="D4" s="3">
        <v>24.5</v>
      </c>
      <c r="E4" s="3">
        <v>19.5</v>
      </c>
      <c r="F4" s="6">
        <v>1.2</v>
      </c>
      <c r="G4" s="11">
        <v>0.95</v>
      </c>
      <c r="H4" s="10">
        <v>52</v>
      </c>
      <c r="I4" s="3">
        <v>63</v>
      </c>
      <c r="J4" s="3">
        <v>70.5</v>
      </c>
      <c r="K4" s="3">
        <v>58</v>
      </c>
      <c r="L4" s="6">
        <v>1.1200000000000001</v>
      </c>
      <c r="M4" s="11">
        <v>0.92</v>
      </c>
      <c r="N4" s="10">
        <v>52</v>
      </c>
      <c r="O4" s="3">
        <v>70.5</v>
      </c>
      <c r="P4" s="3">
        <v>46.5</v>
      </c>
      <c r="Q4" s="3">
        <v>42</v>
      </c>
      <c r="R4" s="6">
        <v>0.66</v>
      </c>
      <c r="S4" s="11">
        <v>0.6</v>
      </c>
      <c r="T4" s="10">
        <v>37</v>
      </c>
      <c r="U4" s="3">
        <v>45</v>
      </c>
      <c r="V4" s="3">
        <v>41.5</v>
      </c>
      <c r="W4" s="3">
        <v>38</v>
      </c>
      <c r="X4" s="6">
        <v>0.92</v>
      </c>
      <c r="Y4" s="11">
        <v>0.84</v>
      </c>
      <c r="Z4" s="10">
        <v>45</v>
      </c>
      <c r="AA4" s="3">
        <v>40.5</v>
      </c>
      <c r="AB4" s="3">
        <v>43.5</v>
      </c>
      <c r="AC4" s="3">
        <v>33.5</v>
      </c>
      <c r="AD4" s="6">
        <v>0.99</v>
      </c>
      <c r="AE4" s="11">
        <v>0.83</v>
      </c>
      <c r="AF4" s="10">
        <v>47</v>
      </c>
      <c r="AG4" s="3">
        <v>44</v>
      </c>
      <c r="AH4" s="3">
        <v>32</v>
      </c>
      <c r="AI4" s="3">
        <v>28</v>
      </c>
      <c r="AJ4" s="6">
        <v>0.73</v>
      </c>
      <c r="AK4" s="11">
        <v>0.64</v>
      </c>
      <c r="AL4" s="10">
        <v>50</v>
      </c>
      <c r="AM4" s="3">
        <v>42.5</v>
      </c>
      <c r="AN4" s="3">
        <v>43</v>
      </c>
      <c r="AO4" s="3">
        <v>36</v>
      </c>
      <c r="AP4" s="6">
        <v>1.01</v>
      </c>
      <c r="AQ4" s="11">
        <v>0.85</v>
      </c>
      <c r="AR4" s="10">
        <v>55</v>
      </c>
      <c r="AS4" s="3">
        <v>43</v>
      </c>
      <c r="AT4" s="3">
        <v>51</v>
      </c>
      <c r="AU4" s="3">
        <v>23.5</v>
      </c>
      <c r="AV4" s="6">
        <v>1.19</v>
      </c>
      <c r="AW4" s="11">
        <v>0.55000000000000004</v>
      </c>
      <c r="AX4" s="10">
        <v>45</v>
      </c>
      <c r="AY4" s="3">
        <v>51</v>
      </c>
      <c r="AZ4" s="3">
        <v>51</v>
      </c>
      <c r="BA4" s="3">
        <v>43</v>
      </c>
      <c r="BB4" s="6">
        <v>1.1599999999999999</v>
      </c>
      <c r="BC4" s="11">
        <v>0.98</v>
      </c>
      <c r="BD4" s="10">
        <v>55</v>
      </c>
      <c r="BE4" s="3">
        <v>41.5</v>
      </c>
      <c r="BF4" s="3">
        <v>51.5</v>
      </c>
      <c r="BG4" s="3">
        <v>40</v>
      </c>
      <c r="BH4" s="6">
        <v>1.24</v>
      </c>
      <c r="BI4" s="11">
        <v>0.96</v>
      </c>
      <c r="BJ4" s="10"/>
      <c r="BK4" s="3">
        <v>35.5</v>
      </c>
      <c r="BL4" s="3"/>
      <c r="BM4" s="3"/>
      <c r="BN4" s="6"/>
      <c r="BO4" s="11"/>
      <c r="BP4" s="10"/>
      <c r="BQ4" s="3"/>
      <c r="BR4" s="3"/>
      <c r="BS4" s="3"/>
      <c r="BT4" s="6"/>
      <c r="BU4" s="11"/>
      <c r="BV4" s="10"/>
      <c r="BW4" s="3"/>
      <c r="BX4" s="3"/>
      <c r="BY4" s="3"/>
      <c r="BZ4" s="6"/>
      <c r="CA4" s="11"/>
      <c r="CC4" s="10">
        <f>SUM(B4,H4,N4,T4, Z4,AF4,AL4)</f>
        <v>299</v>
      </c>
      <c r="CD4" s="3">
        <f>SUM(C4,I4,O4,U4,AA4,AG4,AM4)</f>
        <v>326</v>
      </c>
      <c r="CE4" s="3">
        <f>SUM(D4,J4,P4,V4, AB4,AH4,AN4)</f>
        <v>301.5</v>
      </c>
      <c r="CF4" s="3">
        <f>SUM(E4,K4,Q4,W4,AC4,AI4,AO4)</f>
        <v>255</v>
      </c>
      <c r="CG4" s="6">
        <f t="shared" ref="CG4:CG6" si="0">CE4/CD4</f>
        <v>0.92484662576687116</v>
      </c>
      <c r="CH4" s="24">
        <f t="shared" ref="CH4:CH6" si="1">CF4/CD4</f>
        <v>0.78220858895705525</v>
      </c>
      <c r="CI4" s="11">
        <f t="shared" ref="CI4:CI6" si="2">CE4/CC4</f>
        <v>1.008361204013378</v>
      </c>
      <c r="CK4" s="10">
        <f t="shared" ref="CK4:CK6" si="3">SUM(AR4,AX4,BD4)</f>
        <v>155</v>
      </c>
      <c r="CL4" s="3">
        <f t="shared" ref="CL4:CL6" si="4">SUM(AS4,AY4,BE4)</f>
        <v>135.5</v>
      </c>
      <c r="CM4" s="3">
        <f t="shared" ref="CM4:CM6" si="5">SUM(AT4,AZ4,BF4)</f>
        <v>153.5</v>
      </c>
      <c r="CN4" s="3">
        <f t="shared" ref="CN4:CN6" si="6">SUM(AU4,BA4,BG4)</f>
        <v>106.5</v>
      </c>
      <c r="CO4" s="6">
        <f t="shared" ref="CO4:CO6" si="7">CM4/CL4</f>
        <v>1.1328413284132841</v>
      </c>
      <c r="CP4" s="24">
        <f t="shared" ref="CP4:CP6" si="8">CN4/CL4</f>
        <v>0.7859778597785978</v>
      </c>
      <c r="CQ4" s="11">
        <f t="shared" ref="CQ4:CQ6" si="9">CM4/CK4</f>
        <v>0.99032258064516132</v>
      </c>
      <c r="CS4" s="10">
        <f t="shared" ref="CS4:CS6" si="10">SUM(B4,H4,N4,T4, Z4,AF4,AL4,AR4,AX4,BD4)</f>
        <v>454</v>
      </c>
      <c r="CT4" s="3">
        <f t="shared" ref="CT4:CT6" si="11">SUM(C4,I4,O4,U4,AA4,AG4,AM4,AS4,AY4,BE4)</f>
        <v>461.5</v>
      </c>
      <c r="CU4" s="3">
        <f t="shared" ref="CU4:CU6" si="12">SUM(D4,J4,P4,V4, AB4,AH4,AN4,AT4,AZ4,BF4)</f>
        <v>455</v>
      </c>
      <c r="CV4" s="3">
        <f t="shared" ref="CV4:CV6" si="13">SUM(E4,K4,Q4,W4,AC4,AI4,AO4,AU4,BA4,BG4)</f>
        <v>361.5</v>
      </c>
      <c r="CW4" s="6">
        <f t="shared" ref="CW4:CW6" si="14">CU4/CT4</f>
        <v>0.9859154929577465</v>
      </c>
      <c r="CX4" s="24">
        <f t="shared" ref="CX4:CX6" si="15">CV4/CT4</f>
        <v>0.78331527627302278</v>
      </c>
      <c r="CY4" s="11">
        <f t="shared" ref="CY4:CY6" si="16">CU4/CS4</f>
        <v>1.0022026431718061</v>
      </c>
    </row>
    <row r="5" spans="1:103" x14ac:dyDescent="0.45">
      <c r="A5" s="19" t="s">
        <v>4</v>
      </c>
      <c r="B5" s="10">
        <v>17</v>
      </c>
      <c r="C5" s="3">
        <v>35</v>
      </c>
      <c r="D5" s="3">
        <v>47.5</v>
      </c>
      <c r="E5" s="3">
        <v>36</v>
      </c>
      <c r="F5" s="6">
        <v>1.36</v>
      </c>
      <c r="G5" s="11">
        <v>1.03</v>
      </c>
      <c r="H5" s="10">
        <v>44</v>
      </c>
      <c r="I5" s="3">
        <v>53.5</v>
      </c>
      <c r="J5" s="3">
        <v>63</v>
      </c>
      <c r="K5" s="3">
        <v>59</v>
      </c>
      <c r="L5" s="6">
        <v>1.18</v>
      </c>
      <c r="M5" s="11">
        <v>1.1000000000000001</v>
      </c>
      <c r="N5" s="10">
        <v>48</v>
      </c>
      <c r="O5" s="3">
        <v>60.5</v>
      </c>
      <c r="P5" s="3">
        <v>57.5</v>
      </c>
      <c r="Q5" s="3">
        <v>57.5</v>
      </c>
      <c r="R5" s="6">
        <v>0.95</v>
      </c>
      <c r="S5" s="11">
        <v>0.95</v>
      </c>
      <c r="T5" s="10">
        <v>35</v>
      </c>
      <c r="U5" s="3">
        <v>50</v>
      </c>
      <c r="V5" s="3">
        <v>27.5</v>
      </c>
      <c r="W5" s="3">
        <v>27.5</v>
      </c>
      <c r="X5" s="6">
        <v>0.55000000000000004</v>
      </c>
      <c r="Y5" s="11">
        <v>0.55000000000000004</v>
      </c>
      <c r="Z5" s="10">
        <v>47</v>
      </c>
      <c r="AA5" s="3">
        <v>41</v>
      </c>
      <c r="AB5" s="3">
        <v>68.5</v>
      </c>
      <c r="AC5" s="3">
        <v>34</v>
      </c>
      <c r="AD5" s="6">
        <v>1.47</v>
      </c>
      <c r="AE5" s="11">
        <v>0.83</v>
      </c>
      <c r="AF5" s="10">
        <v>43</v>
      </c>
      <c r="AG5" s="3">
        <v>46.5</v>
      </c>
      <c r="AH5" s="3">
        <v>60.5</v>
      </c>
      <c r="AI5" s="3">
        <v>46.5</v>
      </c>
      <c r="AJ5" s="6">
        <v>1.3</v>
      </c>
      <c r="AK5" s="11">
        <v>1</v>
      </c>
      <c r="AL5" s="10">
        <v>46</v>
      </c>
      <c r="AM5" s="3">
        <v>50</v>
      </c>
      <c r="AN5" s="3">
        <v>55.5</v>
      </c>
      <c r="AO5" s="3">
        <v>50</v>
      </c>
      <c r="AP5" s="6">
        <v>1.1100000000000001</v>
      </c>
      <c r="AQ5" s="11">
        <v>1</v>
      </c>
      <c r="AR5" s="10">
        <v>43</v>
      </c>
      <c r="AS5" s="3">
        <v>43</v>
      </c>
      <c r="AT5" s="3">
        <v>48.5</v>
      </c>
      <c r="AU5" s="3">
        <v>42</v>
      </c>
      <c r="AV5" s="6">
        <v>1.1299999999999999</v>
      </c>
      <c r="AW5" s="11">
        <v>0.98</v>
      </c>
      <c r="AX5" s="10">
        <v>40</v>
      </c>
      <c r="AY5" s="3">
        <v>57</v>
      </c>
      <c r="AZ5" s="3">
        <v>57</v>
      </c>
      <c r="BA5" s="3">
        <v>31.5</v>
      </c>
      <c r="BB5" s="6">
        <v>1.37</v>
      </c>
      <c r="BC5" s="11">
        <v>0.76</v>
      </c>
      <c r="BD5" s="10">
        <v>56</v>
      </c>
      <c r="BE5" s="3">
        <v>52</v>
      </c>
      <c r="BF5" s="3">
        <v>54</v>
      </c>
      <c r="BG5" s="3">
        <v>36.5</v>
      </c>
      <c r="BH5" s="6">
        <v>1.04</v>
      </c>
      <c r="BI5" s="11">
        <v>0.7</v>
      </c>
      <c r="BJ5" s="10"/>
      <c r="BK5" s="3">
        <v>49.5</v>
      </c>
      <c r="BL5" s="3"/>
      <c r="BM5" s="3"/>
      <c r="BN5" s="6"/>
      <c r="BO5" s="11"/>
      <c r="BP5" s="10"/>
      <c r="BQ5" s="3"/>
      <c r="BR5" s="3"/>
      <c r="BS5" s="3"/>
      <c r="BT5" s="6"/>
      <c r="BU5" s="11"/>
      <c r="BV5" s="10"/>
      <c r="BW5" s="3"/>
      <c r="BX5" s="3"/>
      <c r="BY5" s="3"/>
      <c r="BZ5" s="6"/>
      <c r="CA5" s="11"/>
      <c r="CC5" s="10">
        <f>SUM(B5,H5,N5,T5, Z5,AF5,AL5)</f>
        <v>280</v>
      </c>
      <c r="CD5" s="3">
        <f>SUM(C5,I5,O5,U5,AA5,AG5,AM5)</f>
        <v>336.5</v>
      </c>
      <c r="CE5" s="3">
        <f>SUM(D5,J5,P5,V5, AB5,AH5,AN5)</f>
        <v>380</v>
      </c>
      <c r="CF5" s="3">
        <f>SUM(E5,K5,Q5,W5,AC5,AI5,AO5)</f>
        <v>310.5</v>
      </c>
      <c r="CG5" s="6">
        <f t="shared" si="0"/>
        <v>1.1292719167904903</v>
      </c>
      <c r="CH5" s="24">
        <f t="shared" si="1"/>
        <v>0.92273402674591387</v>
      </c>
      <c r="CI5" s="11">
        <f t="shared" si="2"/>
        <v>1.3571428571428572</v>
      </c>
      <c r="CK5" s="10">
        <f t="shared" si="3"/>
        <v>139</v>
      </c>
      <c r="CL5" s="3">
        <f t="shared" si="4"/>
        <v>152</v>
      </c>
      <c r="CM5" s="3">
        <f t="shared" si="5"/>
        <v>159.5</v>
      </c>
      <c r="CN5" s="3">
        <f t="shared" si="6"/>
        <v>110</v>
      </c>
      <c r="CO5" s="6">
        <f t="shared" si="7"/>
        <v>1.049342105263158</v>
      </c>
      <c r="CP5" s="24">
        <f t="shared" si="8"/>
        <v>0.72368421052631582</v>
      </c>
      <c r="CQ5" s="11">
        <f t="shared" si="9"/>
        <v>1.1474820143884892</v>
      </c>
      <c r="CS5" s="10">
        <f t="shared" si="10"/>
        <v>419</v>
      </c>
      <c r="CT5" s="3">
        <f t="shared" si="11"/>
        <v>488.5</v>
      </c>
      <c r="CU5" s="3">
        <f t="shared" si="12"/>
        <v>539.5</v>
      </c>
      <c r="CV5" s="3">
        <f t="shared" si="13"/>
        <v>420.5</v>
      </c>
      <c r="CW5" s="6">
        <f t="shared" si="14"/>
        <v>1.1044012282497442</v>
      </c>
      <c r="CX5" s="24">
        <f t="shared" si="15"/>
        <v>0.86079836233367446</v>
      </c>
      <c r="CY5" s="11">
        <f t="shared" si="16"/>
        <v>1.2875894988066825</v>
      </c>
    </row>
    <row r="6" spans="1:103" x14ac:dyDescent="0.45">
      <c r="A6" s="19" t="s">
        <v>5</v>
      </c>
      <c r="B6" s="10">
        <v>37</v>
      </c>
      <c r="C6" s="3">
        <v>55.5</v>
      </c>
      <c r="D6" s="3">
        <v>67.5</v>
      </c>
      <c r="E6" s="3">
        <v>43</v>
      </c>
      <c r="F6" s="6">
        <v>1.22</v>
      </c>
      <c r="G6" s="11">
        <v>0.77</v>
      </c>
      <c r="H6" s="10">
        <v>83</v>
      </c>
      <c r="I6" s="3">
        <v>71.5</v>
      </c>
      <c r="J6" s="3">
        <v>61</v>
      </c>
      <c r="K6" s="3">
        <v>54.5</v>
      </c>
      <c r="L6" s="6">
        <v>0.85</v>
      </c>
      <c r="M6" s="11">
        <v>0.76</v>
      </c>
      <c r="N6" s="10">
        <v>77</v>
      </c>
      <c r="O6" s="3">
        <v>77.5</v>
      </c>
      <c r="P6" s="3">
        <v>87</v>
      </c>
      <c r="Q6" s="3">
        <v>72.5</v>
      </c>
      <c r="R6" s="6">
        <v>1.1200000000000001</v>
      </c>
      <c r="S6" s="11">
        <v>0.94</v>
      </c>
      <c r="T6" s="10">
        <v>84</v>
      </c>
      <c r="U6" s="3">
        <v>72</v>
      </c>
      <c r="V6" s="3">
        <v>61</v>
      </c>
      <c r="W6" s="3">
        <v>50.5</v>
      </c>
      <c r="X6" s="6">
        <v>0.85</v>
      </c>
      <c r="Y6" s="11">
        <v>0.7</v>
      </c>
      <c r="Z6" s="10">
        <v>90</v>
      </c>
      <c r="AA6" s="3">
        <v>78.5</v>
      </c>
      <c r="AB6" s="3">
        <v>55.5</v>
      </c>
      <c r="AC6" s="3">
        <v>42.5</v>
      </c>
      <c r="AD6" s="6">
        <v>0.68</v>
      </c>
      <c r="AE6" s="11">
        <v>0.54</v>
      </c>
      <c r="AF6" s="10">
        <v>81</v>
      </c>
      <c r="AG6" s="3">
        <v>81.5</v>
      </c>
      <c r="AH6" s="3">
        <v>102</v>
      </c>
      <c r="AI6" s="3">
        <v>70.5</v>
      </c>
      <c r="AJ6" s="6">
        <v>1.25</v>
      </c>
      <c r="AK6" s="11">
        <v>0.87</v>
      </c>
      <c r="AL6" s="10">
        <v>70</v>
      </c>
      <c r="AM6" s="3">
        <v>78</v>
      </c>
      <c r="AN6" s="3">
        <v>79</v>
      </c>
      <c r="AO6" s="3">
        <v>69.5</v>
      </c>
      <c r="AP6" s="6">
        <v>1.01</v>
      </c>
      <c r="AQ6" s="11">
        <v>0.89</v>
      </c>
      <c r="AR6" s="10">
        <v>67</v>
      </c>
      <c r="AS6" s="3">
        <v>86</v>
      </c>
      <c r="AT6" s="3">
        <v>93.5</v>
      </c>
      <c r="AU6" s="3">
        <v>68</v>
      </c>
      <c r="AV6" s="6">
        <v>1.0900000000000001</v>
      </c>
      <c r="AW6" s="11">
        <v>0.79</v>
      </c>
      <c r="AX6" s="10">
        <v>66</v>
      </c>
      <c r="AY6" s="3">
        <v>80</v>
      </c>
      <c r="AZ6" s="3">
        <v>80</v>
      </c>
      <c r="BA6" s="3">
        <v>69.5</v>
      </c>
      <c r="BB6" s="6">
        <v>1.07</v>
      </c>
      <c r="BC6" s="11">
        <v>0.93</v>
      </c>
      <c r="BD6" s="10">
        <v>72</v>
      </c>
      <c r="BE6" s="3">
        <v>67</v>
      </c>
      <c r="BF6" s="3">
        <v>57.5</v>
      </c>
      <c r="BG6" s="3">
        <v>41.5</v>
      </c>
      <c r="BH6" s="6">
        <v>0.86</v>
      </c>
      <c r="BI6" s="11">
        <v>0.62</v>
      </c>
      <c r="BJ6" s="10"/>
      <c r="BK6" s="3">
        <v>65.5</v>
      </c>
      <c r="BL6" s="3"/>
      <c r="BM6" s="3"/>
      <c r="BN6" s="6"/>
      <c r="BO6" s="11"/>
      <c r="BP6" s="10"/>
      <c r="BQ6" s="3"/>
      <c r="BR6" s="3"/>
      <c r="BS6" s="3"/>
      <c r="BT6" s="6"/>
      <c r="BU6" s="11"/>
      <c r="BV6" s="10"/>
      <c r="BW6" s="3"/>
      <c r="BX6" s="3"/>
      <c r="BY6" s="3"/>
      <c r="BZ6" s="6"/>
      <c r="CA6" s="11"/>
      <c r="CC6" s="10">
        <f>SUM(B6,H6,N6,T6, Z6,AF6,AL6)</f>
        <v>522</v>
      </c>
      <c r="CD6" s="3">
        <f>SUM(C6,I6,O6,U6,AA6,AG6,AM6)</f>
        <v>514.5</v>
      </c>
      <c r="CE6" s="3">
        <f>SUM(D6,J6,P6,V6, AB6,AH6,AN6)</f>
        <v>513</v>
      </c>
      <c r="CF6" s="3">
        <f>SUM(E6,K6,Q6,W6,AC6,AI6,AO6)</f>
        <v>403</v>
      </c>
      <c r="CG6" s="6">
        <f t="shared" si="0"/>
        <v>0.99708454810495628</v>
      </c>
      <c r="CH6" s="24">
        <f t="shared" si="1"/>
        <v>0.78328474246841595</v>
      </c>
      <c r="CI6" s="11">
        <f t="shared" si="2"/>
        <v>0.98275862068965514</v>
      </c>
      <c r="CK6" s="10">
        <f t="shared" si="3"/>
        <v>205</v>
      </c>
      <c r="CL6" s="3">
        <f t="shared" si="4"/>
        <v>233</v>
      </c>
      <c r="CM6" s="3">
        <f t="shared" si="5"/>
        <v>231</v>
      </c>
      <c r="CN6" s="3">
        <f t="shared" si="6"/>
        <v>179</v>
      </c>
      <c r="CO6" s="6">
        <f t="shared" si="7"/>
        <v>0.99141630901287559</v>
      </c>
      <c r="CP6" s="24">
        <f t="shared" si="8"/>
        <v>0.76824034334763946</v>
      </c>
      <c r="CQ6" s="11">
        <f t="shared" si="9"/>
        <v>1.1268292682926828</v>
      </c>
      <c r="CS6" s="10">
        <f t="shared" si="10"/>
        <v>727</v>
      </c>
      <c r="CT6" s="3">
        <f t="shared" si="11"/>
        <v>747.5</v>
      </c>
      <c r="CU6" s="3">
        <f t="shared" si="12"/>
        <v>744</v>
      </c>
      <c r="CV6" s="3">
        <f t="shared" si="13"/>
        <v>582</v>
      </c>
      <c r="CW6" s="6">
        <f t="shared" si="14"/>
        <v>0.99531772575250832</v>
      </c>
      <c r="CX6" s="24">
        <f t="shared" si="15"/>
        <v>0.77859531772575252</v>
      </c>
      <c r="CY6" s="11">
        <f t="shared" si="16"/>
        <v>1.0233837689133425</v>
      </c>
    </row>
    <row r="7" spans="1:103" x14ac:dyDescent="0.45">
      <c r="A7" s="19" t="s">
        <v>6</v>
      </c>
      <c r="B7" s="10">
        <v>20</v>
      </c>
      <c r="C7" s="3">
        <v>27.5</v>
      </c>
      <c r="D7" s="3">
        <v>25.5</v>
      </c>
      <c r="E7" s="3">
        <v>26</v>
      </c>
      <c r="F7" s="6">
        <v>0.93</v>
      </c>
      <c r="G7" s="11">
        <v>0.95</v>
      </c>
      <c r="H7" s="10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22" t="s">
        <v>18</v>
      </c>
      <c r="N7" s="10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22" t="s">
        <v>18</v>
      </c>
      <c r="T7" s="10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22" t="s">
        <v>18</v>
      </c>
      <c r="Z7" s="10" t="s">
        <v>18</v>
      </c>
      <c r="AA7" s="3" t="s">
        <v>18</v>
      </c>
      <c r="AB7" s="3" t="s">
        <v>18</v>
      </c>
      <c r="AC7" s="3" t="s">
        <v>18</v>
      </c>
      <c r="AD7" s="3" t="s">
        <v>18</v>
      </c>
      <c r="AE7" s="22" t="s">
        <v>18</v>
      </c>
      <c r="AF7" s="10" t="s">
        <v>18</v>
      </c>
      <c r="AG7" s="3" t="s">
        <v>18</v>
      </c>
      <c r="AH7" s="3" t="s">
        <v>18</v>
      </c>
      <c r="AI7" s="3" t="s">
        <v>18</v>
      </c>
      <c r="AJ7" s="3" t="s">
        <v>18</v>
      </c>
      <c r="AK7" s="22" t="s">
        <v>18</v>
      </c>
      <c r="AL7" s="10" t="s">
        <v>18</v>
      </c>
      <c r="AM7" s="3" t="s">
        <v>18</v>
      </c>
      <c r="AN7" s="3" t="s">
        <v>18</v>
      </c>
      <c r="AO7" s="3" t="s">
        <v>18</v>
      </c>
      <c r="AP7" s="3" t="s">
        <v>18</v>
      </c>
      <c r="AQ7" s="22" t="s">
        <v>18</v>
      </c>
      <c r="AR7" s="10" t="s">
        <v>18</v>
      </c>
      <c r="AS7" s="3" t="s">
        <v>18</v>
      </c>
      <c r="AT7" s="3" t="s">
        <v>18</v>
      </c>
      <c r="AU7" s="3" t="s">
        <v>18</v>
      </c>
      <c r="AV7" s="3" t="s">
        <v>18</v>
      </c>
      <c r="AW7" s="22" t="s">
        <v>18</v>
      </c>
      <c r="AX7" s="10" t="s">
        <v>18</v>
      </c>
      <c r="AY7" s="3" t="s">
        <v>18</v>
      </c>
      <c r="AZ7" s="3" t="s">
        <v>18</v>
      </c>
      <c r="BA7" s="3" t="s">
        <v>18</v>
      </c>
      <c r="BB7" s="3" t="s">
        <v>18</v>
      </c>
      <c r="BC7" s="22" t="s">
        <v>18</v>
      </c>
      <c r="BD7" s="10" t="s">
        <v>18</v>
      </c>
      <c r="BE7" s="3" t="s">
        <v>18</v>
      </c>
      <c r="BF7" s="3" t="s">
        <v>18</v>
      </c>
      <c r="BG7" s="3" t="s">
        <v>18</v>
      </c>
      <c r="BH7" s="3" t="s">
        <v>18</v>
      </c>
      <c r="BI7" s="22" t="s">
        <v>18</v>
      </c>
      <c r="BJ7" s="10" t="s">
        <v>18</v>
      </c>
      <c r="BK7" s="3" t="s">
        <v>18</v>
      </c>
      <c r="BL7" s="3" t="s">
        <v>18</v>
      </c>
      <c r="BM7" s="3" t="s">
        <v>18</v>
      </c>
      <c r="BN7" s="3" t="s">
        <v>18</v>
      </c>
      <c r="BO7" s="22" t="s">
        <v>18</v>
      </c>
      <c r="BP7" s="10" t="s">
        <v>18</v>
      </c>
      <c r="BQ7" s="3" t="s">
        <v>18</v>
      </c>
      <c r="BR7" s="3" t="s">
        <v>18</v>
      </c>
      <c r="BS7" s="3" t="s">
        <v>18</v>
      </c>
      <c r="BT7" s="3" t="s">
        <v>18</v>
      </c>
      <c r="BU7" s="22" t="s">
        <v>18</v>
      </c>
      <c r="BV7" s="10" t="s">
        <v>18</v>
      </c>
      <c r="BW7" s="3" t="s">
        <v>18</v>
      </c>
      <c r="BX7" s="3" t="s">
        <v>18</v>
      </c>
      <c r="BY7" s="3" t="s">
        <v>18</v>
      </c>
      <c r="BZ7" s="3" t="s">
        <v>18</v>
      </c>
      <c r="CA7" s="22" t="s">
        <v>18</v>
      </c>
      <c r="CC7" s="10" t="s">
        <v>18</v>
      </c>
      <c r="CD7" s="3" t="s">
        <v>18</v>
      </c>
      <c r="CE7" s="3" t="s">
        <v>18</v>
      </c>
      <c r="CF7" s="3" t="s">
        <v>18</v>
      </c>
      <c r="CG7" s="3" t="s">
        <v>18</v>
      </c>
      <c r="CH7" s="3" t="s">
        <v>18</v>
      </c>
      <c r="CI7" s="22" t="s">
        <v>18</v>
      </c>
      <c r="CK7" s="10" t="s">
        <v>18</v>
      </c>
      <c r="CL7" s="3" t="s">
        <v>18</v>
      </c>
      <c r="CM7" s="3" t="s">
        <v>18</v>
      </c>
      <c r="CN7" s="3" t="s">
        <v>18</v>
      </c>
      <c r="CO7" s="3" t="s">
        <v>18</v>
      </c>
      <c r="CP7" s="3" t="s">
        <v>18</v>
      </c>
      <c r="CQ7" s="22" t="s">
        <v>18</v>
      </c>
      <c r="CS7" s="10" t="s">
        <v>18</v>
      </c>
      <c r="CT7" s="3" t="s">
        <v>18</v>
      </c>
      <c r="CU7" s="3" t="s">
        <v>18</v>
      </c>
      <c r="CV7" s="3" t="s">
        <v>18</v>
      </c>
      <c r="CW7" s="3" t="s">
        <v>18</v>
      </c>
      <c r="CX7" s="3" t="s">
        <v>18</v>
      </c>
      <c r="CY7" s="22" t="s">
        <v>18</v>
      </c>
    </row>
    <row r="8" spans="1:103" x14ac:dyDescent="0.45">
      <c r="A8" s="20" t="s">
        <v>7</v>
      </c>
      <c r="B8" s="12" t="s">
        <v>18</v>
      </c>
      <c r="C8" s="13" t="s">
        <v>18</v>
      </c>
      <c r="D8" s="4">
        <v>2.5</v>
      </c>
      <c r="E8" s="4" t="s">
        <v>18</v>
      </c>
      <c r="F8" s="4" t="s">
        <v>18</v>
      </c>
      <c r="G8" s="14" t="s">
        <v>18</v>
      </c>
      <c r="H8" s="12" t="s">
        <v>18</v>
      </c>
      <c r="I8" s="4" t="s">
        <v>18</v>
      </c>
      <c r="J8" s="4">
        <v>13</v>
      </c>
      <c r="K8" s="4" t="s">
        <v>18</v>
      </c>
      <c r="L8" s="7" t="s">
        <v>18</v>
      </c>
      <c r="M8" s="23" t="s">
        <v>18</v>
      </c>
      <c r="N8" s="12" t="s">
        <v>18</v>
      </c>
      <c r="O8" s="4" t="s">
        <v>18</v>
      </c>
      <c r="P8" s="4">
        <v>3</v>
      </c>
      <c r="Q8" s="4" t="s">
        <v>18</v>
      </c>
      <c r="R8" s="7" t="s">
        <v>18</v>
      </c>
      <c r="S8" s="23" t="s">
        <v>18</v>
      </c>
      <c r="T8" s="10" t="s">
        <v>18</v>
      </c>
      <c r="U8" s="4" t="s">
        <v>18</v>
      </c>
      <c r="V8" s="4">
        <v>1.5</v>
      </c>
      <c r="W8" s="4" t="s">
        <v>18</v>
      </c>
      <c r="X8" s="7" t="s">
        <v>18</v>
      </c>
      <c r="Y8" s="11" t="s">
        <v>18</v>
      </c>
      <c r="Z8" s="10" t="s">
        <v>18</v>
      </c>
      <c r="AA8" s="4" t="s">
        <v>18</v>
      </c>
      <c r="AB8" s="4">
        <v>3</v>
      </c>
      <c r="AC8" s="4" t="s">
        <v>18</v>
      </c>
      <c r="AD8" s="4" t="s">
        <v>18</v>
      </c>
      <c r="AE8" s="14" t="s">
        <v>18</v>
      </c>
      <c r="AF8" s="10" t="s">
        <v>18</v>
      </c>
      <c r="AG8" s="4" t="s">
        <v>18</v>
      </c>
      <c r="AH8" s="4">
        <v>0</v>
      </c>
      <c r="AI8" s="4" t="s">
        <v>18</v>
      </c>
      <c r="AJ8" s="4" t="s">
        <v>18</v>
      </c>
      <c r="AK8" s="14" t="s">
        <v>18</v>
      </c>
      <c r="AL8" s="10" t="s">
        <v>18</v>
      </c>
      <c r="AM8" s="4" t="s">
        <v>18</v>
      </c>
      <c r="AN8" s="4">
        <v>0</v>
      </c>
      <c r="AO8" s="4" t="s">
        <v>18</v>
      </c>
      <c r="AP8" s="4" t="s">
        <v>18</v>
      </c>
      <c r="AQ8" s="14" t="s">
        <v>18</v>
      </c>
      <c r="AR8" s="10" t="s">
        <v>18</v>
      </c>
      <c r="AS8" s="4" t="s">
        <v>18</v>
      </c>
      <c r="AT8" s="4">
        <v>6.5</v>
      </c>
      <c r="AU8" s="4" t="s">
        <v>18</v>
      </c>
      <c r="AV8" s="4" t="s">
        <v>18</v>
      </c>
      <c r="AW8" s="14" t="s">
        <v>18</v>
      </c>
      <c r="AX8" s="10" t="s">
        <v>18</v>
      </c>
      <c r="AY8" s="4" t="s">
        <v>18</v>
      </c>
      <c r="AZ8" s="4">
        <v>0</v>
      </c>
      <c r="BA8" s="4" t="s">
        <v>18</v>
      </c>
      <c r="BB8" s="4" t="s">
        <v>18</v>
      </c>
      <c r="BC8" s="14" t="s">
        <v>18</v>
      </c>
      <c r="BD8" s="10" t="s">
        <v>18</v>
      </c>
      <c r="BE8" s="4" t="s">
        <v>18</v>
      </c>
      <c r="BF8" s="4">
        <v>0</v>
      </c>
      <c r="BG8" s="4" t="s">
        <v>18</v>
      </c>
      <c r="BH8" s="4" t="s">
        <v>18</v>
      </c>
      <c r="BI8" s="14" t="s">
        <v>18</v>
      </c>
      <c r="BJ8" s="10" t="s">
        <v>18</v>
      </c>
      <c r="BK8" s="4" t="s">
        <v>18</v>
      </c>
      <c r="BL8" s="4"/>
      <c r="BM8" s="4" t="s">
        <v>18</v>
      </c>
      <c r="BN8" s="4" t="s">
        <v>18</v>
      </c>
      <c r="BO8" s="14" t="s">
        <v>18</v>
      </c>
      <c r="BP8" s="10" t="s">
        <v>18</v>
      </c>
      <c r="BQ8" s="4" t="s">
        <v>18</v>
      </c>
      <c r="BR8" s="4"/>
      <c r="BS8" s="4" t="s">
        <v>18</v>
      </c>
      <c r="BT8" s="4" t="s">
        <v>18</v>
      </c>
      <c r="BU8" s="14" t="s">
        <v>18</v>
      </c>
      <c r="BV8" s="10" t="s">
        <v>18</v>
      </c>
      <c r="BW8" s="4" t="s">
        <v>18</v>
      </c>
      <c r="BX8" s="4"/>
      <c r="BY8" s="4" t="s">
        <v>18</v>
      </c>
      <c r="BZ8" s="4" t="s">
        <v>18</v>
      </c>
      <c r="CA8" s="14" t="s">
        <v>18</v>
      </c>
      <c r="CC8" s="10" t="s">
        <v>18</v>
      </c>
      <c r="CD8" s="3" t="s">
        <v>18</v>
      </c>
      <c r="CE8" s="3" t="s">
        <v>18</v>
      </c>
      <c r="CF8" s="4" t="s">
        <v>18</v>
      </c>
      <c r="CG8" s="4" t="s">
        <v>18</v>
      </c>
      <c r="CH8" s="3" t="s">
        <v>18</v>
      </c>
      <c r="CI8" s="14" t="s">
        <v>18</v>
      </c>
      <c r="CK8" s="10" t="s">
        <v>18</v>
      </c>
      <c r="CL8" s="3" t="s">
        <v>18</v>
      </c>
      <c r="CM8" s="3" t="s">
        <v>18</v>
      </c>
      <c r="CN8" s="4" t="s">
        <v>18</v>
      </c>
      <c r="CO8" s="4" t="s">
        <v>18</v>
      </c>
      <c r="CP8" s="3" t="s">
        <v>18</v>
      </c>
      <c r="CQ8" s="14" t="s">
        <v>18</v>
      </c>
      <c r="CS8" s="10" t="s">
        <v>18</v>
      </c>
      <c r="CT8" s="3" t="s">
        <v>18</v>
      </c>
      <c r="CU8" s="3" t="s">
        <v>18</v>
      </c>
      <c r="CV8" s="4" t="s">
        <v>18</v>
      </c>
      <c r="CW8" s="4" t="s">
        <v>18</v>
      </c>
      <c r="CX8" s="3" t="s">
        <v>18</v>
      </c>
      <c r="CY8" s="14" t="s">
        <v>18</v>
      </c>
    </row>
    <row r="9" spans="1:103" ht="14.65" thickBot="1" x14ac:dyDescent="0.5">
      <c r="A9" s="21" t="s">
        <v>17</v>
      </c>
      <c r="B9" s="15">
        <v>104</v>
      </c>
      <c r="C9" s="16">
        <v>168.5</v>
      </c>
      <c r="D9" s="16">
        <v>186</v>
      </c>
      <c r="E9" s="16">
        <v>127.5</v>
      </c>
      <c r="F9" s="17">
        <v>1.1000000000000001</v>
      </c>
      <c r="G9" s="18">
        <v>0.76</v>
      </c>
      <c r="H9" s="15">
        <v>203</v>
      </c>
      <c r="I9" s="16">
        <v>220</v>
      </c>
      <c r="J9" s="16">
        <v>225.5</v>
      </c>
      <c r="K9" s="16">
        <v>189.5</v>
      </c>
      <c r="L9" s="17">
        <v>1.03</v>
      </c>
      <c r="M9" s="18">
        <v>0.86</v>
      </c>
      <c r="N9" s="15">
        <v>198</v>
      </c>
      <c r="O9" s="16">
        <v>235</v>
      </c>
      <c r="P9" s="16">
        <v>221</v>
      </c>
      <c r="Q9" s="16">
        <v>191.5</v>
      </c>
      <c r="R9" s="17">
        <v>0.94</v>
      </c>
      <c r="S9" s="18">
        <v>0.81</v>
      </c>
      <c r="T9" s="15">
        <v>172</v>
      </c>
      <c r="U9" s="16">
        <v>184</v>
      </c>
      <c r="V9" s="16">
        <v>152.5</v>
      </c>
      <c r="W9" s="16">
        <v>128.5</v>
      </c>
      <c r="X9" s="17">
        <v>0.83</v>
      </c>
      <c r="Y9" s="18">
        <v>0.7</v>
      </c>
      <c r="Z9" s="15">
        <v>202</v>
      </c>
      <c r="AA9" s="16">
        <v>187</v>
      </c>
      <c r="AB9" s="16">
        <v>194</v>
      </c>
      <c r="AC9" s="16">
        <v>129</v>
      </c>
      <c r="AD9" s="17">
        <v>1.04</v>
      </c>
      <c r="AE9" s="18">
        <v>0.69</v>
      </c>
      <c r="AF9" s="15">
        <v>189</v>
      </c>
      <c r="AG9" s="16">
        <v>193.5</v>
      </c>
      <c r="AH9" s="16">
        <v>218.5</v>
      </c>
      <c r="AI9" s="16">
        <v>162.5</v>
      </c>
      <c r="AJ9" s="17">
        <v>1.1299999999999999</v>
      </c>
      <c r="AK9" s="18">
        <v>0.84</v>
      </c>
      <c r="AL9" s="15">
        <v>189</v>
      </c>
      <c r="AM9" s="16">
        <v>185.5</v>
      </c>
      <c r="AN9" s="16">
        <v>193</v>
      </c>
      <c r="AO9" s="16">
        <v>170.5</v>
      </c>
      <c r="AP9" s="17">
        <v>1.04</v>
      </c>
      <c r="AQ9" s="18">
        <v>0.92</v>
      </c>
      <c r="AR9" s="15">
        <v>181</v>
      </c>
      <c r="AS9" s="16">
        <v>190.5</v>
      </c>
      <c r="AT9" s="16">
        <v>213.5</v>
      </c>
      <c r="AU9" s="16">
        <v>139</v>
      </c>
      <c r="AV9" s="17">
        <v>1.1200000000000001</v>
      </c>
      <c r="AW9" s="18">
        <v>0.73</v>
      </c>
      <c r="AX9" s="15">
        <v>170</v>
      </c>
      <c r="AY9" s="16">
        <v>184.5</v>
      </c>
      <c r="AZ9" s="16">
        <v>206</v>
      </c>
      <c r="BA9" s="16">
        <v>151</v>
      </c>
      <c r="BB9" s="17">
        <v>1.1200000000000001</v>
      </c>
      <c r="BC9" s="18">
        <v>0.82</v>
      </c>
      <c r="BD9" s="15">
        <v>202</v>
      </c>
      <c r="BE9" s="16">
        <v>186</v>
      </c>
      <c r="BF9" s="16">
        <v>191.5</v>
      </c>
      <c r="BG9" s="16">
        <v>143.5</v>
      </c>
      <c r="BH9" s="17">
        <v>1.03</v>
      </c>
      <c r="BI9" s="18">
        <v>0.77</v>
      </c>
      <c r="BJ9" s="15"/>
      <c r="BK9" s="16">
        <v>168.5</v>
      </c>
      <c r="BL9" s="16"/>
      <c r="BM9" s="16"/>
      <c r="BN9" s="17"/>
      <c r="BO9" s="18"/>
      <c r="BP9" s="15"/>
      <c r="BQ9" s="16"/>
      <c r="BR9" s="16"/>
      <c r="BS9" s="16"/>
      <c r="BT9" s="17"/>
      <c r="BU9" s="18"/>
      <c r="BV9" s="15"/>
      <c r="BW9" s="16"/>
      <c r="BX9" s="16"/>
      <c r="BY9" s="16"/>
      <c r="BZ9" s="17"/>
      <c r="CA9" s="18"/>
      <c r="CC9" s="15">
        <f>SUM(CC3:CC6)</f>
        <v>1225</v>
      </c>
      <c r="CD9" s="15">
        <f>SUM(CD3:CD6)</f>
        <v>1346</v>
      </c>
      <c r="CE9" s="15">
        <f>SUM(CE3:CE6)</f>
        <v>1342</v>
      </c>
      <c r="CF9" s="15">
        <f>SUM(CF3:CF6)</f>
        <v>1073</v>
      </c>
      <c r="CG9" s="17">
        <f>CE9/CD9</f>
        <v>0.99702823179791977</v>
      </c>
      <c r="CH9" s="25">
        <f>CF9/CD9</f>
        <v>0.79717682020802383</v>
      </c>
      <c r="CI9" s="18">
        <f>CE9/CC9</f>
        <v>1.0955102040816327</v>
      </c>
      <c r="CK9" s="15">
        <f>SUM(CK3:CK6)</f>
        <v>553</v>
      </c>
      <c r="CL9" s="15">
        <f>SUM(CL3:CL6)</f>
        <v>582.5</v>
      </c>
      <c r="CM9" s="15">
        <f>SUM(CM3:CM6)</f>
        <v>604.79999999999995</v>
      </c>
      <c r="CN9" s="15">
        <f>SUM(CN3:CN6)</f>
        <v>433.5</v>
      </c>
      <c r="CO9" s="17">
        <f>CM9/CL9</f>
        <v>1.038283261802575</v>
      </c>
      <c r="CP9" s="25">
        <f>CN9/CL9</f>
        <v>0.74420600858369101</v>
      </c>
      <c r="CQ9" s="18">
        <f>CM9/CK9</f>
        <v>1.0936708860759492</v>
      </c>
      <c r="CS9" s="15">
        <f>SUM(CS3:CS6)</f>
        <v>1778</v>
      </c>
      <c r="CT9" s="15">
        <f>SUM(CT3:CT6)</f>
        <v>1928.5</v>
      </c>
      <c r="CU9" s="15">
        <f>SUM(CU3:CU6)</f>
        <v>1946.8</v>
      </c>
      <c r="CV9" s="15">
        <f>SUM(CV3:CV6)</f>
        <v>1506.5</v>
      </c>
      <c r="CW9" s="17">
        <f>CU9/CT9</f>
        <v>1.0094892403422349</v>
      </c>
      <c r="CX9" s="25">
        <f>CV9/CT9</f>
        <v>0.78117708063261604</v>
      </c>
      <c r="CY9" s="18">
        <f>CU9/CS9</f>
        <v>1.0949381327334082</v>
      </c>
    </row>
    <row r="10" spans="1:103" x14ac:dyDescent="0.45">
      <c r="N10" s="5"/>
    </row>
  </sheetData>
  <mergeCells count="17">
    <mergeCell ref="CK1:CQ1"/>
    <mergeCell ref="CS1:CY1"/>
    <mergeCell ref="AF1:AK1"/>
    <mergeCell ref="CC1:CI1"/>
    <mergeCell ref="Z1:AE1"/>
    <mergeCell ref="AL1:AQ1"/>
    <mergeCell ref="AR1:AW1"/>
    <mergeCell ref="AX1:BC1"/>
    <mergeCell ref="BD1:BI1"/>
    <mergeCell ref="BJ1:BO1"/>
    <mergeCell ref="BP1:BU1"/>
    <mergeCell ref="BV1:CA1"/>
    <mergeCell ref="A1:A2"/>
    <mergeCell ref="B1:G1"/>
    <mergeCell ref="H1:M1"/>
    <mergeCell ref="N1:S1"/>
    <mergeCell ref="T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2018-08-29T13:13:48Z</dcterms:modified>
</cp:coreProperties>
</file>