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lassification\VMA\"/>
    </mc:Choice>
  </mc:AlternateContent>
  <bookViews>
    <workbookView xWindow="240" yWindow="45" windowWidth="21075" windowHeight="10035"/>
  </bookViews>
  <sheets>
    <sheet name="Лист1" sheetId="1" r:id="rId1"/>
    <sheet name="Лист2" sheetId="2" r:id="rId2"/>
    <sheet name="Лист3" sheetId="3" r:id="rId3"/>
    <sheet name="Лист4" sheetId="4" r:id="rId4"/>
    <sheet name="Описат" sheetId="5" r:id="rId5"/>
    <sheet name="Логит" sheetId="6" r:id="rId6"/>
    <sheet name="Лист5" sheetId="7" r:id="rId7"/>
  </sheets>
  <calcPr calcId="152511"/>
</workbook>
</file>

<file path=xl/calcChain.xml><?xml version="1.0" encoding="utf-8"?>
<calcChain xmlns="http://schemas.openxmlformats.org/spreadsheetml/2006/main">
  <c r="E19" i="6" l="1"/>
  <c r="M59" i="5"/>
  <c r="G24" i="3" l="1"/>
  <c r="H24" i="3"/>
  <c r="K24" i="3"/>
  <c r="L24" i="3"/>
  <c r="M24" i="3"/>
  <c r="N24" i="3"/>
  <c r="O24" i="3"/>
  <c r="Q24" i="3"/>
  <c r="R24" i="3"/>
  <c r="U24" i="3"/>
  <c r="V24" i="3"/>
  <c r="W24" i="3"/>
  <c r="X24" i="3"/>
  <c r="Y24" i="3"/>
  <c r="AA24" i="3"/>
  <c r="AB24" i="3"/>
  <c r="AE24" i="3"/>
  <c r="AF24" i="3"/>
  <c r="AG24" i="3"/>
  <c r="AH24" i="3"/>
  <c r="AI24" i="3"/>
  <c r="AO24" i="3"/>
  <c r="AP24" i="3"/>
  <c r="AQ24" i="3"/>
  <c r="AR24" i="3"/>
  <c r="AS24" i="3"/>
  <c r="AT24" i="3"/>
  <c r="AZ24" i="3"/>
  <c r="BA24" i="3"/>
  <c r="BB24" i="3"/>
  <c r="BC24" i="3"/>
  <c r="BD24" i="3"/>
  <c r="BJ24" i="3"/>
  <c r="BK24" i="3"/>
  <c r="BL24" i="3"/>
  <c r="BM24" i="3"/>
  <c r="BN24" i="3"/>
  <c r="BT24" i="3"/>
  <c r="BU24" i="3"/>
  <c r="BV24" i="3"/>
  <c r="BW24" i="3"/>
  <c r="BX24" i="3"/>
  <c r="CD24" i="3"/>
  <c r="CE24" i="3"/>
  <c r="CF24" i="3"/>
  <c r="CG24" i="3"/>
  <c r="CH24" i="3"/>
  <c r="CN24" i="3"/>
  <c r="CO24" i="3"/>
  <c r="CP24" i="3"/>
  <c r="CQ24" i="3"/>
  <c r="CR24" i="3"/>
  <c r="CX24" i="3"/>
  <c r="CY24" i="3"/>
  <c r="CZ24" i="3"/>
  <c r="DA24" i="3"/>
  <c r="DB24" i="3"/>
  <c r="DH24" i="3"/>
  <c r="DI24" i="3"/>
  <c r="DJ24" i="3"/>
  <c r="DK24" i="3"/>
  <c r="DL24" i="3"/>
  <c r="DP22" i="3"/>
  <c r="DQ22" i="3" s="1"/>
  <c r="DM22" i="3"/>
  <c r="DN22" i="3" s="1"/>
  <c r="DO22" i="3" s="1"/>
  <c r="DP21" i="3"/>
  <c r="DQ21" i="3" s="1"/>
  <c r="DM21" i="3"/>
  <c r="DN21" i="3" s="1"/>
  <c r="DO21" i="3" s="1"/>
  <c r="DP20" i="3"/>
  <c r="DQ20" i="3" s="1"/>
  <c r="DN20" i="3"/>
  <c r="DO20" i="3" s="1"/>
  <c r="DM20" i="3"/>
  <c r="DQ19" i="3"/>
  <c r="DP19" i="3"/>
  <c r="DM19" i="3"/>
  <c r="DN19" i="3" s="1"/>
  <c r="DO19" i="3" s="1"/>
  <c r="DP18" i="3"/>
  <c r="DQ18" i="3" s="1"/>
  <c r="DN18" i="3"/>
  <c r="DO18" i="3" s="1"/>
  <c r="DM18" i="3"/>
  <c r="DQ17" i="3"/>
  <c r="DP17" i="3"/>
  <c r="DM17" i="3"/>
  <c r="DN17" i="3" s="1"/>
  <c r="DO17" i="3" s="1"/>
  <c r="DP16" i="3"/>
  <c r="DQ16" i="3" s="1"/>
  <c r="DN16" i="3"/>
  <c r="DO16" i="3" s="1"/>
  <c r="DM16" i="3"/>
  <c r="DQ15" i="3"/>
  <c r="DP15" i="3"/>
  <c r="DM15" i="3"/>
  <c r="DN15" i="3" s="1"/>
  <c r="DO15" i="3" s="1"/>
  <c r="DP14" i="3"/>
  <c r="DQ14" i="3" s="1"/>
  <c r="DN14" i="3"/>
  <c r="DO14" i="3" s="1"/>
  <c r="DM14" i="3"/>
  <c r="DQ13" i="3"/>
  <c r="DP13" i="3"/>
  <c r="DM13" i="3"/>
  <c r="DN13" i="3" s="1"/>
  <c r="DO13" i="3" s="1"/>
  <c r="DP12" i="3"/>
  <c r="DQ12" i="3" s="1"/>
  <c r="DN12" i="3"/>
  <c r="DO12" i="3" s="1"/>
  <c r="DM12" i="3"/>
  <c r="DQ11" i="3"/>
  <c r="DP11" i="3"/>
  <c r="DM11" i="3"/>
  <c r="DN11" i="3" s="1"/>
  <c r="DO11" i="3" s="1"/>
  <c r="DP10" i="3"/>
  <c r="DQ10" i="3" s="1"/>
  <c r="DN10" i="3"/>
  <c r="DO10" i="3" s="1"/>
  <c r="DM10" i="3"/>
  <c r="DQ9" i="3"/>
  <c r="DP9" i="3"/>
  <c r="DM9" i="3"/>
  <c r="DN9" i="3" s="1"/>
  <c r="DO9" i="3" s="1"/>
  <c r="DP8" i="3"/>
  <c r="DQ8" i="3" s="1"/>
  <c r="DN8" i="3"/>
  <c r="DO8" i="3" s="1"/>
  <c r="DM8" i="3"/>
  <c r="DQ7" i="3"/>
  <c r="DP7" i="3"/>
  <c r="DM7" i="3"/>
  <c r="DN7" i="3" s="1"/>
  <c r="DO7" i="3" s="1"/>
  <c r="DP6" i="3"/>
  <c r="DQ6" i="3" s="1"/>
  <c r="DN6" i="3"/>
  <c r="DO6" i="3" s="1"/>
  <c r="DM6" i="3"/>
  <c r="DQ5" i="3"/>
  <c r="DP5" i="3"/>
  <c r="DM5" i="3"/>
  <c r="DN5" i="3" s="1"/>
  <c r="DO5" i="3" s="1"/>
  <c r="DP4" i="3"/>
  <c r="DQ4" i="3" s="1"/>
  <c r="DN4" i="3"/>
  <c r="DO4" i="3" s="1"/>
  <c r="DM4" i="3"/>
  <c r="DQ3" i="3"/>
  <c r="DP3" i="3"/>
  <c r="DM3" i="3"/>
  <c r="DN3" i="3" s="1"/>
  <c r="DO3" i="3" s="1"/>
  <c r="DP2" i="3"/>
  <c r="DQ2" i="3" s="1"/>
  <c r="DN2" i="3"/>
  <c r="DO2" i="3" s="1"/>
  <c r="DM2" i="3"/>
  <c r="DF22" i="3"/>
  <c r="DG22" i="3" s="1"/>
  <c r="DC22" i="3"/>
  <c r="DD22" i="3" s="1"/>
  <c r="DE22" i="3" s="1"/>
  <c r="DF21" i="3"/>
  <c r="DG21" i="3" s="1"/>
  <c r="DC21" i="3"/>
  <c r="DD21" i="3" s="1"/>
  <c r="DE21" i="3" s="1"/>
  <c r="DF20" i="3"/>
  <c r="DG20" i="3" s="1"/>
  <c r="DC20" i="3"/>
  <c r="DD20" i="3" s="1"/>
  <c r="DE20" i="3" s="1"/>
  <c r="DF19" i="3"/>
  <c r="DG19" i="3" s="1"/>
  <c r="DC19" i="3"/>
  <c r="DD19" i="3" s="1"/>
  <c r="DE19" i="3" s="1"/>
  <c r="DF18" i="3"/>
  <c r="DG18" i="3" s="1"/>
  <c r="DC18" i="3"/>
  <c r="DD18" i="3" s="1"/>
  <c r="DE18" i="3" s="1"/>
  <c r="DF17" i="3"/>
  <c r="DG17" i="3" s="1"/>
  <c r="DC17" i="3"/>
  <c r="DD17" i="3" s="1"/>
  <c r="DE17" i="3" s="1"/>
  <c r="DF16" i="3"/>
  <c r="DG16" i="3" s="1"/>
  <c r="DC16" i="3"/>
  <c r="DD16" i="3" s="1"/>
  <c r="DE16" i="3" s="1"/>
  <c r="DF15" i="3"/>
  <c r="DG15" i="3" s="1"/>
  <c r="DC15" i="3"/>
  <c r="DD15" i="3" s="1"/>
  <c r="DE15" i="3" s="1"/>
  <c r="DF14" i="3"/>
  <c r="DG14" i="3" s="1"/>
  <c r="DC14" i="3"/>
  <c r="DD14" i="3" s="1"/>
  <c r="DE14" i="3" s="1"/>
  <c r="DF13" i="3"/>
  <c r="DG13" i="3" s="1"/>
  <c r="DC13" i="3"/>
  <c r="DD13" i="3" s="1"/>
  <c r="DE13" i="3" s="1"/>
  <c r="DF12" i="3"/>
  <c r="DG12" i="3" s="1"/>
  <c r="DC12" i="3"/>
  <c r="DD12" i="3" s="1"/>
  <c r="DE12" i="3" s="1"/>
  <c r="DF11" i="3"/>
  <c r="DG11" i="3" s="1"/>
  <c r="DC11" i="3"/>
  <c r="DD11" i="3" s="1"/>
  <c r="DE11" i="3" s="1"/>
  <c r="DF10" i="3"/>
  <c r="DG10" i="3" s="1"/>
  <c r="DC10" i="3"/>
  <c r="DD10" i="3" s="1"/>
  <c r="DE10" i="3" s="1"/>
  <c r="DF9" i="3"/>
  <c r="DG9" i="3" s="1"/>
  <c r="DC9" i="3"/>
  <c r="DD9" i="3" s="1"/>
  <c r="DE9" i="3" s="1"/>
  <c r="DF8" i="3"/>
  <c r="DG8" i="3" s="1"/>
  <c r="DC8" i="3"/>
  <c r="DD8" i="3" s="1"/>
  <c r="DE8" i="3" s="1"/>
  <c r="DF7" i="3"/>
  <c r="DG7" i="3" s="1"/>
  <c r="DC7" i="3"/>
  <c r="DD7" i="3" s="1"/>
  <c r="DE7" i="3" s="1"/>
  <c r="DF6" i="3"/>
  <c r="DG6" i="3" s="1"/>
  <c r="DC6" i="3"/>
  <c r="DD6" i="3" s="1"/>
  <c r="DE6" i="3" s="1"/>
  <c r="DF5" i="3"/>
  <c r="DG5" i="3" s="1"/>
  <c r="DC5" i="3"/>
  <c r="DD5" i="3" s="1"/>
  <c r="DE5" i="3" s="1"/>
  <c r="DF4" i="3"/>
  <c r="DG4" i="3" s="1"/>
  <c r="DC4" i="3"/>
  <c r="DD4" i="3" s="1"/>
  <c r="DE4" i="3" s="1"/>
  <c r="DF3" i="3"/>
  <c r="DG3" i="3" s="1"/>
  <c r="DC3" i="3"/>
  <c r="DD3" i="3" s="1"/>
  <c r="DE3" i="3" s="1"/>
  <c r="DF2" i="3"/>
  <c r="DG2" i="3" s="1"/>
  <c r="DG24" i="3" s="1"/>
  <c r="DC2" i="3"/>
  <c r="DC24" i="3" s="1"/>
  <c r="CV22" i="3"/>
  <c r="CW22" i="3" s="1"/>
  <c r="CS22" i="3"/>
  <c r="CT22" i="3" s="1"/>
  <c r="CU22" i="3" s="1"/>
  <c r="CV21" i="3"/>
  <c r="CW21" i="3" s="1"/>
  <c r="CS21" i="3"/>
  <c r="CT21" i="3" s="1"/>
  <c r="CU21" i="3" s="1"/>
  <c r="CV20" i="3"/>
  <c r="CW20" i="3" s="1"/>
  <c r="CS20" i="3"/>
  <c r="CT20" i="3" s="1"/>
  <c r="CU20" i="3" s="1"/>
  <c r="CV19" i="3"/>
  <c r="CW19" i="3" s="1"/>
  <c r="CS19" i="3"/>
  <c r="CT19" i="3" s="1"/>
  <c r="CU19" i="3" s="1"/>
  <c r="CV18" i="3"/>
  <c r="CW18" i="3" s="1"/>
  <c r="CS18" i="3"/>
  <c r="CT18" i="3" s="1"/>
  <c r="CU18" i="3" s="1"/>
  <c r="CV17" i="3"/>
  <c r="CW17" i="3" s="1"/>
  <c r="CS17" i="3"/>
  <c r="CT17" i="3" s="1"/>
  <c r="CU17" i="3" s="1"/>
  <c r="CV16" i="3"/>
  <c r="CW16" i="3" s="1"/>
  <c r="CS16" i="3"/>
  <c r="CT16" i="3" s="1"/>
  <c r="CU16" i="3" s="1"/>
  <c r="CV15" i="3"/>
  <c r="CW15" i="3" s="1"/>
  <c r="CS15" i="3"/>
  <c r="CT15" i="3" s="1"/>
  <c r="CU15" i="3" s="1"/>
  <c r="CV14" i="3"/>
  <c r="CW14" i="3" s="1"/>
  <c r="CS14" i="3"/>
  <c r="CT14" i="3" s="1"/>
  <c r="CU14" i="3" s="1"/>
  <c r="CV13" i="3"/>
  <c r="CW13" i="3" s="1"/>
  <c r="CS13" i="3"/>
  <c r="CT13" i="3" s="1"/>
  <c r="CU13" i="3" s="1"/>
  <c r="CV12" i="3"/>
  <c r="CW12" i="3" s="1"/>
  <c r="CT12" i="3"/>
  <c r="CU12" i="3" s="1"/>
  <c r="CS12" i="3"/>
  <c r="CW11" i="3"/>
  <c r="CV11" i="3"/>
  <c r="CS11" i="3"/>
  <c r="CT11" i="3" s="1"/>
  <c r="CU11" i="3" s="1"/>
  <c r="CV10" i="3"/>
  <c r="CW10" i="3" s="1"/>
  <c r="CT10" i="3"/>
  <c r="CU10" i="3" s="1"/>
  <c r="CS10" i="3"/>
  <c r="CW9" i="3"/>
  <c r="CV9" i="3"/>
  <c r="CS9" i="3"/>
  <c r="CT9" i="3" s="1"/>
  <c r="CU9" i="3" s="1"/>
  <c r="CV8" i="3"/>
  <c r="CW8" i="3" s="1"/>
  <c r="CT8" i="3"/>
  <c r="CU8" i="3" s="1"/>
  <c r="CS8" i="3"/>
  <c r="CW7" i="3"/>
  <c r="CV7" i="3"/>
  <c r="CS7" i="3"/>
  <c r="CT7" i="3" s="1"/>
  <c r="CU7" i="3" s="1"/>
  <c r="CV6" i="3"/>
  <c r="CW6" i="3" s="1"/>
  <c r="CT6" i="3"/>
  <c r="CU6" i="3" s="1"/>
  <c r="CS6" i="3"/>
  <c r="CW5" i="3"/>
  <c r="CV5" i="3"/>
  <c r="CS5" i="3"/>
  <c r="CT5" i="3" s="1"/>
  <c r="CU5" i="3" s="1"/>
  <c r="CV4" i="3"/>
  <c r="CW4" i="3" s="1"/>
  <c r="CT4" i="3"/>
  <c r="CU4" i="3" s="1"/>
  <c r="CS4" i="3"/>
  <c r="CW3" i="3"/>
  <c r="CV3" i="3"/>
  <c r="CS3" i="3"/>
  <c r="CT3" i="3" s="1"/>
  <c r="CU3" i="3" s="1"/>
  <c r="CV2" i="3"/>
  <c r="CW2" i="3" s="1"/>
  <c r="CT2" i="3"/>
  <c r="CU2" i="3" s="1"/>
  <c r="CS2" i="3"/>
  <c r="CL22" i="3"/>
  <c r="CM22" i="3" s="1"/>
  <c r="CI22" i="3"/>
  <c r="CJ22" i="3" s="1"/>
  <c r="CK22" i="3" s="1"/>
  <c r="CL21" i="3"/>
  <c r="CM21" i="3" s="1"/>
  <c r="CI21" i="3"/>
  <c r="CJ21" i="3" s="1"/>
  <c r="CK21" i="3" s="1"/>
  <c r="CL20" i="3"/>
  <c r="CM20" i="3" s="1"/>
  <c r="CI20" i="3"/>
  <c r="CJ20" i="3" s="1"/>
  <c r="CK20" i="3" s="1"/>
  <c r="CL19" i="3"/>
  <c r="CM19" i="3" s="1"/>
  <c r="CI19" i="3"/>
  <c r="CJ19" i="3" s="1"/>
  <c r="CK19" i="3" s="1"/>
  <c r="CL18" i="3"/>
  <c r="CM18" i="3" s="1"/>
  <c r="CI18" i="3"/>
  <c r="CJ18" i="3" s="1"/>
  <c r="CK18" i="3" s="1"/>
  <c r="CL17" i="3"/>
  <c r="CM17" i="3" s="1"/>
  <c r="CI17" i="3"/>
  <c r="CJ17" i="3" s="1"/>
  <c r="CK17" i="3" s="1"/>
  <c r="CL16" i="3"/>
  <c r="CM16" i="3" s="1"/>
  <c r="CI16" i="3"/>
  <c r="CJ16" i="3" s="1"/>
  <c r="CK16" i="3" s="1"/>
  <c r="CL15" i="3"/>
  <c r="CM15" i="3" s="1"/>
  <c r="CI15" i="3"/>
  <c r="CJ15" i="3" s="1"/>
  <c r="CK15" i="3" s="1"/>
  <c r="CL14" i="3"/>
  <c r="CM14" i="3" s="1"/>
  <c r="CI14" i="3"/>
  <c r="CJ14" i="3" s="1"/>
  <c r="CK14" i="3" s="1"/>
  <c r="CL13" i="3"/>
  <c r="CM13" i="3" s="1"/>
  <c r="CI13" i="3"/>
  <c r="CJ13" i="3" s="1"/>
  <c r="CK13" i="3" s="1"/>
  <c r="CL12" i="3"/>
  <c r="CM12" i="3" s="1"/>
  <c r="CI12" i="3"/>
  <c r="CJ12" i="3" s="1"/>
  <c r="CK12" i="3" s="1"/>
  <c r="CL11" i="3"/>
  <c r="CM11" i="3" s="1"/>
  <c r="CI11" i="3"/>
  <c r="CJ11" i="3" s="1"/>
  <c r="CK11" i="3" s="1"/>
  <c r="CL10" i="3"/>
  <c r="CM10" i="3" s="1"/>
  <c r="CI10" i="3"/>
  <c r="CJ10" i="3" s="1"/>
  <c r="CK10" i="3" s="1"/>
  <c r="CL9" i="3"/>
  <c r="CM9" i="3" s="1"/>
  <c r="CI9" i="3"/>
  <c r="CJ9" i="3" s="1"/>
  <c r="CK9" i="3" s="1"/>
  <c r="CL8" i="3"/>
  <c r="CM8" i="3" s="1"/>
  <c r="CI8" i="3"/>
  <c r="CJ8" i="3" s="1"/>
  <c r="CK8" i="3" s="1"/>
  <c r="CL7" i="3"/>
  <c r="CM7" i="3" s="1"/>
  <c r="CI7" i="3"/>
  <c r="CJ7" i="3" s="1"/>
  <c r="CK7" i="3" s="1"/>
  <c r="CL6" i="3"/>
  <c r="CM6" i="3" s="1"/>
  <c r="CI6" i="3"/>
  <c r="CJ6" i="3" s="1"/>
  <c r="CK6" i="3" s="1"/>
  <c r="CL5" i="3"/>
  <c r="CM5" i="3" s="1"/>
  <c r="CI5" i="3"/>
  <c r="CJ5" i="3" s="1"/>
  <c r="CK5" i="3" s="1"/>
  <c r="CL4" i="3"/>
  <c r="CM4" i="3" s="1"/>
  <c r="CI4" i="3"/>
  <c r="CJ4" i="3" s="1"/>
  <c r="CK4" i="3" s="1"/>
  <c r="CL3" i="3"/>
  <c r="CM3" i="3" s="1"/>
  <c r="CI3" i="3"/>
  <c r="CJ3" i="3" s="1"/>
  <c r="CK3" i="3" s="1"/>
  <c r="CL2" i="3"/>
  <c r="CM2" i="3" s="1"/>
  <c r="CM24" i="3" s="1"/>
  <c r="CI2" i="3"/>
  <c r="CI24" i="3" s="1"/>
  <c r="CB22" i="3"/>
  <c r="CC22" i="3" s="1"/>
  <c r="BY22" i="3"/>
  <c r="BZ22" i="3" s="1"/>
  <c r="CA22" i="3" s="1"/>
  <c r="CB21" i="3"/>
  <c r="CC21" i="3" s="1"/>
  <c r="BY21" i="3"/>
  <c r="BZ21" i="3" s="1"/>
  <c r="CA21" i="3" s="1"/>
  <c r="CB20" i="3"/>
  <c r="CC20" i="3" s="1"/>
  <c r="BZ20" i="3"/>
  <c r="CA20" i="3" s="1"/>
  <c r="BY20" i="3"/>
  <c r="CC19" i="3"/>
  <c r="CB19" i="3"/>
  <c r="BY19" i="3"/>
  <c r="BZ19" i="3" s="1"/>
  <c r="CA19" i="3" s="1"/>
  <c r="CB18" i="3"/>
  <c r="CC18" i="3" s="1"/>
  <c r="BZ18" i="3"/>
  <c r="CA18" i="3" s="1"/>
  <c r="BY18" i="3"/>
  <c r="CC17" i="3"/>
  <c r="CB17" i="3"/>
  <c r="BY17" i="3"/>
  <c r="BZ17" i="3" s="1"/>
  <c r="CA17" i="3" s="1"/>
  <c r="CB16" i="3"/>
  <c r="CC16" i="3" s="1"/>
  <c r="BZ16" i="3"/>
  <c r="CA16" i="3" s="1"/>
  <c r="BY16" i="3"/>
  <c r="CC15" i="3"/>
  <c r="CB15" i="3"/>
  <c r="BY15" i="3"/>
  <c r="BZ15" i="3" s="1"/>
  <c r="CA15" i="3" s="1"/>
  <c r="CB14" i="3"/>
  <c r="CC14" i="3" s="1"/>
  <c r="BZ14" i="3"/>
  <c r="CA14" i="3" s="1"/>
  <c r="BY14" i="3"/>
  <c r="CC13" i="3"/>
  <c r="CB13" i="3"/>
  <c r="BY13" i="3"/>
  <c r="BZ13" i="3" s="1"/>
  <c r="CA13" i="3" s="1"/>
  <c r="CB12" i="3"/>
  <c r="CC12" i="3" s="1"/>
  <c r="BZ12" i="3"/>
  <c r="CA12" i="3" s="1"/>
  <c r="BY12" i="3"/>
  <c r="CC11" i="3"/>
  <c r="CB11" i="3"/>
  <c r="BY11" i="3"/>
  <c r="BZ11" i="3" s="1"/>
  <c r="CA11" i="3" s="1"/>
  <c r="CB10" i="3"/>
  <c r="CC10" i="3" s="1"/>
  <c r="BZ10" i="3"/>
  <c r="CA10" i="3" s="1"/>
  <c r="BY10" i="3"/>
  <c r="CC9" i="3"/>
  <c r="CB9" i="3"/>
  <c r="BY9" i="3"/>
  <c r="BZ9" i="3" s="1"/>
  <c r="CA9" i="3" s="1"/>
  <c r="CB8" i="3"/>
  <c r="CC8" i="3" s="1"/>
  <c r="BZ8" i="3"/>
  <c r="CA8" i="3" s="1"/>
  <c r="BY8" i="3"/>
  <c r="CC7" i="3"/>
  <c r="CB7" i="3"/>
  <c r="BY7" i="3"/>
  <c r="BZ7" i="3" s="1"/>
  <c r="CA7" i="3" s="1"/>
  <c r="CB6" i="3"/>
  <c r="CC6" i="3" s="1"/>
  <c r="BZ6" i="3"/>
  <c r="CA6" i="3" s="1"/>
  <c r="BY6" i="3"/>
  <c r="CC5" i="3"/>
  <c r="CB5" i="3"/>
  <c r="BY5" i="3"/>
  <c r="BZ5" i="3" s="1"/>
  <c r="CA5" i="3" s="1"/>
  <c r="CB4" i="3"/>
  <c r="CC4" i="3" s="1"/>
  <c r="BY4" i="3"/>
  <c r="BZ4" i="3" s="1"/>
  <c r="CA4" i="3" s="1"/>
  <c r="CB3" i="3"/>
  <c r="CC3" i="3" s="1"/>
  <c r="BY3" i="3"/>
  <c r="BZ3" i="3" s="1"/>
  <c r="CA3" i="3" s="1"/>
  <c r="CB2" i="3"/>
  <c r="CC2" i="3" s="1"/>
  <c r="BY2" i="3"/>
  <c r="BZ2" i="3" s="1"/>
  <c r="BR22" i="3"/>
  <c r="BS22" i="3" s="1"/>
  <c r="BO22" i="3"/>
  <c r="BP22" i="3" s="1"/>
  <c r="BQ22" i="3" s="1"/>
  <c r="BR21" i="3"/>
  <c r="BS21" i="3" s="1"/>
  <c r="BO21" i="3"/>
  <c r="BP21" i="3" s="1"/>
  <c r="BQ21" i="3" s="1"/>
  <c r="BR20" i="3"/>
  <c r="BS20" i="3" s="1"/>
  <c r="BO20" i="3"/>
  <c r="BP20" i="3" s="1"/>
  <c r="BQ20" i="3" s="1"/>
  <c r="BR19" i="3"/>
  <c r="BS19" i="3" s="1"/>
  <c r="BO19" i="3"/>
  <c r="BP19" i="3" s="1"/>
  <c r="BQ19" i="3" s="1"/>
  <c r="BR18" i="3"/>
  <c r="BS18" i="3" s="1"/>
  <c r="BO18" i="3"/>
  <c r="BP18" i="3" s="1"/>
  <c r="BQ18" i="3" s="1"/>
  <c r="BR17" i="3"/>
  <c r="BS17" i="3" s="1"/>
  <c r="BO17" i="3"/>
  <c r="BP17" i="3" s="1"/>
  <c r="BQ17" i="3" s="1"/>
  <c r="BR16" i="3"/>
  <c r="BS16" i="3" s="1"/>
  <c r="BO16" i="3"/>
  <c r="BP16" i="3" s="1"/>
  <c r="BQ16" i="3" s="1"/>
  <c r="BR15" i="3"/>
  <c r="BS15" i="3" s="1"/>
  <c r="BO15" i="3"/>
  <c r="BP15" i="3" s="1"/>
  <c r="BQ15" i="3" s="1"/>
  <c r="BR14" i="3"/>
  <c r="BS14" i="3" s="1"/>
  <c r="BO14" i="3"/>
  <c r="BP14" i="3" s="1"/>
  <c r="BQ14" i="3" s="1"/>
  <c r="BR13" i="3"/>
  <c r="BS13" i="3" s="1"/>
  <c r="BO13" i="3"/>
  <c r="BP13" i="3" s="1"/>
  <c r="BQ13" i="3" s="1"/>
  <c r="BR12" i="3"/>
  <c r="BS12" i="3" s="1"/>
  <c r="BO12" i="3"/>
  <c r="BP12" i="3" s="1"/>
  <c r="BQ12" i="3" s="1"/>
  <c r="BR11" i="3"/>
  <c r="BS11" i="3" s="1"/>
  <c r="BO11" i="3"/>
  <c r="BP11" i="3" s="1"/>
  <c r="BQ11" i="3" s="1"/>
  <c r="BR10" i="3"/>
  <c r="BS10" i="3" s="1"/>
  <c r="BO10" i="3"/>
  <c r="BP10" i="3" s="1"/>
  <c r="BQ10" i="3" s="1"/>
  <c r="BR9" i="3"/>
  <c r="BS9" i="3" s="1"/>
  <c r="BO9" i="3"/>
  <c r="BP9" i="3" s="1"/>
  <c r="BQ9" i="3" s="1"/>
  <c r="BR8" i="3"/>
  <c r="BS8" i="3" s="1"/>
  <c r="BO8" i="3"/>
  <c r="BP8" i="3" s="1"/>
  <c r="BQ8" i="3" s="1"/>
  <c r="BR7" i="3"/>
  <c r="BS7" i="3" s="1"/>
  <c r="BO7" i="3"/>
  <c r="BP7" i="3" s="1"/>
  <c r="BQ7" i="3" s="1"/>
  <c r="BR6" i="3"/>
  <c r="BS6" i="3" s="1"/>
  <c r="BO6" i="3"/>
  <c r="BP6" i="3" s="1"/>
  <c r="BQ6" i="3" s="1"/>
  <c r="BR5" i="3"/>
  <c r="BS5" i="3" s="1"/>
  <c r="BO5" i="3"/>
  <c r="BP5" i="3" s="1"/>
  <c r="BQ5" i="3" s="1"/>
  <c r="BR4" i="3"/>
  <c r="BS4" i="3" s="1"/>
  <c r="BO4" i="3"/>
  <c r="BP4" i="3" s="1"/>
  <c r="BQ4" i="3" s="1"/>
  <c r="BR3" i="3"/>
  <c r="BS3" i="3" s="1"/>
  <c r="BO3" i="3"/>
  <c r="BP3" i="3" s="1"/>
  <c r="BQ3" i="3" s="1"/>
  <c r="BR2" i="3"/>
  <c r="BS2" i="3" s="1"/>
  <c r="BO2" i="3"/>
  <c r="BP2" i="3" s="1"/>
  <c r="BH22" i="3"/>
  <c r="BI22" i="3" s="1"/>
  <c r="BH21" i="3"/>
  <c r="BI21" i="3" s="1"/>
  <c r="BH20" i="3"/>
  <c r="BI20" i="3" s="1"/>
  <c r="BH19" i="3"/>
  <c r="BI19" i="3" s="1"/>
  <c r="BH18" i="3"/>
  <c r="BI18" i="3" s="1"/>
  <c r="BH17" i="3"/>
  <c r="BI17" i="3" s="1"/>
  <c r="BH16" i="3"/>
  <c r="BI16" i="3" s="1"/>
  <c r="BH15" i="3"/>
  <c r="BI15" i="3" s="1"/>
  <c r="BH14" i="3"/>
  <c r="BI14" i="3" s="1"/>
  <c r="BH13" i="3"/>
  <c r="BI13" i="3" s="1"/>
  <c r="BH12" i="3"/>
  <c r="BI12" i="3" s="1"/>
  <c r="BH11" i="3"/>
  <c r="BI11" i="3" s="1"/>
  <c r="BH10" i="3"/>
  <c r="BI10" i="3" s="1"/>
  <c r="BH9" i="3"/>
  <c r="BI9" i="3" s="1"/>
  <c r="BH8" i="3"/>
  <c r="BI8" i="3" s="1"/>
  <c r="BH7" i="3"/>
  <c r="BI7" i="3" s="1"/>
  <c r="BH6" i="3"/>
  <c r="BI6" i="3" s="1"/>
  <c r="BH5" i="3"/>
  <c r="BI5" i="3" s="1"/>
  <c r="BH4" i="3"/>
  <c r="BI4" i="3" s="1"/>
  <c r="BH3" i="3"/>
  <c r="BI3" i="3" s="1"/>
  <c r="BH2" i="3"/>
  <c r="BH24" i="3" s="1"/>
  <c r="BE22" i="3"/>
  <c r="BF22" i="3" s="1"/>
  <c r="BG22" i="3" s="1"/>
  <c r="BE21" i="3"/>
  <c r="BF21" i="3" s="1"/>
  <c r="BG21" i="3" s="1"/>
  <c r="BE20" i="3"/>
  <c r="BF20" i="3" s="1"/>
  <c r="BG20" i="3" s="1"/>
  <c r="BE19" i="3"/>
  <c r="BF19" i="3" s="1"/>
  <c r="BG19" i="3" s="1"/>
  <c r="BE18" i="3"/>
  <c r="BF18" i="3" s="1"/>
  <c r="BG18" i="3" s="1"/>
  <c r="BE17" i="3"/>
  <c r="BF17" i="3" s="1"/>
  <c r="BG17" i="3" s="1"/>
  <c r="BE16" i="3"/>
  <c r="BF16" i="3" s="1"/>
  <c r="BG16" i="3" s="1"/>
  <c r="BE15" i="3"/>
  <c r="BF15" i="3" s="1"/>
  <c r="BG15" i="3" s="1"/>
  <c r="BE14" i="3"/>
  <c r="BF14" i="3" s="1"/>
  <c r="BG14" i="3" s="1"/>
  <c r="BE13" i="3"/>
  <c r="BF13" i="3" s="1"/>
  <c r="BG13" i="3" s="1"/>
  <c r="BE12" i="3"/>
  <c r="BF12" i="3" s="1"/>
  <c r="BG12" i="3" s="1"/>
  <c r="BE11" i="3"/>
  <c r="BF11" i="3" s="1"/>
  <c r="BG11" i="3" s="1"/>
  <c r="BE10" i="3"/>
  <c r="BF10" i="3" s="1"/>
  <c r="BG10" i="3" s="1"/>
  <c r="BE9" i="3"/>
  <c r="BF9" i="3" s="1"/>
  <c r="BG9" i="3" s="1"/>
  <c r="BE8" i="3"/>
  <c r="BF8" i="3" s="1"/>
  <c r="BG8" i="3" s="1"/>
  <c r="BE7" i="3"/>
  <c r="BF7" i="3" s="1"/>
  <c r="BG7" i="3" s="1"/>
  <c r="BE6" i="3"/>
  <c r="BF6" i="3" s="1"/>
  <c r="BG6" i="3" s="1"/>
  <c r="BE5" i="3"/>
  <c r="BF5" i="3" s="1"/>
  <c r="BG5" i="3" s="1"/>
  <c r="BE4" i="3"/>
  <c r="BF4" i="3" s="1"/>
  <c r="BG4" i="3" s="1"/>
  <c r="BE3" i="3"/>
  <c r="BF3" i="3" s="1"/>
  <c r="BG3" i="3" s="1"/>
  <c r="BE2" i="3"/>
  <c r="BF2" i="3" s="1"/>
  <c r="BG2" i="3" s="1"/>
  <c r="AX22" i="3"/>
  <c r="AY22" i="3" s="1"/>
  <c r="AU22" i="3"/>
  <c r="AV22" i="3" s="1"/>
  <c r="AW22" i="3" s="1"/>
  <c r="AX21" i="3"/>
  <c r="AY21" i="3" s="1"/>
  <c r="AU21" i="3"/>
  <c r="AV21" i="3" s="1"/>
  <c r="AW21" i="3" s="1"/>
  <c r="AX20" i="3"/>
  <c r="AY20" i="3" s="1"/>
  <c r="AU20" i="3"/>
  <c r="AV20" i="3" s="1"/>
  <c r="AW20" i="3" s="1"/>
  <c r="AX19" i="3"/>
  <c r="AY19" i="3" s="1"/>
  <c r="AU19" i="3"/>
  <c r="AV19" i="3" s="1"/>
  <c r="AW19" i="3" s="1"/>
  <c r="AX18" i="3"/>
  <c r="AY18" i="3" s="1"/>
  <c r="AU18" i="3"/>
  <c r="AV18" i="3" s="1"/>
  <c r="AW18" i="3" s="1"/>
  <c r="AX17" i="3"/>
  <c r="AY17" i="3" s="1"/>
  <c r="AU17" i="3"/>
  <c r="AV17" i="3" s="1"/>
  <c r="AW17" i="3" s="1"/>
  <c r="AX16" i="3"/>
  <c r="AY16" i="3" s="1"/>
  <c r="AU16" i="3"/>
  <c r="AV16" i="3" s="1"/>
  <c r="AW16" i="3" s="1"/>
  <c r="AX15" i="3"/>
  <c r="AY15" i="3" s="1"/>
  <c r="AU15" i="3"/>
  <c r="AV15" i="3" s="1"/>
  <c r="AW15" i="3" s="1"/>
  <c r="AX14" i="3"/>
  <c r="AY14" i="3" s="1"/>
  <c r="AU14" i="3"/>
  <c r="AV14" i="3" s="1"/>
  <c r="AW14" i="3" s="1"/>
  <c r="AX13" i="3"/>
  <c r="AY13" i="3" s="1"/>
  <c r="AU13" i="3"/>
  <c r="AV13" i="3" s="1"/>
  <c r="AW13" i="3" s="1"/>
  <c r="AX12" i="3"/>
  <c r="AY12" i="3" s="1"/>
  <c r="AU12" i="3"/>
  <c r="AV12" i="3" s="1"/>
  <c r="AW12" i="3" s="1"/>
  <c r="AX11" i="3"/>
  <c r="AY11" i="3" s="1"/>
  <c r="AU11" i="3"/>
  <c r="AV11" i="3" s="1"/>
  <c r="AW11" i="3" s="1"/>
  <c r="AX10" i="3"/>
  <c r="AY10" i="3" s="1"/>
  <c r="AU10" i="3"/>
  <c r="AV10" i="3" s="1"/>
  <c r="AW10" i="3" s="1"/>
  <c r="AX9" i="3"/>
  <c r="AY9" i="3" s="1"/>
  <c r="AU9" i="3"/>
  <c r="AV9" i="3" s="1"/>
  <c r="AW9" i="3" s="1"/>
  <c r="AX8" i="3"/>
  <c r="AY8" i="3" s="1"/>
  <c r="AU8" i="3"/>
  <c r="AV8" i="3" s="1"/>
  <c r="AW8" i="3" s="1"/>
  <c r="AX7" i="3"/>
  <c r="AY7" i="3" s="1"/>
  <c r="AU7" i="3"/>
  <c r="AV7" i="3" s="1"/>
  <c r="AW7" i="3" s="1"/>
  <c r="AX6" i="3"/>
  <c r="AY6" i="3" s="1"/>
  <c r="AU6" i="3"/>
  <c r="AV6" i="3" s="1"/>
  <c r="AW6" i="3" s="1"/>
  <c r="AX5" i="3"/>
  <c r="AY5" i="3" s="1"/>
  <c r="AU5" i="3"/>
  <c r="AV5" i="3" s="1"/>
  <c r="AW5" i="3" s="1"/>
  <c r="AX4" i="3"/>
  <c r="AY4" i="3" s="1"/>
  <c r="AU4" i="3"/>
  <c r="AV4" i="3" s="1"/>
  <c r="AW4" i="3" s="1"/>
  <c r="AX3" i="3"/>
  <c r="AY3" i="3" s="1"/>
  <c r="AU3" i="3"/>
  <c r="AV3" i="3" s="1"/>
  <c r="AW3" i="3" s="1"/>
  <c r="AX2" i="3"/>
  <c r="AU2" i="3"/>
  <c r="AU24" i="3" s="1"/>
  <c r="AM3" i="3"/>
  <c r="AN3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12" i="3"/>
  <c r="AN12" i="3" s="1"/>
  <c r="AM13" i="3"/>
  <c r="AN13" i="3" s="1"/>
  <c r="AM14" i="3"/>
  <c r="AN14" i="3" s="1"/>
  <c r="AM15" i="3"/>
  <c r="AN15" i="3" s="1"/>
  <c r="AM16" i="3"/>
  <c r="AN16" i="3" s="1"/>
  <c r="AM17" i="3"/>
  <c r="AN17" i="3" s="1"/>
  <c r="AM18" i="3"/>
  <c r="AN18" i="3" s="1"/>
  <c r="AM19" i="3"/>
  <c r="AN19" i="3" s="1"/>
  <c r="AM20" i="3"/>
  <c r="AN20" i="3" s="1"/>
  <c r="AM21" i="3"/>
  <c r="AN21" i="3" s="1"/>
  <c r="AM22" i="3"/>
  <c r="AN22" i="3" s="1"/>
  <c r="AM2" i="3"/>
  <c r="AJ11" i="3"/>
  <c r="AK11" i="3" s="1"/>
  <c r="AL11" i="3" s="1"/>
  <c r="AJ12" i="3"/>
  <c r="AK12" i="3" s="1"/>
  <c r="AL12" i="3" s="1"/>
  <c r="AJ13" i="3"/>
  <c r="AK13" i="3" s="1"/>
  <c r="AL13" i="3" s="1"/>
  <c r="AJ14" i="3"/>
  <c r="AK14" i="3" s="1"/>
  <c r="AL14" i="3" s="1"/>
  <c r="AJ15" i="3"/>
  <c r="AK15" i="3" s="1"/>
  <c r="AL15" i="3" s="1"/>
  <c r="AJ16" i="3"/>
  <c r="AK16" i="3" s="1"/>
  <c r="AL16" i="3" s="1"/>
  <c r="AJ17" i="3"/>
  <c r="AK17" i="3" s="1"/>
  <c r="AL17" i="3" s="1"/>
  <c r="AJ18" i="3"/>
  <c r="AK18" i="3" s="1"/>
  <c r="AL18" i="3" s="1"/>
  <c r="AJ19" i="3"/>
  <c r="AK19" i="3" s="1"/>
  <c r="AL19" i="3" s="1"/>
  <c r="AJ20" i="3"/>
  <c r="AK20" i="3" s="1"/>
  <c r="AL20" i="3" s="1"/>
  <c r="AJ21" i="3"/>
  <c r="AK21" i="3" s="1"/>
  <c r="AL21" i="3" s="1"/>
  <c r="AJ22" i="3"/>
  <c r="AK22" i="3" s="1"/>
  <c r="AL22" i="3" s="1"/>
  <c r="CU24" i="3" l="1"/>
  <c r="DM24" i="3"/>
  <c r="DQ24" i="3"/>
  <c r="BI2" i="3"/>
  <c r="BI24" i="3" s="1"/>
  <c r="CS24" i="3"/>
  <c r="CW24" i="3"/>
  <c r="AY2" i="3"/>
  <c r="AY24" i="3" s="1"/>
  <c r="AX24" i="3"/>
  <c r="BG24" i="3"/>
  <c r="AN2" i="3"/>
  <c r="AN24" i="3" s="1"/>
  <c r="AM24" i="3"/>
  <c r="AV2" i="3"/>
  <c r="BF24" i="3"/>
  <c r="BO24" i="3"/>
  <c r="BS24" i="3"/>
  <c r="BY24" i="3"/>
  <c r="CC24" i="3"/>
  <c r="BQ2" i="3"/>
  <c r="BQ24" i="3" s="1"/>
  <c r="BP24" i="3"/>
  <c r="CA2" i="3"/>
  <c r="CA24" i="3" s="1"/>
  <c r="BZ24" i="3"/>
  <c r="DO24" i="3"/>
  <c r="DP24" i="3"/>
  <c r="DN24" i="3"/>
  <c r="DF24" i="3"/>
  <c r="CV24" i="3"/>
  <c r="CT24" i="3"/>
  <c r="CL24" i="3"/>
  <c r="CB24" i="3"/>
  <c r="BR24" i="3"/>
  <c r="CJ2" i="3"/>
  <c r="DD2" i="3"/>
  <c r="BE24" i="3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Z11" i="3"/>
  <c r="Z12" i="3"/>
  <c r="Z13" i="3"/>
  <c r="Z14" i="3"/>
  <c r="Z15" i="3"/>
  <c r="Z16" i="3"/>
  <c r="Z17" i="3"/>
  <c r="Z18" i="3"/>
  <c r="Z19" i="3"/>
  <c r="Z20" i="3"/>
  <c r="Z21" i="3"/>
  <c r="Z22" i="3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P11" i="3"/>
  <c r="P12" i="3"/>
  <c r="P13" i="3"/>
  <c r="P14" i="3"/>
  <c r="P15" i="3"/>
  <c r="P16" i="3"/>
  <c r="P17" i="3"/>
  <c r="P18" i="3"/>
  <c r="P19" i="3"/>
  <c r="P20" i="3"/>
  <c r="P21" i="3"/>
  <c r="P22" i="3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F11" i="3"/>
  <c r="F12" i="3"/>
  <c r="F13" i="3"/>
  <c r="F14" i="3"/>
  <c r="F15" i="3"/>
  <c r="F16" i="3"/>
  <c r="F17" i="3"/>
  <c r="F18" i="3"/>
  <c r="F19" i="3"/>
  <c r="F20" i="3"/>
  <c r="F21" i="3"/>
  <c r="F22" i="3"/>
  <c r="AJ6" i="3"/>
  <c r="AK6" i="3" s="1"/>
  <c r="AL6" i="3" s="1"/>
  <c r="AJ7" i="3"/>
  <c r="AK7" i="3" s="1"/>
  <c r="AL7" i="3" s="1"/>
  <c r="AJ8" i="3"/>
  <c r="AK8" i="3" s="1"/>
  <c r="AL8" i="3" s="1"/>
  <c r="AJ9" i="3"/>
  <c r="AK9" i="3" s="1"/>
  <c r="AL9" i="3" s="1"/>
  <c r="AJ10" i="3"/>
  <c r="AK10" i="3" s="1"/>
  <c r="AL10" i="3" s="1"/>
  <c r="AC8" i="3"/>
  <c r="AD8" i="3" s="1"/>
  <c r="AC9" i="3"/>
  <c r="AD9" i="3" s="1"/>
  <c r="AC10" i="3"/>
  <c r="AD10" i="3" s="1"/>
  <c r="Z8" i="3"/>
  <c r="Z9" i="3"/>
  <c r="Z10" i="3"/>
  <c r="S8" i="3"/>
  <c r="T8" i="3" s="1"/>
  <c r="S9" i="3"/>
  <c r="T9" i="3" s="1"/>
  <c r="S10" i="3"/>
  <c r="T10" i="3" s="1"/>
  <c r="P8" i="3"/>
  <c r="P9" i="3"/>
  <c r="P10" i="3"/>
  <c r="I8" i="3"/>
  <c r="J8" i="3" s="1"/>
  <c r="I9" i="3"/>
  <c r="J9" i="3" s="1"/>
  <c r="I10" i="3"/>
  <c r="J10" i="3" s="1"/>
  <c r="F8" i="3"/>
  <c r="F9" i="3"/>
  <c r="F10" i="3"/>
  <c r="AC6" i="3"/>
  <c r="AD6" i="3" s="1"/>
  <c r="AC7" i="3"/>
  <c r="AD7" i="3" s="1"/>
  <c r="Z6" i="3"/>
  <c r="Z7" i="3"/>
  <c r="S6" i="3"/>
  <c r="T6" i="3" s="1"/>
  <c r="S7" i="3"/>
  <c r="T7" i="3" s="1"/>
  <c r="P6" i="3"/>
  <c r="P7" i="3"/>
  <c r="I6" i="3"/>
  <c r="J6" i="3" s="1"/>
  <c r="I7" i="3"/>
  <c r="J7" i="3" s="1"/>
  <c r="F6" i="3"/>
  <c r="F7" i="3"/>
  <c r="DE2" i="3" l="1"/>
  <c r="DE24" i="3" s="1"/>
  <c r="DD24" i="3"/>
  <c r="AW2" i="3"/>
  <c r="AW24" i="3" s="1"/>
  <c r="AV24" i="3"/>
  <c r="CK2" i="3"/>
  <c r="CK24" i="3" s="1"/>
  <c r="CJ24" i="3"/>
  <c r="S5" i="3"/>
  <c r="T5" i="3" s="1"/>
  <c r="P5" i="3"/>
  <c r="S4" i="3"/>
  <c r="T4" i="3" s="1"/>
  <c r="P4" i="3"/>
  <c r="T3" i="3"/>
  <c r="S3" i="3"/>
  <c r="P3" i="3"/>
  <c r="S2" i="3"/>
  <c r="P2" i="3"/>
  <c r="P24" i="3" s="1"/>
  <c r="AC5" i="3"/>
  <c r="AD5" i="3" s="1"/>
  <c r="Z5" i="3"/>
  <c r="AC4" i="3"/>
  <c r="AD4" i="3" s="1"/>
  <c r="Z4" i="3"/>
  <c r="AC3" i="3"/>
  <c r="AD3" i="3" s="1"/>
  <c r="Z3" i="3"/>
  <c r="AC2" i="3"/>
  <c r="AC24" i="3" s="1"/>
  <c r="Z2" i="3"/>
  <c r="AJ5" i="3"/>
  <c r="AK5" i="3" s="1"/>
  <c r="AL5" i="3" s="1"/>
  <c r="AJ4" i="3"/>
  <c r="AK4" i="3" s="1"/>
  <c r="AL4" i="3" s="1"/>
  <c r="AJ3" i="3"/>
  <c r="AK3" i="3" s="1"/>
  <c r="AL3" i="3" s="1"/>
  <c r="AJ2" i="3"/>
  <c r="F3" i="3"/>
  <c r="F4" i="3"/>
  <c r="F5" i="3"/>
  <c r="F2" i="3"/>
  <c r="I3" i="3"/>
  <c r="I4" i="3"/>
  <c r="I5" i="3"/>
  <c r="I2" i="3"/>
  <c r="J5" i="3"/>
  <c r="J4" i="3"/>
  <c r="J3" i="3"/>
  <c r="J2" i="3" l="1"/>
  <c r="J24" i="3" s="1"/>
  <c r="I24" i="3"/>
  <c r="F24" i="3"/>
  <c r="AJ24" i="3"/>
  <c r="AK2" i="3"/>
  <c r="Z24" i="3"/>
  <c r="AD2" i="3"/>
  <c r="AD24" i="3" s="1"/>
  <c r="T2" i="3"/>
  <c r="T24" i="3" s="1"/>
  <c r="S24" i="3"/>
  <c r="H35" i="2"/>
  <c r="I35" i="2" s="1"/>
  <c r="E35" i="2"/>
  <c r="G35" i="2" s="1"/>
  <c r="H34" i="2"/>
  <c r="I34" i="2" s="1"/>
  <c r="F34" i="2"/>
  <c r="E34" i="2"/>
  <c r="G34" i="2" s="1"/>
  <c r="H33" i="2"/>
  <c r="I33" i="2" s="1"/>
  <c r="E33" i="2"/>
  <c r="G33" i="2" s="1"/>
  <c r="H32" i="2"/>
  <c r="I32" i="2" s="1"/>
  <c r="E32" i="2"/>
  <c r="G32" i="2" s="1"/>
  <c r="H31" i="2"/>
  <c r="I31" i="2" s="1"/>
  <c r="E31" i="2"/>
  <c r="G31" i="2" s="1"/>
  <c r="H30" i="2"/>
  <c r="I30" i="2" s="1"/>
  <c r="E30" i="2"/>
  <c r="G30" i="2" s="1"/>
  <c r="H29" i="2"/>
  <c r="I29" i="2" s="1"/>
  <c r="E29" i="2"/>
  <c r="G29" i="2" s="1"/>
  <c r="H28" i="2"/>
  <c r="I28" i="2" s="1"/>
  <c r="F28" i="2"/>
  <c r="E28" i="2"/>
  <c r="G28" i="2" s="1"/>
  <c r="H27" i="2"/>
  <c r="I27" i="2" s="1"/>
  <c r="E27" i="2"/>
  <c r="G27" i="2" s="1"/>
  <c r="H26" i="2"/>
  <c r="I26" i="2" s="1"/>
  <c r="E26" i="2"/>
  <c r="G26" i="2" s="1"/>
  <c r="H25" i="2"/>
  <c r="I25" i="2" s="1"/>
  <c r="E25" i="2"/>
  <c r="G25" i="2" s="1"/>
  <c r="H24" i="2"/>
  <c r="I24" i="2" s="1"/>
  <c r="E24" i="2"/>
  <c r="G24" i="2" s="1"/>
  <c r="H23" i="2"/>
  <c r="I23" i="2" s="1"/>
  <c r="E23" i="2"/>
  <c r="F23" i="2" s="1"/>
  <c r="H22" i="2"/>
  <c r="I22" i="2" s="1"/>
  <c r="E22" i="2"/>
  <c r="G22" i="2" s="1"/>
  <c r="H21" i="2"/>
  <c r="I21" i="2" s="1"/>
  <c r="E21" i="2"/>
  <c r="F21" i="2" s="1"/>
  <c r="H20" i="2"/>
  <c r="I20" i="2" s="1"/>
  <c r="E20" i="2"/>
  <c r="G20" i="2" s="1"/>
  <c r="H19" i="2"/>
  <c r="I19" i="2" s="1"/>
  <c r="E19" i="2"/>
  <c r="F19" i="2" s="1"/>
  <c r="H18" i="2"/>
  <c r="I18" i="2" s="1"/>
  <c r="E18" i="2"/>
  <c r="G18" i="2" s="1"/>
  <c r="H17" i="2"/>
  <c r="I17" i="2" s="1"/>
  <c r="E17" i="2"/>
  <c r="F17" i="2" s="1"/>
  <c r="H16" i="2"/>
  <c r="I16" i="2" s="1"/>
  <c r="E16" i="2"/>
  <c r="G16" i="2" s="1"/>
  <c r="H15" i="2"/>
  <c r="I15" i="2" s="1"/>
  <c r="E15" i="2"/>
  <c r="F15" i="2" s="1"/>
  <c r="H14" i="2"/>
  <c r="I14" i="2" s="1"/>
  <c r="E14" i="2"/>
  <c r="G14" i="2" s="1"/>
  <c r="H13" i="2"/>
  <c r="I13" i="2" s="1"/>
  <c r="E13" i="2"/>
  <c r="F13" i="2" s="1"/>
  <c r="H12" i="2"/>
  <c r="I12" i="2" s="1"/>
  <c r="E12" i="2"/>
  <c r="G12" i="2" s="1"/>
  <c r="H11" i="2"/>
  <c r="I11" i="2" s="1"/>
  <c r="E11" i="2"/>
  <c r="F11" i="2" s="1"/>
  <c r="H10" i="2"/>
  <c r="I10" i="2" s="1"/>
  <c r="E10" i="2"/>
  <c r="G10" i="2" s="1"/>
  <c r="H9" i="2"/>
  <c r="I9" i="2" s="1"/>
  <c r="E9" i="2"/>
  <c r="F9" i="2" s="1"/>
  <c r="H8" i="2"/>
  <c r="I8" i="2" s="1"/>
  <c r="E8" i="2"/>
  <c r="G8" i="2" s="1"/>
  <c r="H7" i="2"/>
  <c r="I7" i="2" s="1"/>
  <c r="E7" i="2"/>
  <c r="F7" i="2" s="1"/>
  <c r="H6" i="2"/>
  <c r="I6" i="2" s="1"/>
  <c r="E6" i="2"/>
  <c r="G6" i="2" s="1"/>
  <c r="H5" i="2"/>
  <c r="I5" i="2" s="1"/>
  <c r="E5" i="2"/>
  <c r="F5" i="2" s="1"/>
  <c r="H4" i="2"/>
  <c r="I4" i="2" s="1"/>
  <c r="E4" i="2"/>
  <c r="G4" i="2" s="1"/>
  <c r="H3" i="2"/>
  <c r="I3" i="2" s="1"/>
  <c r="E3" i="2"/>
  <c r="F3" i="2" s="1"/>
  <c r="H2" i="2"/>
  <c r="H36" i="2" s="1"/>
  <c r="E2" i="2"/>
  <c r="G2" i="2" s="1"/>
  <c r="F26" i="2" l="1"/>
  <c r="F30" i="2"/>
  <c r="F32" i="2"/>
  <c r="F2" i="2"/>
  <c r="F4" i="2"/>
  <c r="F6" i="2"/>
  <c r="F8" i="2"/>
  <c r="F10" i="2"/>
  <c r="F12" i="2"/>
  <c r="F14" i="2"/>
  <c r="F16" i="2"/>
  <c r="F18" i="2"/>
  <c r="F20" i="2"/>
  <c r="F22" i="2"/>
  <c r="F24" i="2"/>
  <c r="AK24" i="3"/>
  <c r="AL2" i="3"/>
  <c r="AL24" i="3" s="1"/>
  <c r="G3" i="2"/>
  <c r="G5" i="2"/>
  <c r="G7" i="2"/>
  <c r="G9" i="2"/>
  <c r="G11" i="2"/>
  <c r="G13" i="2"/>
  <c r="G15" i="2"/>
  <c r="G17" i="2"/>
  <c r="G19" i="2"/>
  <c r="G21" i="2"/>
  <c r="G23" i="2"/>
  <c r="I2" i="2"/>
  <c r="I36" i="2" s="1"/>
  <c r="F25" i="2"/>
  <c r="F27" i="2"/>
  <c r="F29" i="2"/>
  <c r="F31" i="2"/>
  <c r="F33" i="2"/>
  <c r="F35" i="2"/>
</calcChain>
</file>

<file path=xl/sharedStrings.xml><?xml version="1.0" encoding="utf-8"?>
<sst xmlns="http://schemas.openxmlformats.org/spreadsheetml/2006/main" count="1137" uniqueCount="174">
  <si>
    <t>Сум_АБ</t>
  </si>
  <si>
    <t>Сум_Л1</t>
  </si>
  <si>
    <t>Сум_Л2</t>
  </si>
  <si>
    <t>Общ_акт_АБ</t>
  </si>
  <si>
    <t>Глаз_АБ</t>
  </si>
  <si>
    <t>Мим_АБ</t>
  </si>
  <si>
    <t>Общ_акт_Л1</t>
  </si>
  <si>
    <t>Глаз_Л1</t>
  </si>
  <si>
    <t>Мим_Л1</t>
  </si>
  <si>
    <t>Общ_акт_Л2</t>
  </si>
  <si>
    <t>Глаз_Л2</t>
  </si>
  <si>
    <t>Мим_Л2</t>
  </si>
  <si>
    <t>Средн_корреляция</t>
  </si>
  <si>
    <t>Число связей</t>
  </si>
  <si>
    <t>Число показателей</t>
  </si>
  <si>
    <t>000756</t>
  </si>
  <si>
    <t>091933</t>
  </si>
  <si>
    <t>102625</t>
  </si>
  <si>
    <t>806221</t>
  </si>
  <si>
    <t>066845</t>
  </si>
  <si>
    <t>794791</t>
  </si>
  <si>
    <t>501336</t>
  </si>
  <si>
    <t>913992</t>
  </si>
  <si>
    <t>398182</t>
  </si>
  <si>
    <t>240374</t>
  </si>
  <si>
    <t>658101</t>
  </si>
  <si>
    <t>087227</t>
  </si>
  <si>
    <t>764765</t>
  </si>
  <si>
    <t>979197</t>
  </si>
  <si>
    <t>876488</t>
  </si>
  <si>
    <t>Средняя сила связи (?)</t>
  </si>
  <si>
    <t>W=</t>
  </si>
  <si>
    <t>Ln</t>
  </si>
  <si>
    <t>S=</t>
  </si>
  <si>
    <t>Сложность системы=</t>
  </si>
  <si>
    <t>Организация системы=</t>
  </si>
  <si>
    <t>W</t>
  </si>
  <si>
    <t>H</t>
  </si>
  <si>
    <t xml:space="preserve">Сигма </t>
  </si>
  <si>
    <t>Max_Число связей</t>
  </si>
  <si>
    <t>Орг</t>
  </si>
  <si>
    <t>-</t>
  </si>
  <si>
    <t>Mean</t>
  </si>
  <si>
    <t>Std.Dv.</t>
  </si>
  <si>
    <t>N</t>
  </si>
  <si>
    <t>Diff.</t>
  </si>
  <si>
    <t>Std.Dv. Diff.</t>
  </si>
  <si>
    <t>t</t>
  </si>
  <si>
    <t>df</t>
  </si>
  <si>
    <t>p</t>
  </si>
  <si>
    <t>Сум_орг_АБ</t>
  </si>
  <si>
    <t/>
  </si>
  <si>
    <t>Сум_орг_Л1</t>
  </si>
  <si>
    <t>Сум_орг_Л2</t>
  </si>
  <si>
    <t>Энт_Акт_АБ</t>
  </si>
  <si>
    <t>Энт_Акт_Л1</t>
  </si>
  <si>
    <t>Энт_Акт_Л2</t>
  </si>
  <si>
    <t>Орг_Акт_АБ</t>
  </si>
  <si>
    <t>Орг_Акт_Л1</t>
  </si>
  <si>
    <t>Орг_Акт_Л2</t>
  </si>
  <si>
    <t>Энт_Глаза_АБ</t>
  </si>
  <si>
    <t>Энт_Глаза_Л1</t>
  </si>
  <si>
    <t>Энт_Глаза_Л2</t>
  </si>
  <si>
    <t>Орг_Глаза_АБ</t>
  </si>
  <si>
    <t>Орг_Глаза_Л1</t>
  </si>
  <si>
    <t>Орг_Глаза_Л2</t>
  </si>
  <si>
    <t>Энт_Мим_АБ</t>
  </si>
  <si>
    <t>Энт_Мим_Л1</t>
  </si>
  <si>
    <t>Энт_Мим_Л2</t>
  </si>
  <si>
    <t>Орг_Мим_АБ</t>
  </si>
  <si>
    <t>Орг_Мим_Л1</t>
  </si>
  <si>
    <t>Орг_Мим_Л2</t>
  </si>
  <si>
    <t>Valid N</t>
  </si>
  <si>
    <t>Minimum</t>
  </si>
  <si>
    <t>Maximum</t>
  </si>
  <si>
    <t>Variance</t>
  </si>
  <si>
    <t>Std.Dev.</t>
  </si>
  <si>
    <t>Standard Error</t>
  </si>
  <si>
    <t>Skewness</t>
  </si>
  <si>
    <t>Kurtosis</t>
  </si>
  <si>
    <t>Дельта_сум_орг_1</t>
  </si>
  <si>
    <t>Дельта_сум_орг_2</t>
  </si>
  <si>
    <t>Дельта_акт_орг_1</t>
  </si>
  <si>
    <t>Дельта_акт_орг_2</t>
  </si>
  <si>
    <t>Дельта_глаз_орг_1</t>
  </si>
  <si>
    <t>Дельта_глаз_орг_2</t>
  </si>
  <si>
    <t>Дельта_мим_орг_1</t>
  </si>
  <si>
    <t>Дельта_мим_орг_2</t>
  </si>
  <si>
    <t xml:space="preserve"> Model is: logistic regression (logit)  No. of 0's:19,00000 (33,33333%)</t>
  </si>
  <si>
    <t xml:space="preserve">                                        No. of 1's:38,00000 (66,66666%)</t>
  </si>
  <si>
    <t xml:space="preserve"> Dependent variable: Ложь   Independent variables:  4</t>
  </si>
  <si>
    <t xml:space="preserve"> Loss function is:  maximum likelihood  Final value: 22,977535587</t>
  </si>
  <si>
    <t xml:space="preserve"> -2*log(Likelihood): for this model=45,95507   intercept only=72,56261</t>
  </si>
  <si>
    <t xml:space="preserve"> Chi-square = 26,60754   df =   4   p =  ,0000240</t>
  </si>
  <si>
    <t>Const.B0</t>
  </si>
  <si>
    <t>Сум_орг</t>
  </si>
  <si>
    <t>Орг_Акт</t>
  </si>
  <si>
    <t>Орг_Глаза</t>
  </si>
  <si>
    <t>Орг_Мим</t>
  </si>
  <si>
    <t>Estimate</t>
  </si>
  <si>
    <t>Odds ratio (unit ch)</t>
  </si>
  <si>
    <t>Odds ratio (range)</t>
  </si>
  <si>
    <t>Model: Logistic regression (logit) N of 0's: 19 1's: 38 (Spreadsheet1)_x000D_
Dep. var: Ложь Loss: Max likelihood_x000D_
Final loss: 22,977535587 Chi?( 4)=26,608 p=,00002</t>
  </si>
  <si>
    <t>Pred. 0,000000</t>
  </si>
  <si>
    <t>Pred. 1,000000</t>
  </si>
  <si>
    <t>Percent Correct</t>
  </si>
  <si>
    <t>0,000000</t>
  </si>
  <si>
    <t>1,000000</t>
  </si>
  <si>
    <t>Observed</t>
  </si>
  <si>
    <t>Predicted</t>
  </si>
  <si>
    <t>Residuals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</si>
  <si>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</si>
  <si>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</si>
  <si>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</si>
  <si>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</si>
  <si>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</si>
  <si>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</si>
  <si>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</si>
  <si>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</si>
  <si>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</si>
  <si>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</si>
  <si>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</si>
  <si>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</si>
  <si>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</si>
  <si>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</si>
  <si>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</si>
  <si>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</si>
  <si>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</si>
  <si>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</si>
  <si>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</si>
  <si>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</si>
  <si>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</si>
  <si>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</si>
  <si>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</si>
  <si>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</si>
  <si>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</si>
  <si>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</si>
  <si>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</si>
  <si>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</si>
  <si>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</si>
  <si>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</si>
  <si>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</si>
  <si>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</si>
  <si>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</si>
  <si>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</si>
  <si>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</si>
  <si>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</si>
  <si>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</si>
  <si>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</si>
  <si>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</si>
  <si>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</si>
  <si>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</si>
  <si>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</si>
  <si>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</si>
  <si>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</si>
  <si>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</si>
  <si>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</si>
  <si>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</si>
  <si>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</si>
  <si>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</si>
  <si>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</si>
  <si>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</si>
  <si>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</si>
  <si>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</si>
  <si>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</si>
  <si>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</si>
  <si>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</si>
  <si>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</si>
  <si>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Р1</t>
  </si>
  <si>
    <t>Р2</t>
  </si>
  <si>
    <t>АБ</t>
  </si>
  <si>
    <t>Л1</t>
  </si>
  <si>
    <t>Л2</t>
  </si>
  <si>
    <t>Орг_общ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</si>
</sst>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00"/>
  </numFmts>
  <fonts count="7" x14ac:knownFonts="1">
    <font>
      <sz val="11"/>
      <color theme="1"/>
      <name val="Calibri"/>
      <family val="2"/>
      <charset val="204"/>
      <scheme val="minor"/>
    </font>
    <font>
      <sz val="8"/>
      <color theme="1"/>
      <name val="Arial Narrow"/>
      <family val="2"/>
      <charset val="204"/>
    </font>
    <font>
      <sz val="8"/>
      <color indexed="8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Fill="1"/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1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0" fontId="3" fillId="0" borderId="0" xfId="0" applyFont="1"/>
    <xf numFmtId="164" fontId="6" fillId="0" borderId="1" xfId="0" applyNumberFormat="1" applyFont="1" applyBorder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Border="1"/>
    <xf numFmtId="1" fontId="6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right" vertical="center"/>
    </xf>
    <xf numFmtId="167" fontId="5" fillId="0" borderId="0" xfId="0" applyNumberFormat="1" applyFont="1" applyBorder="1" applyAlignment="1">
      <alignment horizontal="right" vertical="center"/>
    </xf>
    <xf numFmtId="2" fontId="5" fillId="0" borderId="0" xfId="0" applyNumberFormat="1" applyFont="1" applyBorder="1" applyAlignment="1">
      <alignment horizontal="right" vertical="center"/>
    </xf>
    <xf numFmtId="167" fontId="6" fillId="0" borderId="0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1" xfId="0" applyNumberFormat="1" applyFont="1" applyBorder="1" applyAlignment="1">
      <alignment horizontal="right" vertic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Лист4!$A$2:$A$4</c:f>
              <c:strCache>
                <c:ptCount val="3"/>
                <c:pt idx="0">
                  <c:v>Сум_АБ</c:v>
                </c:pt>
                <c:pt idx="1">
                  <c:v>Сум_Л1</c:v>
                </c:pt>
                <c:pt idx="2">
                  <c:v>Сум_Л2</c:v>
                </c:pt>
              </c:strCache>
            </c:strRef>
          </c:cat>
          <c:val>
            <c:numRef>
              <c:f>Лист4!$F$2:$F$4</c:f>
              <c:numCache>
                <c:formatCode>General</c:formatCode>
                <c:ptCount val="3"/>
                <c:pt idx="0">
                  <c:v>0.12176625534643103</c:v>
                </c:pt>
                <c:pt idx="1">
                  <c:v>0.16310919224914283</c:v>
                </c:pt>
                <c:pt idx="2">
                  <c:v>0.15820584507466318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6176"/>
        <c:axId val="329385392"/>
        <c:axId val="0"/>
      </c:bar3DChart>
      <c:catAx>
        <c:axId val="32938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85392"/>
        <c:crosses val="autoZero"/>
        <c:auto val="1"/>
        <c:lblAlgn val="ctr"/>
        <c:lblOffset val="100"/>
        <c:noMultiLvlLbl val="0"/>
      </c:catAx>
      <c:valAx>
        <c:axId val="32938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Лист4!$A$5:$A$7</c:f>
              <c:strCache>
                <c:ptCount val="3"/>
                <c:pt idx="0">
                  <c:v>Общ_акт_АБ</c:v>
                </c:pt>
                <c:pt idx="1">
                  <c:v>Общ_акт_Л1</c:v>
                </c:pt>
                <c:pt idx="2">
                  <c:v>Общ_акт_Л2</c:v>
                </c:pt>
              </c:strCache>
            </c:strRef>
          </c:cat>
          <c:val>
            <c:numRef>
              <c:f>Лист4!$F$5:$F$7</c:f>
              <c:numCache>
                <c:formatCode>General</c:formatCode>
                <c:ptCount val="3"/>
                <c:pt idx="0">
                  <c:v>0.10007423352283099</c:v>
                </c:pt>
                <c:pt idx="1">
                  <c:v>0.11285116688880023</c:v>
                </c:pt>
                <c:pt idx="2">
                  <c:v>0.11136321753749853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5784"/>
        <c:axId val="329376376"/>
        <c:axId val="0"/>
      </c:bar3DChart>
      <c:catAx>
        <c:axId val="32938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76376"/>
        <c:crosses val="autoZero"/>
        <c:auto val="1"/>
        <c:lblAlgn val="ctr"/>
        <c:lblOffset val="100"/>
        <c:noMultiLvlLbl val="0"/>
      </c:catAx>
      <c:valAx>
        <c:axId val="32937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Лист4!$A$8:$A$10</c:f>
              <c:strCache>
                <c:ptCount val="3"/>
                <c:pt idx="0">
                  <c:v>Глаз_АБ</c:v>
                </c:pt>
                <c:pt idx="1">
                  <c:v>Глаз_Л1</c:v>
                </c:pt>
                <c:pt idx="2">
                  <c:v>Глаз_Л2</c:v>
                </c:pt>
              </c:strCache>
            </c:strRef>
          </c:cat>
          <c:val>
            <c:numRef>
              <c:f>Лист4!$F$8:$F$10</c:f>
              <c:numCache>
                <c:formatCode>General</c:formatCode>
                <c:ptCount val="3"/>
                <c:pt idx="0">
                  <c:v>0.13142618577875423</c:v>
                </c:pt>
                <c:pt idx="1">
                  <c:v>9.6234606723848107E-2</c:v>
                </c:pt>
                <c:pt idx="2">
                  <c:v>9.1795977830848391E-2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0296"/>
        <c:axId val="329380688"/>
        <c:axId val="0"/>
      </c:bar3DChart>
      <c:catAx>
        <c:axId val="32938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80688"/>
        <c:crosses val="autoZero"/>
        <c:auto val="1"/>
        <c:lblAlgn val="ctr"/>
        <c:lblOffset val="100"/>
        <c:noMultiLvlLbl val="0"/>
      </c:catAx>
      <c:valAx>
        <c:axId val="32938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Лист4!$A$11:$A$13</c:f>
              <c:strCache>
                <c:ptCount val="3"/>
                <c:pt idx="0">
                  <c:v>Мим_АБ</c:v>
                </c:pt>
                <c:pt idx="1">
                  <c:v>Мим_Л1</c:v>
                </c:pt>
                <c:pt idx="2">
                  <c:v>Мим_Л2</c:v>
                </c:pt>
              </c:strCache>
            </c:strRef>
          </c:cat>
          <c:val>
            <c:numRef>
              <c:f>Лист4!$F$11:$F$13</c:f>
              <c:numCache>
                <c:formatCode>General</c:formatCode>
                <c:ptCount val="3"/>
                <c:pt idx="0">
                  <c:v>0.16430427143904511</c:v>
                </c:pt>
                <c:pt idx="1">
                  <c:v>0.24061751530128728</c:v>
                </c:pt>
                <c:pt idx="2">
                  <c:v>0.25002691638806784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6960"/>
        <c:axId val="329382256"/>
        <c:axId val="0"/>
      </c:bar3DChart>
      <c:catAx>
        <c:axId val="32938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82256"/>
        <c:crosses val="autoZero"/>
        <c:auto val="1"/>
        <c:lblAlgn val="ctr"/>
        <c:lblOffset val="100"/>
        <c:noMultiLvlLbl val="0"/>
      </c:catAx>
      <c:valAx>
        <c:axId val="32938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6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Лист4!$A$5:$A$7</c:f>
              <c:strCache>
                <c:ptCount val="3"/>
                <c:pt idx="0">
                  <c:v>Общ_акт_АБ</c:v>
                </c:pt>
                <c:pt idx="1">
                  <c:v>Общ_акт_Л1</c:v>
                </c:pt>
                <c:pt idx="2">
                  <c:v>Общ_акт_Л2</c:v>
                </c:pt>
              </c:strCache>
            </c:strRef>
          </c:cat>
          <c:val>
            <c:numRef>
              <c:f>Лист4!$D$5:$D$7</c:f>
              <c:numCache>
                <c:formatCode>General</c:formatCode>
                <c:ptCount val="3"/>
                <c:pt idx="0">
                  <c:v>5.3231238705487166E-16</c:v>
                </c:pt>
                <c:pt idx="1">
                  <c:v>6.2616676764216572E-16</c:v>
                </c:pt>
                <c:pt idx="2">
                  <c:v>5.9366384599129451E-16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76768"/>
        <c:axId val="329387744"/>
        <c:axId val="0"/>
      </c:bar3DChart>
      <c:catAx>
        <c:axId val="32937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87744"/>
        <c:crosses val="autoZero"/>
        <c:auto val="1"/>
        <c:lblAlgn val="ctr"/>
        <c:lblOffset val="100"/>
        <c:noMultiLvlLbl val="0"/>
      </c:catAx>
      <c:valAx>
        <c:axId val="3293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7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Лист4!$A$8:$A$10</c:f>
              <c:strCache>
                <c:ptCount val="3"/>
                <c:pt idx="0">
                  <c:v>Глаз_АБ</c:v>
                </c:pt>
                <c:pt idx="1">
                  <c:v>Глаз_Л1</c:v>
                </c:pt>
                <c:pt idx="2">
                  <c:v>Глаз_Л2</c:v>
                </c:pt>
              </c:strCache>
            </c:strRef>
          </c:cat>
          <c:val>
            <c:numRef>
              <c:f>Лист4!$D$8:$D$10</c:f>
              <c:numCache>
                <c:formatCode>General</c:formatCode>
                <c:ptCount val="3"/>
                <c:pt idx="0">
                  <c:v>5.8468940979126745E-16</c:v>
                </c:pt>
                <c:pt idx="1">
                  <c:v>5.3268413507893821E-16</c:v>
                </c:pt>
                <c:pt idx="2">
                  <c:v>5.4323858586056204E-16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1864"/>
        <c:axId val="329388920"/>
        <c:axId val="0"/>
      </c:bar3DChart>
      <c:catAx>
        <c:axId val="32938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88920"/>
        <c:crosses val="autoZero"/>
        <c:auto val="1"/>
        <c:lblAlgn val="ctr"/>
        <c:lblOffset val="100"/>
        <c:noMultiLvlLbl val="0"/>
      </c:catAx>
      <c:valAx>
        <c:axId val="3293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Лист4!$A$11:$A$13</c:f>
              <c:strCache>
                <c:ptCount val="3"/>
                <c:pt idx="0">
                  <c:v>Мим_АБ</c:v>
                </c:pt>
                <c:pt idx="1">
                  <c:v>Мим_Л1</c:v>
                </c:pt>
                <c:pt idx="2">
                  <c:v>Мим_Л2</c:v>
                </c:pt>
              </c:strCache>
            </c:strRef>
          </c:cat>
          <c:val>
            <c:numRef>
              <c:f>Лист4!$D$11:$D$13</c:f>
              <c:numCache>
                <c:formatCode>General</c:formatCode>
                <c:ptCount val="3"/>
                <c:pt idx="0">
                  <c:v>4.5570844535366262E-15</c:v>
                </c:pt>
                <c:pt idx="1">
                  <c:v>4.7679581071364363E-15</c:v>
                </c:pt>
                <c:pt idx="2">
                  <c:v>4.6955174262364731E-15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389704"/>
        <c:axId val="329391664"/>
        <c:axId val="0"/>
      </c:bar3DChart>
      <c:catAx>
        <c:axId val="32938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9391664"/>
        <c:crosses val="autoZero"/>
        <c:auto val="1"/>
        <c:lblAlgn val="ctr"/>
        <c:lblOffset val="100"/>
        <c:noMultiLvlLbl val="0"/>
      </c:catAx>
      <c:valAx>
        <c:axId val="32939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93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371476</xdr:colOff>
      <xdr:row>0</xdr:row>
      <xdr:rowOff>61912</xdr:rowOff>
    </xdr:from>
    <xdr:to>
      <xdr:col>11</xdr:col>
      <xdr:colOff>66676</xdr:colOff>
      <xdr:row>11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66676</xdr:colOff>
      <xdr:row>0</xdr:row>
      <xdr:rowOff>61912</xdr:rowOff>
    </xdr:from>
    <xdr:to>
      <xdr:col>15</xdr:col>
      <xdr:colOff>581026</xdr:colOff>
      <xdr:row>11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0</xdr:row>
      <xdr:rowOff>42862</xdr:rowOff>
    </xdr:from>
    <xdr:to>
      <xdr:col>21</xdr:col>
      <xdr:colOff>9525</xdr:colOff>
      <xdr:row>11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11</xdr:row>
      <xdr:rowOff>33337</xdr:rowOff>
    </xdr:from>
    <xdr:to>
      <xdr:col>11</xdr:col>
      <xdr:colOff>200025</xdr:colOff>
      <xdr:row>22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85725</xdr:colOff>
      <xdr:row>22</xdr:row>
      <xdr:rowOff>61913</xdr:rowOff>
    </xdr:from>
    <xdr:to>
      <xdr:col>5</xdr:col>
      <xdr:colOff>190500</xdr:colOff>
      <xdr:row>32</xdr:row>
      <xdr:rowOff>133351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22</xdr:row>
      <xdr:rowOff>100013</xdr:rowOff>
    </xdr:from>
    <xdr:to>
      <xdr:col>10</xdr:col>
      <xdr:colOff>600075</xdr:colOff>
      <xdr:row>32</xdr:row>
      <xdr:rowOff>152401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19051</xdr:colOff>
      <xdr:row>22</xdr:row>
      <xdr:rowOff>128587</xdr:rowOff>
    </xdr:from>
    <xdr:to>
      <xdr:col>16</xdr:col>
      <xdr:colOff>76201</xdr:colOff>
      <xdr:row>32</xdr:row>
      <xdr:rowOff>171450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17</xdr:col>
          <xdr:colOff>190500</xdr:colOff>
          <xdr:row>17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17</xdr:col>
          <xdr:colOff>190500</xdr:colOff>
          <xdr:row>36</xdr:row>
          <xdr:rowOff>95250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17</xdr:col>
          <xdr:colOff>190500</xdr:colOff>
          <xdr:row>55</xdr:row>
          <xdr:rowOff>95250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F1" sqref="F1"/>
    </sheetView>
  </sheetViews>
  <sheetFormatPr defaultColWidth="5" defaultRowHeight="12.75" x14ac:dyDescent="0.25"/>
  <cols>
    <col min="1" max="1" width="5.28515625" style="3" bestFit="1" customWidth="1"/>
    <col min="2" max="2" width="12.140625" style="2" customWidth="1"/>
    <col min="3" max="3" width="6.140625" style="2" customWidth="1"/>
    <col min="4" max="4" width="7.42578125" style="2" customWidth="1"/>
    <col min="5" max="5" width="6.85546875" style="2" customWidth="1"/>
    <col min="6" max="16384" width="5" style="2"/>
  </cols>
  <sheetData>
    <row r="1" spans="1:14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3" t="s">
        <v>15</v>
      </c>
      <c r="B2" s="2" t="s">
        <v>12</v>
      </c>
      <c r="C2" s="2">
        <v>0.51882552084453026</v>
      </c>
      <c r="D2" s="2">
        <v>0.50512032608222568</v>
      </c>
      <c r="E2" s="2">
        <v>0.47023098852660566</v>
      </c>
      <c r="F2" s="2">
        <v>0.45040571263251872</v>
      </c>
      <c r="G2" s="2">
        <v>0.38154001610887467</v>
      </c>
      <c r="H2" s="2">
        <v>0.57893673452176364</v>
      </c>
      <c r="I2" s="2">
        <v>0.42527307419297811</v>
      </c>
      <c r="J2" s="2">
        <v>0.38408937362060391</v>
      </c>
      <c r="K2" s="2">
        <v>0.58582269660617858</v>
      </c>
      <c r="L2" s="2">
        <v>0.39801520831559423</v>
      </c>
      <c r="M2" s="2">
        <v>0.37409351495056797</v>
      </c>
      <c r="N2" s="2">
        <v>0.52203064460047455</v>
      </c>
    </row>
    <row r="3" spans="1:14" x14ac:dyDescent="0.25">
      <c r="B3" s="2" t="s">
        <v>13</v>
      </c>
      <c r="C3" s="2">
        <v>82</v>
      </c>
      <c r="D3" s="2">
        <v>80</v>
      </c>
      <c r="E3" s="2">
        <v>84</v>
      </c>
      <c r="F3" s="2">
        <v>6</v>
      </c>
      <c r="G3" s="2">
        <v>6</v>
      </c>
      <c r="H3" s="2">
        <v>24</v>
      </c>
      <c r="I3" s="2">
        <v>2</v>
      </c>
      <c r="J3" s="2">
        <v>1</v>
      </c>
      <c r="K3" s="2">
        <v>30</v>
      </c>
      <c r="L3" s="2">
        <v>5</v>
      </c>
      <c r="M3" s="2">
        <v>4</v>
      </c>
      <c r="N3" s="2">
        <v>30</v>
      </c>
    </row>
    <row r="4" spans="1:14" x14ac:dyDescent="0.25">
      <c r="B4" s="2" t="s">
        <v>14</v>
      </c>
      <c r="C4" s="2">
        <v>21</v>
      </c>
      <c r="D4" s="2">
        <v>21</v>
      </c>
      <c r="E4" s="2">
        <v>21</v>
      </c>
      <c r="F4" s="2">
        <v>5</v>
      </c>
      <c r="G4" s="2">
        <v>5</v>
      </c>
      <c r="H4" s="2">
        <v>11</v>
      </c>
      <c r="I4" s="2">
        <v>5</v>
      </c>
      <c r="J4" s="2">
        <v>5</v>
      </c>
      <c r="K4" s="2">
        <v>11</v>
      </c>
      <c r="L4" s="2">
        <v>5</v>
      </c>
      <c r="M4" s="2">
        <v>5</v>
      </c>
      <c r="N4" s="2">
        <v>11</v>
      </c>
    </row>
    <row r="6" spans="1:14" x14ac:dyDescent="0.2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 t="s">
        <v>10</v>
      </c>
      <c r="N6" s="2" t="s">
        <v>11</v>
      </c>
    </row>
    <row r="7" spans="1:14" x14ac:dyDescent="0.25">
      <c r="A7" s="3">
        <v>742820</v>
      </c>
      <c r="B7" s="2" t="s">
        <v>12</v>
      </c>
      <c r="C7" s="2">
        <v>0.47493395883868766</v>
      </c>
      <c r="D7" s="2">
        <v>0.47466107724619161</v>
      </c>
      <c r="E7" s="2">
        <v>0.48748630420117317</v>
      </c>
      <c r="F7" s="2">
        <v>0.48909200000000003</v>
      </c>
      <c r="G7" s="2">
        <v>0.62456999999999996</v>
      </c>
      <c r="H7" s="2">
        <v>0.5015760073263299</v>
      </c>
      <c r="I7" s="2">
        <v>0.54085066594332643</v>
      </c>
      <c r="J7" s="2">
        <v>0.3496129088849545</v>
      </c>
      <c r="K7" s="2">
        <v>0.5015760073263299</v>
      </c>
      <c r="L7" s="2">
        <v>0.39539159932047002</v>
      </c>
      <c r="M7" s="2">
        <v>0.36984159875281658</v>
      </c>
      <c r="N7" s="2">
        <v>0.52789365452965731</v>
      </c>
    </row>
    <row r="8" spans="1:14" x14ac:dyDescent="0.25">
      <c r="B8" s="2" t="s">
        <v>13</v>
      </c>
      <c r="C8" s="2">
        <v>27</v>
      </c>
      <c r="D8" s="2">
        <v>68</v>
      </c>
      <c r="E8" s="2">
        <v>54</v>
      </c>
      <c r="F8" s="2">
        <v>1</v>
      </c>
      <c r="G8" s="2">
        <v>1</v>
      </c>
      <c r="H8" s="2">
        <v>14</v>
      </c>
      <c r="I8" s="2">
        <v>2</v>
      </c>
      <c r="J8" s="2">
        <v>3</v>
      </c>
      <c r="K8" s="2">
        <v>28</v>
      </c>
      <c r="L8" s="2">
        <v>1</v>
      </c>
      <c r="M8" s="2">
        <v>2</v>
      </c>
      <c r="N8" s="2">
        <v>26</v>
      </c>
    </row>
    <row r="9" spans="1:14" x14ac:dyDescent="0.25">
      <c r="B9" s="2" t="s">
        <v>14</v>
      </c>
      <c r="C9" s="2">
        <v>21</v>
      </c>
      <c r="D9" s="2">
        <v>21</v>
      </c>
      <c r="E9" s="2">
        <v>21</v>
      </c>
      <c r="F9" s="2">
        <v>5</v>
      </c>
      <c r="G9" s="2">
        <v>5</v>
      </c>
      <c r="H9" s="2">
        <v>11</v>
      </c>
      <c r="I9" s="2">
        <v>5</v>
      </c>
      <c r="J9" s="2">
        <v>5</v>
      </c>
      <c r="K9" s="2">
        <v>11</v>
      </c>
      <c r="L9" s="2">
        <v>5</v>
      </c>
      <c r="M9" s="2">
        <v>5</v>
      </c>
      <c r="N9" s="2">
        <v>11</v>
      </c>
    </row>
    <row r="11" spans="1:14" x14ac:dyDescent="0.25">
      <c r="A11" s="3">
        <v>672045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  <c r="M11" s="2" t="s">
        <v>10</v>
      </c>
      <c r="N11" s="2" t="s">
        <v>11</v>
      </c>
    </row>
    <row r="12" spans="1:14" x14ac:dyDescent="0.25">
      <c r="B12" s="2" t="s">
        <v>12</v>
      </c>
      <c r="C12" s="2">
        <v>0.46080409643213638</v>
      </c>
      <c r="D12" s="2">
        <v>0.54743632517503138</v>
      </c>
      <c r="E12" s="2">
        <v>0.4730389519735741</v>
      </c>
      <c r="F12" s="2">
        <v>0.47033314300009194</v>
      </c>
      <c r="G12" s="2">
        <v>0.47576776903788659</v>
      </c>
      <c r="H12" s="2">
        <v>0.48748739829082405</v>
      </c>
      <c r="I12" s="2">
        <v>0.41848365001864712</v>
      </c>
      <c r="J12" s="2">
        <v>0.41863801037403103</v>
      </c>
      <c r="K12" s="2">
        <v>0.62180561294673153</v>
      </c>
      <c r="L12" s="2">
        <v>0.32050167238526966</v>
      </c>
      <c r="M12" s="2">
        <v>0.46671158118092371</v>
      </c>
      <c r="N12" s="2">
        <v>0.5088375269028641</v>
      </c>
    </row>
    <row r="13" spans="1:14" x14ac:dyDescent="0.25">
      <c r="B13" s="2" t="s">
        <v>13</v>
      </c>
      <c r="C13" s="2">
        <v>54</v>
      </c>
      <c r="D13" s="2">
        <v>96</v>
      </c>
      <c r="E13" s="2">
        <v>72</v>
      </c>
      <c r="F13" s="2">
        <v>3</v>
      </c>
      <c r="G13" s="2">
        <v>2</v>
      </c>
      <c r="H13" s="2">
        <v>24</v>
      </c>
      <c r="I13" s="2">
        <v>4</v>
      </c>
      <c r="J13" s="2">
        <v>4</v>
      </c>
      <c r="K13" s="2">
        <v>37</v>
      </c>
      <c r="L13" s="2">
        <v>3</v>
      </c>
      <c r="M13" s="2">
        <v>2</v>
      </c>
      <c r="N13" s="2">
        <v>35</v>
      </c>
    </row>
    <row r="14" spans="1:14" x14ac:dyDescent="0.25">
      <c r="B14" s="2" t="s">
        <v>14</v>
      </c>
      <c r="C14" s="2">
        <v>21</v>
      </c>
      <c r="D14" s="2">
        <v>21</v>
      </c>
      <c r="E14" s="2">
        <v>21</v>
      </c>
      <c r="F14" s="2">
        <v>5</v>
      </c>
      <c r="G14" s="2">
        <v>5</v>
      </c>
      <c r="H14" s="2">
        <v>11</v>
      </c>
      <c r="I14" s="2">
        <v>5</v>
      </c>
      <c r="J14" s="2">
        <v>5</v>
      </c>
      <c r="K14" s="2">
        <v>11</v>
      </c>
      <c r="L14" s="2">
        <v>5</v>
      </c>
      <c r="M14" s="2">
        <v>5</v>
      </c>
      <c r="N14" s="2">
        <v>11</v>
      </c>
    </row>
    <row r="16" spans="1:14" x14ac:dyDescent="0.25">
      <c r="A16" s="3">
        <v>958339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</row>
    <row r="17" spans="1:14" x14ac:dyDescent="0.25">
      <c r="B17" s="2" t="s">
        <v>12</v>
      </c>
      <c r="C17" s="2">
        <v>0.45789860213569822</v>
      </c>
      <c r="D17" s="2">
        <v>0.4983379728130154</v>
      </c>
      <c r="E17" s="2">
        <v>0.49192322270245792</v>
      </c>
      <c r="F17" s="2">
        <v>0</v>
      </c>
      <c r="G17" s="2">
        <v>0.43720530918327155</v>
      </c>
      <c r="H17" s="2">
        <v>0.46246079105349031</v>
      </c>
      <c r="I17" s="2">
        <v>0.56729492381471047</v>
      </c>
      <c r="J17" s="2">
        <v>0.52922042567261596</v>
      </c>
      <c r="K17" s="2">
        <v>0.54457842313273863</v>
      </c>
      <c r="L17" s="2">
        <v>0.46177159770102644</v>
      </c>
      <c r="M17" s="2">
        <v>0.73780554322110858</v>
      </c>
      <c r="N17" s="2">
        <v>0.52506453648750306</v>
      </c>
    </row>
    <row r="18" spans="1:14" x14ac:dyDescent="0.25">
      <c r="B18" s="2" t="s">
        <v>13</v>
      </c>
      <c r="C18" s="2">
        <v>28</v>
      </c>
      <c r="D18" s="2">
        <v>82</v>
      </c>
      <c r="E18" s="2">
        <v>93</v>
      </c>
      <c r="F18" s="2">
        <v>0</v>
      </c>
      <c r="G18" s="2">
        <v>2</v>
      </c>
      <c r="H18" s="2">
        <v>13</v>
      </c>
      <c r="I18" s="2">
        <v>3</v>
      </c>
      <c r="J18" s="2">
        <v>3</v>
      </c>
      <c r="K18" s="2">
        <v>31</v>
      </c>
      <c r="L18" s="2">
        <v>6</v>
      </c>
      <c r="M18" s="2">
        <v>1</v>
      </c>
      <c r="N18" s="2">
        <v>29</v>
      </c>
    </row>
    <row r="19" spans="1:14" x14ac:dyDescent="0.25">
      <c r="B19" s="2" t="s">
        <v>14</v>
      </c>
      <c r="C19" s="2">
        <v>21</v>
      </c>
      <c r="D19" s="2">
        <v>21</v>
      </c>
      <c r="E19" s="2">
        <v>21</v>
      </c>
      <c r="F19" s="2">
        <v>5</v>
      </c>
      <c r="G19" s="2">
        <v>5</v>
      </c>
      <c r="H19" s="2">
        <v>11</v>
      </c>
      <c r="I19" s="2">
        <v>5</v>
      </c>
      <c r="J19" s="2">
        <v>5</v>
      </c>
      <c r="K19" s="2">
        <v>11</v>
      </c>
      <c r="L19" s="2">
        <v>5</v>
      </c>
      <c r="M19" s="2">
        <v>5</v>
      </c>
      <c r="N19" s="2">
        <v>11</v>
      </c>
    </row>
    <row r="21" spans="1:14" x14ac:dyDescent="0.25"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</row>
    <row r="22" spans="1:14" x14ac:dyDescent="0.25">
      <c r="A22" s="3">
        <v>723309</v>
      </c>
      <c r="B22" s="2" t="s">
        <v>12</v>
      </c>
      <c r="C22" s="2">
        <v>0.44211432098033465</v>
      </c>
      <c r="D22" s="2">
        <v>0.44318556421616612</v>
      </c>
      <c r="E22" s="2">
        <v>0.48498764205573025</v>
      </c>
      <c r="F22" s="2">
        <v>0.4933929146768431</v>
      </c>
      <c r="G22" s="2">
        <v>0.45461377601117603</v>
      </c>
      <c r="H22" s="2">
        <v>0.42815961496981475</v>
      </c>
      <c r="I22" s="2">
        <v>0.52549848821503264</v>
      </c>
      <c r="J22" s="2">
        <v>0.36959575755812341</v>
      </c>
      <c r="K22" s="2">
        <v>0.46786565747111675</v>
      </c>
      <c r="L22" s="2">
        <v>0</v>
      </c>
      <c r="M22" s="2">
        <v>0.39659191532449928</v>
      </c>
      <c r="N22" s="2">
        <v>0.55499076162264194</v>
      </c>
    </row>
    <row r="23" spans="1:14" x14ac:dyDescent="0.25">
      <c r="B23" s="2" t="s">
        <v>13</v>
      </c>
      <c r="C23" s="2">
        <v>41</v>
      </c>
      <c r="D23" s="2">
        <v>69</v>
      </c>
      <c r="E23" s="2">
        <v>69</v>
      </c>
      <c r="F23" s="2">
        <v>5</v>
      </c>
      <c r="G23" s="2">
        <v>1</v>
      </c>
      <c r="H23" s="2">
        <v>12</v>
      </c>
      <c r="I23" s="2">
        <v>2</v>
      </c>
      <c r="J23" s="2">
        <v>3</v>
      </c>
      <c r="K23" s="2">
        <v>26</v>
      </c>
      <c r="L23" s="2">
        <v>0</v>
      </c>
      <c r="M23" s="2">
        <v>3</v>
      </c>
      <c r="N23" s="2">
        <v>30</v>
      </c>
    </row>
    <row r="24" spans="1:14" x14ac:dyDescent="0.25">
      <c r="B24" s="2" t="s">
        <v>14</v>
      </c>
      <c r="C24" s="2">
        <v>21</v>
      </c>
      <c r="D24" s="2">
        <v>21</v>
      </c>
      <c r="E24" s="2">
        <v>21</v>
      </c>
      <c r="F24" s="2">
        <v>5</v>
      </c>
      <c r="G24" s="2">
        <v>5</v>
      </c>
      <c r="H24" s="2">
        <v>11</v>
      </c>
      <c r="I24" s="2">
        <v>5</v>
      </c>
      <c r="J24" s="2">
        <v>5</v>
      </c>
      <c r="K24" s="2">
        <v>11</v>
      </c>
      <c r="L24" s="2">
        <v>5</v>
      </c>
      <c r="M24" s="2">
        <v>5</v>
      </c>
      <c r="N24" s="2">
        <v>11</v>
      </c>
    </row>
    <row r="26" spans="1:14" x14ac:dyDescent="0.25">
      <c r="A26" s="3">
        <v>790659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9</v>
      </c>
      <c r="M26" s="2" t="s">
        <v>10</v>
      </c>
      <c r="N26" s="2" t="s">
        <v>11</v>
      </c>
    </row>
    <row r="27" spans="1:14" x14ac:dyDescent="0.25">
      <c r="B27" s="2" t="s">
        <v>12</v>
      </c>
      <c r="C27" s="2">
        <v>0.45444384404696775</v>
      </c>
      <c r="D27" s="2">
        <v>0.46531467207255456</v>
      </c>
      <c r="E27" s="2">
        <v>0.43924284634906952</v>
      </c>
      <c r="F27" s="2">
        <v>0.46653148964471436</v>
      </c>
      <c r="G27" s="2">
        <v>0.59831112653737673</v>
      </c>
      <c r="H27" s="2">
        <v>0.49141571917707061</v>
      </c>
      <c r="I27" s="2">
        <v>0.36770864027195432</v>
      </c>
      <c r="J27" s="2">
        <v>0.38130656507725191</v>
      </c>
      <c r="K27" s="2">
        <v>0.54369258331869474</v>
      </c>
      <c r="L27" s="2">
        <v>0.43516880220062953</v>
      </c>
      <c r="M27" s="2">
        <v>0.39757859092261583</v>
      </c>
      <c r="N27" s="2">
        <v>0.50261608853303552</v>
      </c>
    </row>
    <row r="28" spans="1:14" x14ac:dyDescent="0.25">
      <c r="B28" s="2" t="s">
        <v>13</v>
      </c>
      <c r="C28" s="2">
        <v>51</v>
      </c>
      <c r="D28" s="2">
        <v>72</v>
      </c>
      <c r="E28" s="2">
        <v>40</v>
      </c>
      <c r="F28" s="2">
        <v>3</v>
      </c>
      <c r="G28" s="2">
        <v>1</v>
      </c>
      <c r="H28" s="2">
        <v>18</v>
      </c>
      <c r="I28" s="2">
        <v>3</v>
      </c>
      <c r="J28" s="2">
        <v>5</v>
      </c>
      <c r="K28" s="2">
        <v>21</v>
      </c>
      <c r="L28" s="2">
        <v>3</v>
      </c>
      <c r="M28" s="2">
        <v>4</v>
      </c>
      <c r="N28" s="2">
        <v>14</v>
      </c>
    </row>
    <row r="29" spans="1:14" x14ac:dyDescent="0.25">
      <c r="B29" s="2" t="s">
        <v>14</v>
      </c>
      <c r="C29" s="2">
        <v>21</v>
      </c>
      <c r="D29" s="2">
        <v>21</v>
      </c>
      <c r="E29" s="2">
        <v>21</v>
      </c>
      <c r="F29" s="2">
        <v>5</v>
      </c>
      <c r="G29" s="2">
        <v>5</v>
      </c>
      <c r="H29" s="2">
        <v>11</v>
      </c>
      <c r="I29" s="2">
        <v>5</v>
      </c>
      <c r="J29" s="2">
        <v>5</v>
      </c>
      <c r="K29" s="2">
        <v>11</v>
      </c>
      <c r="L29" s="2">
        <v>5</v>
      </c>
      <c r="M29" s="2">
        <v>5</v>
      </c>
      <c r="N29" s="2">
        <v>11</v>
      </c>
    </row>
    <row r="31" spans="1:14" x14ac:dyDescent="0.25">
      <c r="A31" s="3">
        <v>586881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</row>
    <row r="32" spans="1:14" x14ac:dyDescent="0.25">
      <c r="B32" s="2" t="s">
        <v>12</v>
      </c>
      <c r="C32" s="2">
        <v>0.42724549697804792</v>
      </c>
      <c r="D32" s="2">
        <v>0.4371813487855733</v>
      </c>
      <c r="E32" s="2">
        <v>0.47849313139644495</v>
      </c>
      <c r="F32" s="2">
        <v>0.43255242155813128</v>
      </c>
      <c r="G32" s="2">
        <v>0.62859608280259804</v>
      </c>
      <c r="H32" s="2">
        <v>0.46641120498628247</v>
      </c>
      <c r="I32" s="2">
        <v>0.43450150970342244</v>
      </c>
      <c r="J32" s="2">
        <v>0.406611644854807</v>
      </c>
      <c r="K32" s="2">
        <v>0.50916576299797345</v>
      </c>
      <c r="L32" s="2">
        <v>0.53106166914857511</v>
      </c>
      <c r="M32" s="2">
        <v>0</v>
      </c>
      <c r="N32" s="2">
        <v>0.52810011183974592</v>
      </c>
    </row>
    <row r="33" spans="1:14" x14ac:dyDescent="0.25">
      <c r="B33" s="2" t="s">
        <v>13</v>
      </c>
      <c r="C33" s="2">
        <v>59</v>
      </c>
      <c r="D33" s="2">
        <v>62</v>
      </c>
      <c r="E33" s="2">
        <v>60</v>
      </c>
      <c r="F33" s="2">
        <v>4</v>
      </c>
      <c r="G33" s="2">
        <v>2</v>
      </c>
      <c r="H33" s="2">
        <v>18</v>
      </c>
      <c r="I33" s="2">
        <v>3</v>
      </c>
      <c r="J33" s="2">
        <v>5</v>
      </c>
      <c r="K33" s="2">
        <v>17</v>
      </c>
      <c r="L33" s="2">
        <v>2</v>
      </c>
      <c r="M33" s="2">
        <v>0</v>
      </c>
      <c r="N33" s="2">
        <v>38</v>
      </c>
    </row>
    <row r="34" spans="1:14" x14ac:dyDescent="0.25">
      <c r="B34" s="2" t="s">
        <v>14</v>
      </c>
      <c r="C34" s="2">
        <v>21</v>
      </c>
      <c r="D34" s="2">
        <v>21</v>
      </c>
      <c r="E34" s="2">
        <v>21</v>
      </c>
      <c r="F34" s="2">
        <v>5</v>
      </c>
      <c r="G34" s="2">
        <v>5</v>
      </c>
      <c r="H34" s="2">
        <v>11</v>
      </c>
      <c r="I34" s="2">
        <v>5</v>
      </c>
      <c r="J34" s="2">
        <v>5</v>
      </c>
      <c r="K34" s="2">
        <v>11</v>
      </c>
      <c r="L34" s="2">
        <v>5</v>
      </c>
      <c r="M34" s="2">
        <v>5</v>
      </c>
      <c r="N34" s="2">
        <v>11</v>
      </c>
    </row>
    <row r="36" spans="1:14" x14ac:dyDescent="0.25">
      <c r="A36" s="3" t="s">
        <v>16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</row>
    <row r="37" spans="1:14" x14ac:dyDescent="0.25">
      <c r="B37" s="2" t="s">
        <v>12</v>
      </c>
      <c r="C37" s="2">
        <v>0.46176830438640143</v>
      </c>
      <c r="D37" s="2">
        <v>0.48447310033851043</v>
      </c>
      <c r="E37" s="2">
        <v>0.46216244432172437</v>
      </c>
      <c r="F37" s="2">
        <v>0.49345090515342971</v>
      </c>
      <c r="G37" s="2">
        <v>0.52011592393044626</v>
      </c>
      <c r="H37" s="2">
        <v>0.47917569362755413</v>
      </c>
      <c r="I37" s="2">
        <v>0.42471739796530344</v>
      </c>
      <c r="J37" s="2">
        <v>0.469911302086642</v>
      </c>
      <c r="K37" s="2">
        <v>0.53805806292448188</v>
      </c>
      <c r="L37" s="2">
        <v>0.46945724848930848</v>
      </c>
      <c r="M37" s="2">
        <v>0.51486916961847562</v>
      </c>
      <c r="N37" s="2">
        <v>0.48402660099450656</v>
      </c>
    </row>
    <row r="38" spans="1:14" x14ac:dyDescent="0.25">
      <c r="B38" s="2" t="s">
        <v>13</v>
      </c>
      <c r="C38" s="2">
        <v>68</v>
      </c>
      <c r="D38" s="2">
        <v>90</v>
      </c>
      <c r="E38" s="2">
        <v>102</v>
      </c>
      <c r="F38" s="2">
        <v>6</v>
      </c>
      <c r="G38" s="2">
        <v>5</v>
      </c>
      <c r="H38" s="2">
        <v>19</v>
      </c>
      <c r="I38" s="2">
        <v>4</v>
      </c>
      <c r="J38" s="2">
        <v>4</v>
      </c>
      <c r="K38" s="2">
        <v>32</v>
      </c>
      <c r="L38" s="2">
        <v>6</v>
      </c>
      <c r="M38" s="2">
        <v>3</v>
      </c>
      <c r="N38" s="2">
        <v>32</v>
      </c>
    </row>
    <row r="39" spans="1:14" x14ac:dyDescent="0.25">
      <c r="B39" s="2" t="s">
        <v>14</v>
      </c>
      <c r="C39" s="2">
        <v>21</v>
      </c>
      <c r="D39" s="2">
        <v>21</v>
      </c>
      <c r="E39" s="2">
        <v>21</v>
      </c>
      <c r="F39" s="2">
        <v>5</v>
      </c>
      <c r="G39" s="2">
        <v>5</v>
      </c>
      <c r="H39" s="2">
        <v>11</v>
      </c>
      <c r="I39" s="2">
        <v>5</v>
      </c>
      <c r="J39" s="2">
        <v>5</v>
      </c>
      <c r="K39" s="2">
        <v>11</v>
      </c>
      <c r="L39" s="2">
        <v>5</v>
      </c>
      <c r="M39" s="2">
        <v>5</v>
      </c>
      <c r="N39" s="2">
        <v>11</v>
      </c>
    </row>
    <row r="41" spans="1:14" x14ac:dyDescent="0.25">
      <c r="A41" s="3" t="s">
        <v>17</v>
      </c>
      <c r="C41" s="2" t="s">
        <v>0</v>
      </c>
      <c r="D41" s="2" t="s">
        <v>1</v>
      </c>
      <c r="E41" s="2" t="s">
        <v>2</v>
      </c>
      <c r="F41" s="2" t="s">
        <v>3</v>
      </c>
      <c r="G41" s="2" t="s">
        <v>4</v>
      </c>
      <c r="H41" s="2" t="s">
        <v>5</v>
      </c>
      <c r="I41" s="2" t="s">
        <v>6</v>
      </c>
      <c r="J41" s="2" t="s">
        <v>7</v>
      </c>
      <c r="K41" s="2" t="s">
        <v>8</v>
      </c>
      <c r="L41" s="2" t="s">
        <v>9</v>
      </c>
      <c r="M41" s="2" t="s">
        <v>10</v>
      </c>
      <c r="N41" s="2" t="s">
        <v>11</v>
      </c>
    </row>
    <row r="42" spans="1:14" x14ac:dyDescent="0.25">
      <c r="B42" s="2" t="s">
        <v>12</v>
      </c>
      <c r="C42" s="2">
        <v>0.48862839714769063</v>
      </c>
      <c r="D42" s="2">
        <v>0.50817457061670923</v>
      </c>
      <c r="E42" s="2">
        <v>0.51971429196593788</v>
      </c>
      <c r="F42" s="2">
        <v>0.74364701172323677</v>
      </c>
      <c r="G42" s="2">
        <v>0.45227717039829946</v>
      </c>
      <c r="H42" s="2">
        <v>0.53430050460969492</v>
      </c>
      <c r="I42" s="2">
        <v>0.4465431528014025</v>
      </c>
      <c r="J42" s="2">
        <v>0.52970115794929118</v>
      </c>
      <c r="K42" s="2">
        <v>0.574106617831729</v>
      </c>
      <c r="L42" s="2">
        <v>0.42656810626316188</v>
      </c>
      <c r="M42" s="2">
        <v>0.44857662171120677</v>
      </c>
      <c r="N42" s="2">
        <v>0.59902401128347627</v>
      </c>
    </row>
    <row r="43" spans="1:14" x14ac:dyDescent="0.25">
      <c r="B43" s="2" t="s">
        <v>13</v>
      </c>
      <c r="C43" s="2">
        <v>64</v>
      </c>
      <c r="D43" s="2">
        <v>115</v>
      </c>
      <c r="E43" s="2">
        <v>130</v>
      </c>
      <c r="F43" s="2">
        <v>3</v>
      </c>
      <c r="G43" s="2">
        <v>3</v>
      </c>
      <c r="H43" s="2">
        <v>25</v>
      </c>
      <c r="I43" s="2">
        <v>4</v>
      </c>
      <c r="J43" s="2">
        <v>6</v>
      </c>
      <c r="K43" s="2">
        <v>38</v>
      </c>
      <c r="L43" s="2">
        <v>4</v>
      </c>
      <c r="M43" s="2">
        <v>6</v>
      </c>
      <c r="N43" s="2">
        <v>40</v>
      </c>
    </row>
    <row r="44" spans="1:14" x14ac:dyDescent="0.25">
      <c r="B44" s="2" t="s">
        <v>14</v>
      </c>
      <c r="C44" s="2">
        <v>21</v>
      </c>
      <c r="D44" s="2">
        <v>21</v>
      </c>
      <c r="E44" s="2">
        <v>21</v>
      </c>
      <c r="F44" s="2">
        <v>5</v>
      </c>
      <c r="G44" s="2">
        <v>5</v>
      </c>
      <c r="H44" s="2">
        <v>11</v>
      </c>
      <c r="I44" s="2">
        <v>5</v>
      </c>
      <c r="J44" s="2">
        <v>5</v>
      </c>
      <c r="K44" s="2">
        <v>11</v>
      </c>
      <c r="L44" s="2">
        <v>5</v>
      </c>
      <c r="M44" s="2">
        <v>5</v>
      </c>
      <c r="N44" s="2">
        <v>11</v>
      </c>
    </row>
    <row r="46" spans="1:14" x14ac:dyDescent="0.25">
      <c r="A46" s="3" t="s">
        <v>18</v>
      </c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</row>
    <row r="47" spans="1:14" x14ac:dyDescent="0.25">
      <c r="B47" s="2" t="s">
        <v>12</v>
      </c>
      <c r="C47" s="2">
        <v>0.40671793853743737</v>
      </c>
      <c r="D47" s="2">
        <v>0.45069067323407769</v>
      </c>
      <c r="E47" s="2">
        <v>0.46442832810029466</v>
      </c>
      <c r="F47" s="2">
        <v>0.38799873192926426</v>
      </c>
      <c r="G47" s="2">
        <v>0.4280882224357539</v>
      </c>
      <c r="H47" s="2">
        <v>0.38978785979777347</v>
      </c>
      <c r="I47" s="2">
        <v>0.49490304431813154</v>
      </c>
      <c r="J47" s="2">
        <v>0.48244603091200849</v>
      </c>
      <c r="K47" s="2">
        <v>0.47170425707638192</v>
      </c>
      <c r="L47" s="2">
        <v>0.48231779223305365</v>
      </c>
      <c r="M47" s="2">
        <v>0.56338151269521197</v>
      </c>
      <c r="N47" s="2">
        <v>0.52569835768578899</v>
      </c>
    </row>
    <row r="48" spans="1:14" x14ac:dyDescent="0.25">
      <c r="B48" s="2" t="s">
        <v>13</v>
      </c>
      <c r="C48" s="2">
        <v>49</v>
      </c>
      <c r="D48" s="2">
        <v>52</v>
      </c>
      <c r="E48" s="2">
        <v>40</v>
      </c>
      <c r="F48" s="2">
        <v>2</v>
      </c>
      <c r="G48" s="2">
        <v>6</v>
      </c>
      <c r="H48" s="2">
        <v>21</v>
      </c>
      <c r="I48" s="2">
        <v>1</v>
      </c>
      <c r="J48" s="2">
        <v>1</v>
      </c>
      <c r="K48" s="2">
        <v>19</v>
      </c>
      <c r="L48" s="2">
        <v>3</v>
      </c>
      <c r="M48" s="2">
        <v>2</v>
      </c>
      <c r="N48" s="2">
        <v>17</v>
      </c>
    </row>
    <row r="49" spans="1:14" x14ac:dyDescent="0.25">
      <c r="B49" s="2" t="s">
        <v>14</v>
      </c>
      <c r="C49" s="2">
        <v>21</v>
      </c>
      <c r="D49" s="2">
        <v>21</v>
      </c>
      <c r="E49" s="2">
        <v>21</v>
      </c>
      <c r="F49" s="2">
        <v>5</v>
      </c>
      <c r="G49" s="2">
        <v>5</v>
      </c>
      <c r="H49" s="2">
        <v>11</v>
      </c>
      <c r="I49" s="2">
        <v>5</v>
      </c>
      <c r="J49" s="2">
        <v>5</v>
      </c>
      <c r="K49" s="2">
        <v>11</v>
      </c>
      <c r="L49" s="2">
        <v>5</v>
      </c>
      <c r="M49" s="2">
        <v>5</v>
      </c>
      <c r="N49" s="2">
        <v>11</v>
      </c>
    </row>
    <row r="51" spans="1:14" x14ac:dyDescent="0.25">
      <c r="A51" s="3" t="s">
        <v>19</v>
      </c>
      <c r="C51" s="2" t="s">
        <v>0</v>
      </c>
      <c r="D51" s="2" t="s">
        <v>1</v>
      </c>
      <c r="E51" s="2" t="s">
        <v>2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7</v>
      </c>
      <c r="K51" s="2" t="s">
        <v>8</v>
      </c>
      <c r="L51" s="2" t="s">
        <v>9</v>
      </c>
      <c r="M51" s="2" t="s">
        <v>10</v>
      </c>
      <c r="N51" s="2" t="s">
        <v>11</v>
      </c>
    </row>
    <row r="52" spans="1:14" x14ac:dyDescent="0.25">
      <c r="B52" s="2" t="s">
        <v>12</v>
      </c>
      <c r="C52" s="2">
        <v>0.42859113758081097</v>
      </c>
      <c r="D52" s="2">
        <v>0.46664047060806418</v>
      </c>
      <c r="E52" s="2">
        <v>0.49240538044387944</v>
      </c>
      <c r="F52" s="2">
        <v>0</v>
      </c>
      <c r="G52" s="2">
        <v>0.42806127347764072</v>
      </c>
      <c r="H52" s="2">
        <v>0.46320270235928818</v>
      </c>
      <c r="I52" s="2">
        <v>0.49384371325692422</v>
      </c>
      <c r="J52" s="2">
        <v>0</v>
      </c>
      <c r="K52" s="2">
        <v>0.49359938599305536</v>
      </c>
      <c r="L52" s="2">
        <v>0.50605739308798614</v>
      </c>
      <c r="M52" s="2">
        <v>0</v>
      </c>
      <c r="N52" s="2">
        <v>0.5805642820763639</v>
      </c>
    </row>
    <row r="53" spans="1:14" x14ac:dyDescent="0.25">
      <c r="B53" s="2" t="s">
        <v>13</v>
      </c>
      <c r="C53" s="2">
        <v>70</v>
      </c>
      <c r="D53" s="2">
        <v>42</v>
      </c>
      <c r="E53" s="2">
        <v>46</v>
      </c>
      <c r="F53" s="2">
        <v>0</v>
      </c>
      <c r="G53" s="2">
        <v>6</v>
      </c>
      <c r="H53" s="2">
        <v>33</v>
      </c>
      <c r="I53" s="2">
        <v>2</v>
      </c>
      <c r="J53" s="2">
        <v>0</v>
      </c>
      <c r="K53" s="2">
        <v>22</v>
      </c>
      <c r="L53" s="2">
        <v>2</v>
      </c>
      <c r="M53" s="2">
        <v>0</v>
      </c>
      <c r="N53" s="2">
        <v>17</v>
      </c>
    </row>
    <row r="54" spans="1:14" x14ac:dyDescent="0.25">
      <c r="B54" s="2" t="s">
        <v>14</v>
      </c>
      <c r="C54" s="2">
        <v>21</v>
      </c>
      <c r="D54" s="2">
        <v>21</v>
      </c>
      <c r="E54" s="2">
        <v>21</v>
      </c>
      <c r="F54" s="2">
        <v>5</v>
      </c>
      <c r="G54" s="2">
        <v>5</v>
      </c>
      <c r="H54" s="2">
        <v>11</v>
      </c>
      <c r="I54" s="2">
        <v>5</v>
      </c>
      <c r="J54" s="2">
        <v>5</v>
      </c>
      <c r="K54" s="2">
        <v>11</v>
      </c>
      <c r="L54" s="2">
        <v>5</v>
      </c>
      <c r="M54" s="2">
        <v>5</v>
      </c>
      <c r="N54" s="2">
        <v>11</v>
      </c>
    </row>
    <row r="56" spans="1:14" x14ac:dyDescent="0.25">
      <c r="A56" s="3" t="s">
        <v>20</v>
      </c>
      <c r="C56" s="2" t="s">
        <v>0</v>
      </c>
      <c r="D56" s="2" t="s">
        <v>1</v>
      </c>
      <c r="E56" s="2" t="s">
        <v>2</v>
      </c>
      <c r="F56" s="2" t="s">
        <v>3</v>
      </c>
      <c r="G56" s="2" t="s">
        <v>4</v>
      </c>
      <c r="H56" s="2" t="s">
        <v>5</v>
      </c>
      <c r="I56" s="2" t="s">
        <v>6</v>
      </c>
      <c r="J56" s="2" t="s">
        <v>7</v>
      </c>
      <c r="K56" s="2" t="s">
        <v>8</v>
      </c>
      <c r="L56" s="2" t="s">
        <v>9</v>
      </c>
      <c r="M56" s="2" t="s">
        <v>10</v>
      </c>
      <c r="N56" s="2" t="s">
        <v>11</v>
      </c>
    </row>
    <row r="57" spans="1:14" x14ac:dyDescent="0.25">
      <c r="B57" s="2" t="s">
        <v>12</v>
      </c>
      <c r="C57" s="2">
        <v>0.47400601198050468</v>
      </c>
      <c r="D57" s="2">
        <v>0.50358912638148179</v>
      </c>
      <c r="E57" s="2">
        <v>0.4633758464371952</v>
      </c>
      <c r="F57" s="2">
        <v>0.3998071750816517</v>
      </c>
      <c r="G57" s="2">
        <v>0.38554113046606475</v>
      </c>
      <c r="H57" s="2">
        <v>0.52189315172168715</v>
      </c>
      <c r="I57" s="2">
        <v>0.35321150908561794</v>
      </c>
      <c r="J57" s="2">
        <v>0.34183167185409802</v>
      </c>
      <c r="K57" s="2">
        <v>0.55216555952818513</v>
      </c>
      <c r="L57" s="2">
        <v>0.37642690130342799</v>
      </c>
      <c r="M57" s="2">
        <v>0.3560527973733334</v>
      </c>
      <c r="N57" s="2">
        <v>0.47198950492219155</v>
      </c>
    </row>
    <row r="58" spans="1:14" x14ac:dyDescent="0.25">
      <c r="B58" s="2" t="s">
        <v>13</v>
      </c>
      <c r="C58" s="2">
        <v>66</v>
      </c>
      <c r="D58" s="2">
        <v>81</v>
      </c>
      <c r="E58" s="2">
        <v>62</v>
      </c>
      <c r="F58" s="2">
        <v>3</v>
      </c>
      <c r="G58" s="2">
        <v>1</v>
      </c>
      <c r="H58" s="2">
        <v>26</v>
      </c>
      <c r="I58" s="2">
        <v>2</v>
      </c>
      <c r="J58" s="2">
        <v>1</v>
      </c>
      <c r="K58" s="2">
        <v>34</v>
      </c>
      <c r="L58" s="2">
        <v>3</v>
      </c>
      <c r="M58" s="2">
        <v>2</v>
      </c>
      <c r="N58" s="2">
        <v>24</v>
      </c>
    </row>
    <row r="59" spans="1:14" x14ac:dyDescent="0.25">
      <c r="B59" s="2" t="s">
        <v>14</v>
      </c>
      <c r="C59" s="2">
        <v>21</v>
      </c>
      <c r="D59" s="2">
        <v>21</v>
      </c>
      <c r="E59" s="2">
        <v>21</v>
      </c>
      <c r="F59" s="2">
        <v>5</v>
      </c>
      <c r="G59" s="2">
        <v>5</v>
      </c>
      <c r="H59" s="2">
        <v>11</v>
      </c>
      <c r="I59" s="2">
        <v>5</v>
      </c>
      <c r="J59" s="2">
        <v>5</v>
      </c>
      <c r="K59" s="2">
        <v>11</v>
      </c>
      <c r="L59" s="2">
        <v>5</v>
      </c>
      <c r="M59" s="2">
        <v>5</v>
      </c>
      <c r="N59" s="2">
        <v>11</v>
      </c>
    </row>
    <row r="61" spans="1:14" x14ac:dyDescent="0.25">
      <c r="A61" s="3" t="s">
        <v>21</v>
      </c>
      <c r="B61" s="3"/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</row>
    <row r="62" spans="1:14" x14ac:dyDescent="0.25">
      <c r="B62" s="3" t="s">
        <v>12</v>
      </c>
      <c r="C62" s="2">
        <v>0.4926838144286797</v>
      </c>
      <c r="D62" s="2">
        <v>0.48864319861607386</v>
      </c>
      <c r="E62" s="2">
        <v>0.53908974827516321</v>
      </c>
      <c r="F62" s="2">
        <v>0.38699030752456259</v>
      </c>
      <c r="G62" s="2">
        <v>0.40080916540463035</v>
      </c>
      <c r="H62" s="2">
        <v>0.5300370137904209</v>
      </c>
      <c r="I62" s="2">
        <v>0.46487980143677154</v>
      </c>
      <c r="J62" s="2">
        <v>0.37155617802879942</v>
      </c>
      <c r="K62" s="2">
        <v>0.5370539987325974</v>
      </c>
      <c r="L62" s="2">
        <v>0.4573046876938765</v>
      </c>
      <c r="M62" s="2">
        <v>0.45711153499892787</v>
      </c>
      <c r="N62" s="2">
        <v>0.59935370278239719</v>
      </c>
    </row>
    <row r="63" spans="1:14" x14ac:dyDescent="0.25">
      <c r="B63" s="3" t="s">
        <v>13</v>
      </c>
      <c r="C63" s="2">
        <v>84</v>
      </c>
      <c r="D63" s="2">
        <v>67</v>
      </c>
      <c r="E63" s="2">
        <v>100</v>
      </c>
      <c r="F63" s="2">
        <v>3</v>
      </c>
      <c r="G63" s="2">
        <v>5</v>
      </c>
      <c r="H63" s="2">
        <v>27</v>
      </c>
      <c r="I63" s="2">
        <v>2</v>
      </c>
      <c r="J63" s="2">
        <v>3</v>
      </c>
      <c r="K63" s="2">
        <v>25</v>
      </c>
      <c r="L63" s="2">
        <v>3</v>
      </c>
      <c r="M63" s="2">
        <v>2</v>
      </c>
      <c r="N63" s="2">
        <v>31</v>
      </c>
    </row>
    <row r="64" spans="1:14" x14ac:dyDescent="0.25">
      <c r="B64" s="3" t="s">
        <v>14</v>
      </c>
      <c r="C64" s="2">
        <v>21</v>
      </c>
      <c r="D64" s="2">
        <v>21</v>
      </c>
      <c r="E64" s="2">
        <v>21</v>
      </c>
      <c r="F64" s="2">
        <v>5</v>
      </c>
      <c r="G64" s="2">
        <v>5</v>
      </c>
      <c r="H64" s="2">
        <v>11</v>
      </c>
      <c r="I64" s="2">
        <v>5</v>
      </c>
      <c r="J64" s="2">
        <v>5</v>
      </c>
      <c r="K64" s="2">
        <v>11</v>
      </c>
      <c r="L64" s="2">
        <v>5</v>
      </c>
      <c r="M64" s="2">
        <v>5</v>
      </c>
      <c r="N64" s="2">
        <v>11</v>
      </c>
    </row>
    <row r="66" spans="1:14" x14ac:dyDescent="0.25">
      <c r="A66" s="3" t="s">
        <v>22</v>
      </c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  <c r="M66" s="2" t="s">
        <v>10</v>
      </c>
      <c r="N66" s="2" t="s">
        <v>11</v>
      </c>
    </row>
    <row r="67" spans="1:14" x14ac:dyDescent="0.25">
      <c r="B67" s="2" t="s">
        <v>12</v>
      </c>
      <c r="C67" s="2">
        <v>0.49058320165048025</v>
      </c>
      <c r="D67" s="2">
        <v>0.52663125452248183</v>
      </c>
      <c r="E67" s="2">
        <v>0.47104466510437853</v>
      </c>
      <c r="F67" s="2">
        <v>0.38837349646266484</v>
      </c>
      <c r="G67" s="2">
        <v>0.51241264019586441</v>
      </c>
      <c r="H67" s="2">
        <v>0.45263474510589841</v>
      </c>
      <c r="I67" s="2">
        <v>0.59785740640088136</v>
      </c>
      <c r="J67" s="2">
        <v>0.54650629695170183</v>
      </c>
      <c r="K67" s="2">
        <v>0.56768852742528664</v>
      </c>
      <c r="L67" s="2">
        <v>0.32622705764590709</v>
      </c>
      <c r="M67" s="2">
        <v>0.49429021693804998</v>
      </c>
      <c r="N67" s="2">
        <v>0.51698014828227601</v>
      </c>
    </row>
    <row r="68" spans="1:14" x14ac:dyDescent="0.25">
      <c r="B68" s="2" t="s">
        <v>13</v>
      </c>
      <c r="C68" s="2">
        <v>88</v>
      </c>
      <c r="D68" s="2">
        <v>109</v>
      </c>
      <c r="E68" s="2">
        <v>69</v>
      </c>
      <c r="F68" s="2">
        <v>2</v>
      </c>
      <c r="G68" s="2">
        <v>8</v>
      </c>
      <c r="H68" s="2">
        <v>26</v>
      </c>
      <c r="I68" s="2">
        <v>6</v>
      </c>
      <c r="J68" s="2">
        <v>2</v>
      </c>
      <c r="K68" s="2">
        <v>30</v>
      </c>
      <c r="L68" s="2">
        <v>2</v>
      </c>
      <c r="M68" s="2">
        <v>1</v>
      </c>
      <c r="N68" s="2">
        <v>30</v>
      </c>
    </row>
    <row r="69" spans="1:14" x14ac:dyDescent="0.25">
      <c r="B69" s="2" t="s">
        <v>14</v>
      </c>
      <c r="C69" s="2">
        <v>21</v>
      </c>
      <c r="D69" s="2">
        <v>21</v>
      </c>
      <c r="E69" s="2">
        <v>21</v>
      </c>
      <c r="F69" s="2">
        <v>5</v>
      </c>
      <c r="G69" s="2">
        <v>5</v>
      </c>
      <c r="H69" s="2">
        <v>11</v>
      </c>
      <c r="I69" s="2">
        <v>5</v>
      </c>
      <c r="J69" s="2">
        <v>5</v>
      </c>
      <c r="K69" s="2">
        <v>11</v>
      </c>
      <c r="L69" s="2">
        <v>5</v>
      </c>
      <c r="M69" s="2">
        <v>5</v>
      </c>
      <c r="N69" s="2">
        <v>11</v>
      </c>
    </row>
    <row r="71" spans="1:14" x14ac:dyDescent="0.25">
      <c r="A71" s="3" t="s">
        <v>23</v>
      </c>
      <c r="C71" s="2" t="s">
        <v>0</v>
      </c>
      <c r="D71" s="2" t="s">
        <v>1</v>
      </c>
      <c r="E71" s="2" t="s">
        <v>2</v>
      </c>
      <c r="F71" s="2" t="s">
        <v>3</v>
      </c>
      <c r="G71" s="2" t="s">
        <v>4</v>
      </c>
      <c r="H71" s="2" t="s">
        <v>5</v>
      </c>
      <c r="I71" s="2" t="s">
        <v>6</v>
      </c>
      <c r="J71" s="2" t="s">
        <v>7</v>
      </c>
      <c r="K71" s="2" t="s">
        <v>8</v>
      </c>
      <c r="L71" s="2" t="s">
        <v>9</v>
      </c>
      <c r="M71" s="2" t="s">
        <v>10</v>
      </c>
      <c r="N71" s="2" t="s">
        <v>11</v>
      </c>
    </row>
    <row r="72" spans="1:14" x14ac:dyDescent="0.25">
      <c r="B72" s="2" t="s">
        <v>12</v>
      </c>
      <c r="C72" s="2">
        <v>0.52199532245271829</v>
      </c>
      <c r="D72" s="2">
        <v>0.47403971086394425</v>
      </c>
      <c r="E72" s="2">
        <v>0.54119903867064723</v>
      </c>
      <c r="F72" s="2">
        <v>0.37555081697012443</v>
      </c>
      <c r="G72" s="2">
        <v>0.4124607358260805</v>
      </c>
      <c r="H72" s="2">
        <v>0.59222126875381131</v>
      </c>
      <c r="I72" s="2">
        <v>0.45497783717499835</v>
      </c>
      <c r="J72" s="2">
        <v>0.48486794256705001</v>
      </c>
      <c r="K72" s="2">
        <v>0.51794689890076584</v>
      </c>
      <c r="L72" s="2">
        <v>0.48523978691136777</v>
      </c>
      <c r="M72" s="2">
        <v>0.43576883231257801</v>
      </c>
      <c r="N72" s="2">
        <v>0.55183401635463447</v>
      </c>
    </row>
    <row r="73" spans="1:14" x14ac:dyDescent="0.25">
      <c r="B73" s="2" t="s">
        <v>13</v>
      </c>
      <c r="C73" s="2">
        <v>68</v>
      </c>
      <c r="D73" s="2">
        <v>47</v>
      </c>
      <c r="E73" s="2">
        <v>108</v>
      </c>
      <c r="F73" s="2">
        <v>5</v>
      </c>
      <c r="G73" s="2">
        <v>5</v>
      </c>
      <c r="H73" s="2">
        <v>19</v>
      </c>
      <c r="I73" s="2">
        <v>3</v>
      </c>
      <c r="J73" s="2">
        <v>1</v>
      </c>
      <c r="K73" s="2">
        <v>16</v>
      </c>
      <c r="L73" s="2">
        <v>5</v>
      </c>
      <c r="M73" s="2">
        <v>4</v>
      </c>
      <c r="N73" s="2">
        <v>43</v>
      </c>
    </row>
    <row r="74" spans="1:14" x14ac:dyDescent="0.25">
      <c r="B74" s="2" t="s">
        <v>14</v>
      </c>
      <c r="C74" s="2">
        <v>21</v>
      </c>
      <c r="D74" s="2">
        <v>21</v>
      </c>
      <c r="E74" s="2">
        <v>21</v>
      </c>
      <c r="F74" s="2">
        <v>5</v>
      </c>
      <c r="G74" s="2">
        <v>5</v>
      </c>
      <c r="H74" s="2">
        <v>11</v>
      </c>
      <c r="I74" s="2">
        <v>5</v>
      </c>
      <c r="J74" s="2">
        <v>5</v>
      </c>
      <c r="K74" s="2">
        <v>11</v>
      </c>
      <c r="L74" s="2">
        <v>5</v>
      </c>
      <c r="M74" s="2">
        <v>5</v>
      </c>
      <c r="N74" s="2">
        <v>11</v>
      </c>
    </row>
    <row r="76" spans="1:14" x14ac:dyDescent="0.25">
      <c r="A76" s="3" t="s">
        <v>24</v>
      </c>
      <c r="C76" s="2" t="s">
        <v>0</v>
      </c>
      <c r="D76" s="2" t="s">
        <v>1</v>
      </c>
      <c r="E76" s="2" t="s">
        <v>2</v>
      </c>
      <c r="F76" s="2" t="s">
        <v>3</v>
      </c>
      <c r="G76" s="2" t="s">
        <v>4</v>
      </c>
      <c r="H76" s="2" t="s">
        <v>5</v>
      </c>
      <c r="I76" s="2" t="s">
        <v>6</v>
      </c>
      <c r="J76" s="2" t="s">
        <v>7</v>
      </c>
      <c r="K76" s="2" t="s">
        <v>8</v>
      </c>
      <c r="L76" s="2" t="s">
        <v>9</v>
      </c>
      <c r="M76" s="2" t="s">
        <v>10</v>
      </c>
      <c r="N76" s="2" t="s">
        <v>11</v>
      </c>
    </row>
    <row r="77" spans="1:14" x14ac:dyDescent="0.25">
      <c r="B77" s="2" t="s">
        <v>12</v>
      </c>
      <c r="C77" s="2">
        <v>0.46889543570476805</v>
      </c>
      <c r="D77" s="2">
        <v>0.47589733000167456</v>
      </c>
      <c r="E77" s="2">
        <v>0.45854337135277784</v>
      </c>
      <c r="F77" s="2">
        <v>0.42928772111340502</v>
      </c>
      <c r="G77" s="2">
        <v>0.38850325110896516</v>
      </c>
      <c r="H77" s="2">
        <v>0.46924906161237445</v>
      </c>
      <c r="I77" s="2">
        <v>0.42665992664784014</v>
      </c>
      <c r="J77" s="2">
        <v>0.36408318731561035</v>
      </c>
      <c r="K77" s="2">
        <v>0.54554468409041335</v>
      </c>
      <c r="L77" s="2">
        <v>0.39900300172332881</v>
      </c>
      <c r="M77" s="2">
        <v>0.45926174805864595</v>
      </c>
      <c r="N77" s="2">
        <v>0.50177494653388277</v>
      </c>
    </row>
    <row r="78" spans="1:14" x14ac:dyDescent="0.25">
      <c r="B78" s="2" t="s">
        <v>13</v>
      </c>
      <c r="C78" s="2">
        <v>50</v>
      </c>
      <c r="D78" s="2">
        <v>97</v>
      </c>
      <c r="E78" s="2">
        <v>82</v>
      </c>
      <c r="F78" s="2">
        <v>1</v>
      </c>
      <c r="G78" s="2">
        <v>1</v>
      </c>
      <c r="H78" s="2">
        <v>20</v>
      </c>
      <c r="I78" s="2">
        <v>4</v>
      </c>
      <c r="J78" s="2">
        <v>7</v>
      </c>
      <c r="K78" s="2">
        <v>30</v>
      </c>
      <c r="L78" s="2">
        <v>6</v>
      </c>
      <c r="M78" s="2">
        <v>4</v>
      </c>
      <c r="N78" s="2">
        <v>31</v>
      </c>
    </row>
    <row r="79" spans="1:14" x14ac:dyDescent="0.25">
      <c r="B79" s="2" t="s">
        <v>14</v>
      </c>
      <c r="C79" s="2">
        <v>21</v>
      </c>
      <c r="D79" s="2">
        <v>21</v>
      </c>
      <c r="E79" s="2">
        <v>21</v>
      </c>
      <c r="F79" s="2">
        <v>5</v>
      </c>
      <c r="G79" s="2">
        <v>5</v>
      </c>
      <c r="H79" s="2">
        <v>11</v>
      </c>
      <c r="I79" s="2">
        <v>5</v>
      </c>
      <c r="J79" s="2">
        <v>5</v>
      </c>
      <c r="K79" s="2">
        <v>11</v>
      </c>
      <c r="L79" s="2">
        <v>5</v>
      </c>
      <c r="M79" s="2">
        <v>5</v>
      </c>
      <c r="N79" s="2">
        <v>11</v>
      </c>
    </row>
    <row r="81" spans="1:14" x14ac:dyDescent="0.25">
      <c r="A81" s="3" t="s">
        <v>25</v>
      </c>
      <c r="C81" s="2" t="s">
        <v>0</v>
      </c>
      <c r="D81" s="2" t="s">
        <v>1</v>
      </c>
      <c r="E81" s="2" t="s">
        <v>2</v>
      </c>
      <c r="F81" s="2" t="s">
        <v>3</v>
      </c>
      <c r="G81" s="2" t="s">
        <v>4</v>
      </c>
      <c r="H81" s="2" t="s">
        <v>5</v>
      </c>
      <c r="I81" s="2" t="s">
        <v>6</v>
      </c>
      <c r="J81" s="2" t="s">
        <v>7</v>
      </c>
      <c r="K81" s="2" t="s">
        <v>8</v>
      </c>
      <c r="L81" s="2" t="s">
        <v>9</v>
      </c>
      <c r="M81" s="2" t="s">
        <v>10</v>
      </c>
      <c r="N81" s="2" t="s">
        <v>11</v>
      </c>
    </row>
    <row r="82" spans="1:14" x14ac:dyDescent="0.25">
      <c r="B82" s="2" t="s">
        <v>12</v>
      </c>
      <c r="C82" s="2">
        <v>0.43460822425720386</v>
      </c>
      <c r="D82" s="2">
        <v>0.46114407815892644</v>
      </c>
      <c r="E82" s="2">
        <v>0.54849916546306143</v>
      </c>
      <c r="F82" s="2">
        <v>0.40123474337479603</v>
      </c>
      <c r="G82" s="2">
        <v>0.4751710688519295</v>
      </c>
      <c r="H82" s="2">
        <v>0.48967774633130684</v>
      </c>
      <c r="I82" s="2">
        <v>0.433464986790012</v>
      </c>
      <c r="J82" s="2">
        <v>0.5645928024392306</v>
      </c>
      <c r="K82" s="2">
        <v>0.51913337336854581</v>
      </c>
      <c r="L82" s="2">
        <v>0.37336112455954229</v>
      </c>
      <c r="M82" s="2">
        <v>0.59048899386511744</v>
      </c>
      <c r="N82" s="2">
        <v>0.56334335465638063</v>
      </c>
    </row>
    <row r="83" spans="1:14" x14ac:dyDescent="0.25">
      <c r="B83" s="2" t="s">
        <v>13</v>
      </c>
      <c r="C83" s="2">
        <v>64</v>
      </c>
      <c r="D83" s="2">
        <v>59</v>
      </c>
      <c r="E83" s="2">
        <v>44</v>
      </c>
      <c r="F83" s="2">
        <v>5</v>
      </c>
      <c r="G83" s="2">
        <v>5</v>
      </c>
      <c r="H83" s="2">
        <v>13</v>
      </c>
      <c r="I83" s="2">
        <v>3</v>
      </c>
      <c r="J83" s="2">
        <v>3</v>
      </c>
      <c r="K83" s="2">
        <v>27</v>
      </c>
      <c r="L83" s="2">
        <v>2</v>
      </c>
      <c r="M83" s="2">
        <v>3</v>
      </c>
      <c r="N83" s="2">
        <v>28</v>
      </c>
    </row>
    <row r="84" spans="1:14" x14ac:dyDescent="0.25">
      <c r="B84" s="2" t="s">
        <v>14</v>
      </c>
      <c r="C84" s="2">
        <v>21</v>
      </c>
      <c r="D84" s="2">
        <v>21</v>
      </c>
      <c r="E84" s="2">
        <v>21</v>
      </c>
      <c r="F84" s="2">
        <v>5</v>
      </c>
      <c r="G84" s="2">
        <v>5</v>
      </c>
      <c r="H84" s="2">
        <v>11</v>
      </c>
      <c r="I84" s="2">
        <v>5</v>
      </c>
      <c r="J84" s="2">
        <v>5</v>
      </c>
      <c r="K84" s="2">
        <v>11</v>
      </c>
      <c r="L84" s="2">
        <v>5</v>
      </c>
      <c r="M84" s="2">
        <v>5</v>
      </c>
      <c r="N84" s="2">
        <v>11</v>
      </c>
    </row>
    <row r="86" spans="1:14" x14ac:dyDescent="0.25">
      <c r="A86" s="3" t="s">
        <v>26</v>
      </c>
      <c r="C86" s="2" t="s">
        <v>0</v>
      </c>
      <c r="D86" s="2" t="s">
        <v>1</v>
      </c>
      <c r="E86" s="2" t="s">
        <v>2</v>
      </c>
      <c r="F86" s="2" t="s">
        <v>3</v>
      </c>
      <c r="G86" s="2" t="s">
        <v>4</v>
      </c>
      <c r="H86" s="2" t="s">
        <v>5</v>
      </c>
      <c r="I86" s="2" t="s">
        <v>6</v>
      </c>
      <c r="J86" s="2" t="s">
        <v>7</v>
      </c>
      <c r="K86" s="2" t="s">
        <v>8</v>
      </c>
      <c r="L86" s="2" t="s">
        <v>9</v>
      </c>
      <c r="M86" s="2" t="s">
        <v>10</v>
      </c>
      <c r="N86" s="2" t="s">
        <v>11</v>
      </c>
    </row>
    <row r="87" spans="1:14" x14ac:dyDescent="0.25">
      <c r="B87" s="2" t="s">
        <v>12</v>
      </c>
      <c r="C87" s="2">
        <v>0.43979932211432871</v>
      </c>
      <c r="D87" s="2">
        <v>0.49985459970803664</v>
      </c>
      <c r="E87" s="2">
        <v>0.45992865560525603</v>
      </c>
      <c r="F87" s="2">
        <v>0.32016557352615194</v>
      </c>
      <c r="G87" s="2">
        <v>0.43715659995000472</v>
      </c>
      <c r="H87" s="2">
        <v>0.46010338458255895</v>
      </c>
      <c r="I87" s="2">
        <v>0.45525444347474286</v>
      </c>
      <c r="J87" s="2">
        <v>0.30228636779596446</v>
      </c>
      <c r="K87" s="2">
        <v>0.53889162956083236</v>
      </c>
      <c r="L87" s="2">
        <v>0.46252314048618859</v>
      </c>
      <c r="M87" s="2">
        <v>0.33515673808808044</v>
      </c>
      <c r="N87" s="2">
        <v>0.46949547360950067</v>
      </c>
    </row>
    <row r="88" spans="1:14" x14ac:dyDescent="0.25">
      <c r="B88" s="2" t="s">
        <v>13</v>
      </c>
      <c r="C88" s="2">
        <v>58</v>
      </c>
      <c r="D88" s="2">
        <v>63</v>
      </c>
      <c r="E88" s="2">
        <v>64</v>
      </c>
      <c r="F88" s="2">
        <v>2</v>
      </c>
      <c r="G88" s="2">
        <v>4</v>
      </c>
      <c r="H88" s="2">
        <v>20</v>
      </c>
      <c r="I88" s="2">
        <v>5</v>
      </c>
      <c r="J88" s="2">
        <v>1</v>
      </c>
      <c r="K88" s="2">
        <v>31</v>
      </c>
      <c r="L88" s="2">
        <v>5</v>
      </c>
      <c r="M88" s="2">
        <v>2</v>
      </c>
      <c r="N88" s="2">
        <v>29</v>
      </c>
    </row>
    <row r="89" spans="1:14" x14ac:dyDescent="0.25">
      <c r="B89" s="2" t="s">
        <v>14</v>
      </c>
      <c r="C89" s="2">
        <v>21</v>
      </c>
      <c r="D89" s="2">
        <v>21</v>
      </c>
      <c r="E89" s="2">
        <v>21</v>
      </c>
      <c r="F89" s="2">
        <v>5</v>
      </c>
      <c r="G89" s="2">
        <v>5</v>
      </c>
      <c r="H89" s="2">
        <v>11</v>
      </c>
      <c r="I89" s="2">
        <v>5</v>
      </c>
      <c r="J89" s="2">
        <v>5</v>
      </c>
      <c r="K89" s="2">
        <v>11</v>
      </c>
      <c r="L89" s="2">
        <v>5</v>
      </c>
      <c r="M89" s="2">
        <v>5</v>
      </c>
      <c r="N89" s="2">
        <v>11</v>
      </c>
    </row>
    <row r="91" spans="1:14" x14ac:dyDescent="0.25">
      <c r="A91" s="3" t="s">
        <v>27</v>
      </c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2" t="s">
        <v>5</v>
      </c>
      <c r="I91" s="2" t="s">
        <v>6</v>
      </c>
      <c r="J91" s="2" t="s">
        <v>7</v>
      </c>
      <c r="K91" s="2" t="s">
        <v>8</v>
      </c>
      <c r="L91" s="2" t="s">
        <v>9</v>
      </c>
      <c r="M91" s="2" t="s">
        <v>10</v>
      </c>
      <c r="N91" s="2" t="s">
        <v>11</v>
      </c>
    </row>
    <row r="92" spans="1:14" x14ac:dyDescent="0.25">
      <c r="B92" s="2" t="s">
        <v>12</v>
      </c>
      <c r="C92" s="2">
        <v>0.47407299317713747</v>
      </c>
      <c r="D92" s="2">
        <v>0.44194000581382653</v>
      </c>
      <c r="E92" s="2">
        <v>0.47445801182757569</v>
      </c>
      <c r="F92" s="2">
        <v>0.50806301676399745</v>
      </c>
      <c r="G92" s="2">
        <v>0.65246307041463081</v>
      </c>
      <c r="H92" s="2">
        <v>0.4763002527919547</v>
      </c>
      <c r="I92" s="2">
        <v>0.48756893114294969</v>
      </c>
      <c r="J92" s="2">
        <v>0.50123164996682679</v>
      </c>
      <c r="K92" s="2">
        <v>0.44512858458817434</v>
      </c>
      <c r="L92" s="2">
        <v>0.4869468307549914</v>
      </c>
      <c r="M92" s="2">
        <v>0.38730780987182201</v>
      </c>
      <c r="N92" s="2">
        <v>0.49473506854556371</v>
      </c>
    </row>
    <row r="93" spans="1:14" x14ac:dyDescent="0.25">
      <c r="B93" s="2" t="s">
        <v>13</v>
      </c>
      <c r="C93" s="2">
        <v>57</v>
      </c>
      <c r="D93" s="2">
        <v>54</v>
      </c>
      <c r="E93" s="2">
        <v>73</v>
      </c>
      <c r="F93" s="2">
        <v>2</v>
      </c>
      <c r="G93" s="2">
        <v>4</v>
      </c>
      <c r="H93" s="2">
        <v>23</v>
      </c>
      <c r="I93" s="2">
        <v>2</v>
      </c>
      <c r="J93" s="2">
        <v>2</v>
      </c>
      <c r="K93" s="2">
        <v>22</v>
      </c>
      <c r="L93" s="2">
        <v>3</v>
      </c>
      <c r="M93" s="2">
        <v>5</v>
      </c>
      <c r="N93" s="2">
        <v>26</v>
      </c>
    </row>
    <row r="94" spans="1:14" x14ac:dyDescent="0.25">
      <c r="B94" s="2" t="s">
        <v>14</v>
      </c>
      <c r="C94" s="2">
        <v>21</v>
      </c>
      <c r="D94" s="2">
        <v>21</v>
      </c>
      <c r="E94" s="2">
        <v>21</v>
      </c>
      <c r="F94" s="2">
        <v>5</v>
      </c>
      <c r="G94" s="2">
        <v>5</v>
      </c>
      <c r="H94" s="2">
        <v>11</v>
      </c>
      <c r="I94" s="2">
        <v>5</v>
      </c>
      <c r="J94" s="2">
        <v>5</v>
      </c>
      <c r="K94" s="2">
        <v>11</v>
      </c>
      <c r="L94" s="2">
        <v>5</v>
      </c>
      <c r="M94" s="2">
        <v>5</v>
      </c>
      <c r="N94" s="2">
        <v>11</v>
      </c>
    </row>
    <row r="96" spans="1:14" x14ac:dyDescent="0.25">
      <c r="A96" s="3" t="s">
        <v>28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</row>
    <row r="97" spans="1:14" x14ac:dyDescent="0.25">
      <c r="B97" s="2" t="s">
        <v>12</v>
      </c>
      <c r="C97" s="2">
        <v>0.42545122935068092</v>
      </c>
      <c r="D97" s="2">
        <v>0.4677368719674671</v>
      </c>
      <c r="E97" s="2">
        <v>0.45926785520446178</v>
      </c>
      <c r="F97" s="2">
        <v>0.32888070393367569</v>
      </c>
      <c r="G97" s="2">
        <v>0.43731743485618552</v>
      </c>
      <c r="H97" s="2">
        <v>0.44820076210386955</v>
      </c>
      <c r="I97" s="2">
        <v>0.49582168759036449</v>
      </c>
      <c r="J97" s="2">
        <v>0.30431604831589099</v>
      </c>
      <c r="K97" s="2">
        <v>0.56273015181915698</v>
      </c>
      <c r="L97" s="2">
        <v>0.3341654185997715</v>
      </c>
      <c r="M97" s="2">
        <v>0.36133921509842276</v>
      </c>
      <c r="N97" s="2">
        <v>0.57562827786910764</v>
      </c>
    </row>
    <row r="98" spans="1:14" x14ac:dyDescent="0.25">
      <c r="B98" s="2" t="s">
        <v>13</v>
      </c>
      <c r="C98" s="2">
        <v>51</v>
      </c>
      <c r="D98" s="2">
        <v>62</v>
      </c>
      <c r="E98" s="2">
        <v>68</v>
      </c>
      <c r="F98" s="2">
        <v>1</v>
      </c>
      <c r="G98" s="2">
        <v>3</v>
      </c>
      <c r="H98" s="2">
        <v>17</v>
      </c>
      <c r="I98" s="2">
        <v>3</v>
      </c>
      <c r="J98" s="2">
        <v>1</v>
      </c>
      <c r="K98" s="2">
        <v>23</v>
      </c>
      <c r="L98" s="2">
        <v>2</v>
      </c>
      <c r="M98" s="2">
        <v>3</v>
      </c>
      <c r="N98" s="2">
        <v>25</v>
      </c>
    </row>
    <row r="99" spans="1:14" x14ac:dyDescent="0.25">
      <c r="B99" s="2" t="s">
        <v>14</v>
      </c>
      <c r="C99" s="2">
        <v>21</v>
      </c>
      <c r="D99" s="2">
        <v>21</v>
      </c>
      <c r="E99" s="2">
        <v>21</v>
      </c>
      <c r="F99" s="2">
        <v>5</v>
      </c>
      <c r="G99" s="2">
        <v>5</v>
      </c>
      <c r="H99" s="2">
        <v>11</v>
      </c>
      <c r="I99" s="2">
        <v>5</v>
      </c>
      <c r="J99" s="2">
        <v>5</v>
      </c>
      <c r="K99" s="2">
        <v>11</v>
      </c>
      <c r="L99" s="2">
        <v>5</v>
      </c>
      <c r="M99" s="2">
        <v>5</v>
      </c>
      <c r="N99" s="2">
        <v>11</v>
      </c>
    </row>
    <row r="101" spans="1:14" x14ac:dyDescent="0.25">
      <c r="A101" s="3" t="s">
        <v>29</v>
      </c>
      <c r="C101" s="2" t="s">
        <v>0</v>
      </c>
      <c r="D101" s="2" t="s">
        <v>1</v>
      </c>
      <c r="E101" s="2" t="s">
        <v>2</v>
      </c>
      <c r="F101" s="2" t="s">
        <v>3</v>
      </c>
      <c r="G101" s="2" t="s">
        <v>4</v>
      </c>
      <c r="H101" s="2" t="s">
        <v>5</v>
      </c>
      <c r="I101" s="2" t="s">
        <v>6</v>
      </c>
      <c r="J101" s="2" t="s">
        <v>7</v>
      </c>
      <c r="K101" s="2" t="s">
        <v>8</v>
      </c>
      <c r="L101" s="2" t="s">
        <v>9</v>
      </c>
      <c r="M101" s="2" t="s">
        <v>10</v>
      </c>
      <c r="N101" s="2" t="s">
        <v>11</v>
      </c>
    </row>
    <row r="102" spans="1:14" x14ac:dyDescent="0.25">
      <c r="B102" s="2" t="s">
        <v>12</v>
      </c>
      <c r="C102" s="2">
        <v>0.4361250720748221</v>
      </c>
      <c r="D102" s="2">
        <v>0.47693689245585741</v>
      </c>
      <c r="E102" s="2">
        <v>0.43001505997251965</v>
      </c>
      <c r="F102" s="2">
        <v>0.66685508835209195</v>
      </c>
      <c r="G102" s="2">
        <v>0.68460549988196151</v>
      </c>
      <c r="H102" s="2">
        <v>0.43413829734232356</v>
      </c>
      <c r="I102" s="2">
        <v>0.388983493974142</v>
      </c>
      <c r="J102" s="2">
        <v>0.54597957997413671</v>
      </c>
      <c r="K102" s="2">
        <v>0.49255216994220685</v>
      </c>
      <c r="L102" s="2">
        <v>0.60315342737519795</v>
      </c>
      <c r="M102" s="2">
        <v>0.44157974396821509</v>
      </c>
      <c r="N102" s="2">
        <v>0.45702400868167897</v>
      </c>
    </row>
    <row r="103" spans="1:14" x14ac:dyDescent="0.25">
      <c r="B103" s="2" t="s">
        <v>13</v>
      </c>
      <c r="C103" s="2">
        <v>34</v>
      </c>
      <c r="D103" s="2">
        <v>88</v>
      </c>
      <c r="E103" s="2">
        <v>48</v>
      </c>
      <c r="F103" s="2">
        <v>1</v>
      </c>
      <c r="G103" s="2">
        <v>2</v>
      </c>
      <c r="H103" s="2">
        <v>17</v>
      </c>
      <c r="I103" s="2">
        <v>4</v>
      </c>
      <c r="J103" s="2">
        <v>2</v>
      </c>
      <c r="K103" s="2">
        <v>32</v>
      </c>
      <c r="L103" s="2">
        <v>1</v>
      </c>
      <c r="M103" s="2">
        <v>2</v>
      </c>
      <c r="N103" s="2">
        <v>26</v>
      </c>
    </row>
    <row r="104" spans="1:14" x14ac:dyDescent="0.25">
      <c r="B104" s="2" t="s">
        <v>14</v>
      </c>
      <c r="C104" s="2">
        <v>21</v>
      </c>
      <c r="D104" s="2">
        <v>21</v>
      </c>
      <c r="E104" s="2">
        <v>21</v>
      </c>
      <c r="F104" s="2">
        <v>5</v>
      </c>
      <c r="G104" s="2">
        <v>5</v>
      </c>
      <c r="H104" s="2">
        <v>11</v>
      </c>
      <c r="I104" s="2">
        <v>5</v>
      </c>
      <c r="J104" s="2">
        <v>5</v>
      </c>
      <c r="K104" s="2">
        <v>11</v>
      </c>
      <c r="L104" s="2">
        <v>5</v>
      </c>
      <c r="M104" s="2">
        <v>5</v>
      </c>
      <c r="N104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6"/>
  <sheetViews>
    <sheetView topLeftCell="A7" workbookViewId="0">
      <selection activeCell="I38" sqref="I38"/>
    </sheetView>
  </sheetViews>
  <sheetFormatPr defaultRowHeight="15" x14ac:dyDescent="0.25"/>
  <cols>
    <col min="3" max="3" width="3.42578125" style="1" customWidth="1"/>
    <col min="4" max="4" width="3.5703125" style="1" customWidth="1"/>
    <col min="5" max="5" width="9.140625" style="1"/>
    <col min="6" max="6" width="3.85546875" style="1" customWidth="1"/>
    <col min="7" max="7" width="6.5703125" style="1" customWidth="1"/>
    <col min="8" max="9" width="4.140625" style="1" customWidth="1"/>
  </cols>
  <sheetData>
    <row r="1" spans="3:9" ht="81.75" x14ac:dyDescent="0.25">
      <c r="C1" s="4" t="s">
        <v>13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</row>
    <row r="2" spans="3:9" x14ac:dyDescent="0.25">
      <c r="C2" s="5">
        <v>21</v>
      </c>
      <c r="D2" s="5">
        <v>0.48888900000000002</v>
      </c>
      <c r="E2" s="1">
        <f>FACT(45)/(FACT(C2)*FACT(45-C2))</f>
        <v>3773655750150.001</v>
      </c>
      <c r="F2" s="1">
        <f>LN(E2)</f>
        <v>28.959065342537986</v>
      </c>
      <c r="G2" s="1">
        <f>1.38*10^(-16)*LN(E2)</f>
        <v>3.9963510172702417E-15</v>
      </c>
      <c r="H2" s="1">
        <f>2*C2/10^2</f>
        <v>0.42</v>
      </c>
      <c r="I2" s="6">
        <f>H2*D2</f>
        <v>0.20533338000000001</v>
      </c>
    </row>
    <row r="3" spans="3:9" x14ac:dyDescent="0.25">
      <c r="C3" s="5">
        <v>28</v>
      </c>
      <c r="D3" s="5">
        <v>0.54577799999999999</v>
      </c>
      <c r="E3" s="1">
        <f>FACT(45)/(FACT(C3)*FACT(45-C3))</f>
        <v>1103068603890.0002</v>
      </c>
      <c r="F3" s="1">
        <f t="shared" ref="F3:F35" si="0">LN(E3)</f>
        <v>27.729117051808792</v>
      </c>
      <c r="G3" s="1">
        <f t="shared" ref="G3:G35" si="1">1.38*10^(-16)*LN(E3)</f>
        <v>3.8266181531496125E-15</v>
      </c>
      <c r="H3" s="1">
        <f t="shared" ref="H3:H35" si="2">2*C3/10^2</f>
        <v>0.56000000000000005</v>
      </c>
      <c r="I3" s="6">
        <f t="shared" ref="I3:I35" si="3">H3*D3</f>
        <v>0.30563568000000002</v>
      </c>
    </row>
    <row r="4" spans="3:9" x14ac:dyDescent="0.25">
      <c r="C4" s="5">
        <v>20</v>
      </c>
      <c r="D4" s="5">
        <v>0.45355600000000001</v>
      </c>
      <c r="E4" s="1">
        <f t="shared" ref="E4:E35" si="4">FACT(45)/(FACT(C4)*FACT(45-C4))</f>
        <v>3169870830126.0005</v>
      </c>
      <c r="F4" s="1">
        <f t="shared" si="0"/>
        <v>28.78471195539321</v>
      </c>
      <c r="G4" s="1">
        <f t="shared" si="1"/>
        <v>3.972290249844262E-15</v>
      </c>
      <c r="H4" s="1">
        <f t="shared" si="2"/>
        <v>0.4</v>
      </c>
      <c r="I4" s="6">
        <f t="shared" si="3"/>
        <v>0.18142240000000001</v>
      </c>
    </row>
    <row r="5" spans="3:9" x14ac:dyDescent="0.25">
      <c r="C5" s="5">
        <v>25</v>
      </c>
      <c r="D5" s="5">
        <v>0.45289000000000001</v>
      </c>
      <c r="E5" s="1">
        <f t="shared" si="4"/>
        <v>3169870830126.0005</v>
      </c>
      <c r="F5" s="1">
        <f t="shared" si="0"/>
        <v>28.78471195539321</v>
      </c>
      <c r="G5" s="1">
        <f t="shared" si="1"/>
        <v>3.972290249844262E-15</v>
      </c>
      <c r="H5" s="1">
        <f t="shared" si="2"/>
        <v>0.5</v>
      </c>
      <c r="I5" s="6">
        <f t="shared" si="3"/>
        <v>0.22644500000000001</v>
      </c>
    </row>
    <row r="6" spans="3:9" x14ac:dyDescent="0.25">
      <c r="C6" s="5">
        <v>17</v>
      </c>
      <c r="D6" s="5">
        <v>0.40294999999999997</v>
      </c>
      <c r="E6" s="1">
        <f t="shared" si="4"/>
        <v>1103068603890.0002</v>
      </c>
      <c r="F6" s="1">
        <f t="shared" si="0"/>
        <v>27.729117051808792</v>
      </c>
      <c r="G6" s="1">
        <f t="shared" si="1"/>
        <v>3.8266181531496125E-15</v>
      </c>
      <c r="H6" s="1">
        <f t="shared" si="2"/>
        <v>0.34</v>
      </c>
      <c r="I6" s="6">
        <f t="shared" si="3"/>
        <v>0.13700300000000001</v>
      </c>
    </row>
    <row r="7" spans="3:9" x14ac:dyDescent="0.25">
      <c r="C7" s="5">
        <v>14</v>
      </c>
      <c r="D7" s="5">
        <v>0.373</v>
      </c>
      <c r="E7" s="1">
        <f t="shared" si="4"/>
        <v>166871334960.00003</v>
      </c>
      <c r="F7" s="1">
        <f t="shared" si="0"/>
        <v>25.840488903073222</v>
      </c>
      <c r="G7" s="1">
        <f t="shared" si="1"/>
        <v>3.5659874686241042E-15</v>
      </c>
      <c r="H7" s="1">
        <f t="shared" si="2"/>
        <v>0.28000000000000003</v>
      </c>
      <c r="I7" s="6">
        <f t="shared" si="3"/>
        <v>0.10444000000000001</v>
      </c>
    </row>
    <row r="8" spans="3:9" x14ac:dyDescent="0.25">
      <c r="C8" s="5">
        <v>23</v>
      </c>
      <c r="D8" s="5">
        <v>0.47811999999999999</v>
      </c>
      <c r="E8" s="1">
        <f t="shared" si="4"/>
        <v>4116715363800</v>
      </c>
      <c r="F8" s="1">
        <f t="shared" si="0"/>
        <v>29.046076719527619</v>
      </c>
      <c r="G8" s="1">
        <f t="shared" si="1"/>
        <v>4.0083585872948104E-15</v>
      </c>
      <c r="H8" s="1">
        <f t="shared" si="2"/>
        <v>0.46</v>
      </c>
      <c r="I8" s="6">
        <f t="shared" si="3"/>
        <v>0.2199352</v>
      </c>
    </row>
    <row r="9" spans="3:9" x14ac:dyDescent="0.25">
      <c r="C9" s="5">
        <v>18</v>
      </c>
      <c r="D9" s="5">
        <v>0.46284999999999998</v>
      </c>
      <c r="E9" s="1">
        <f t="shared" si="4"/>
        <v>1715884494940.0002</v>
      </c>
      <c r="F9" s="1">
        <f t="shared" si="0"/>
        <v>28.170949804087829</v>
      </c>
      <c r="G9" s="1">
        <f t="shared" si="1"/>
        <v>3.8875910729641199E-15</v>
      </c>
      <c r="H9" s="1">
        <f t="shared" si="2"/>
        <v>0.36</v>
      </c>
      <c r="I9" s="6">
        <f t="shared" si="3"/>
        <v>0.166626</v>
      </c>
    </row>
    <row r="10" spans="3:9" x14ac:dyDescent="0.25">
      <c r="C10" s="5">
        <v>22</v>
      </c>
      <c r="D10" s="5">
        <v>0.45417999999999997</v>
      </c>
      <c r="E10" s="1">
        <f t="shared" si="4"/>
        <v>4116715363800</v>
      </c>
      <c r="F10" s="1">
        <f t="shared" si="0"/>
        <v>29.046076719527619</v>
      </c>
      <c r="G10" s="1">
        <f t="shared" si="1"/>
        <v>4.0083585872948104E-15</v>
      </c>
      <c r="H10" s="1">
        <f t="shared" si="2"/>
        <v>0.44</v>
      </c>
      <c r="I10" s="6">
        <f t="shared" si="3"/>
        <v>0.19983919999999999</v>
      </c>
    </row>
    <row r="11" spans="3:9" x14ac:dyDescent="0.25">
      <c r="C11" s="5">
        <v>20</v>
      </c>
      <c r="D11" s="5">
        <v>0.45600000000000002</v>
      </c>
      <c r="E11" s="1">
        <f t="shared" si="4"/>
        <v>3169870830126.0005</v>
      </c>
      <c r="F11" s="1">
        <f t="shared" si="0"/>
        <v>28.78471195539321</v>
      </c>
      <c r="G11" s="1">
        <f t="shared" si="1"/>
        <v>3.972290249844262E-15</v>
      </c>
      <c r="H11" s="1">
        <f t="shared" si="2"/>
        <v>0.4</v>
      </c>
      <c r="I11" s="6">
        <f t="shared" si="3"/>
        <v>0.18240000000000001</v>
      </c>
    </row>
    <row r="12" spans="3:9" x14ac:dyDescent="0.25">
      <c r="C12" s="5">
        <v>23</v>
      </c>
      <c r="D12" s="5">
        <v>0.47000000000000003</v>
      </c>
      <c r="E12" s="1">
        <f t="shared" si="4"/>
        <v>4116715363800</v>
      </c>
      <c r="F12" s="1">
        <f t="shared" si="0"/>
        <v>29.046076719527619</v>
      </c>
      <c r="G12" s="1">
        <f t="shared" si="1"/>
        <v>4.0083585872948104E-15</v>
      </c>
      <c r="H12" s="1">
        <f t="shared" si="2"/>
        <v>0.46</v>
      </c>
      <c r="I12" s="6">
        <f t="shared" si="3"/>
        <v>0.21620000000000003</v>
      </c>
    </row>
    <row r="13" spans="3:9" x14ac:dyDescent="0.25">
      <c r="C13" s="5">
        <v>25</v>
      </c>
      <c r="D13" s="5">
        <v>0.48</v>
      </c>
      <c r="E13" s="1">
        <f t="shared" si="4"/>
        <v>3169870830126.0005</v>
      </c>
      <c r="F13" s="1">
        <f t="shared" si="0"/>
        <v>28.78471195539321</v>
      </c>
      <c r="G13" s="1">
        <f t="shared" si="1"/>
        <v>3.972290249844262E-15</v>
      </c>
      <c r="H13" s="1">
        <f t="shared" si="2"/>
        <v>0.5</v>
      </c>
      <c r="I13" s="6">
        <f t="shared" si="3"/>
        <v>0.24</v>
      </c>
    </row>
    <row r="14" spans="3:9" x14ac:dyDescent="0.25">
      <c r="C14" s="5">
        <v>21</v>
      </c>
      <c r="D14" s="5">
        <v>0.45</v>
      </c>
      <c r="E14" s="1">
        <f t="shared" si="4"/>
        <v>3773655750150.001</v>
      </c>
      <c r="F14" s="1">
        <f t="shared" si="0"/>
        <v>28.959065342537986</v>
      </c>
      <c r="G14" s="1">
        <f t="shared" si="1"/>
        <v>3.9963510172702417E-15</v>
      </c>
      <c r="H14" s="1">
        <f t="shared" si="2"/>
        <v>0.42</v>
      </c>
      <c r="I14" s="6">
        <f t="shared" si="3"/>
        <v>0.189</v>
      </c>
    </row>
    <row r="15" spans="3:9" x14ac:dyDescent="0.25">
      <c r="C15" s="5">
        <v>24</v>
      </c>
      <c r="D15" s="5">
        <v>0.49</v>
      </c>
      <c r="E15" s="1">
        <f t="shared" si="4"/>
        <v>3773655750150.001</v>
      </c>
      <c r="F15" s="1">
        <f t="shared" si="0"/>
        <v>28.959065342537986</v>
      </c>
      <c r="G15" s="1">
        <f t="shared" si="1"/>
        <v>3.9963510172702417E-15</v>
      </c>
      <c r="H15" s="1">
        <f t="shared" si="2"/>
        <v>0.48</v>
      </c>
      <c r="I15" s="6">
        <f t="shared" si="3"/>
        <v>0.23519999999999999</v>
      </c>
    </row>
    <row r="16" spans="3:9" x14ac:dyDescent="0.25">
      <c r="C16" s="5">
        <v>21</v>
      </c>
      <c r="D16" s="5">
        <v>0.48</v>
      </c>
      <c r="E16" s="1">
        <f t="shared" si="4"/>
        <v>3773655750150.001</v>
      </c>
      <c r="F16" s="1">
        <f t="shared" si="0"/>
        <v>28.959065342537986</v>
      </c>
      <c r="G16" s="1">
        <f t="shared" si="1"/>
        <v>3.9963510172702417E-15</v>
      </c>
      <c r="H16" s="1">
        <f t="shared" si="2"/>
        <v>0.42</v>
      </c>
      <c r="I16" s="6">
        <f t="shared" si="3"/>
        <v>0.20159999999999997</v>
      </c>
    </row>
    <row r="17" spans="3:9" x14ac:dyDescent="0.25">
      <c r="C17" s="5">
        <v>20</v>
      </c>
      <c r="D17" s="5">
        <v>0.44</v>
      </c>
      <c r="E17" s="1">
        <f t="shared" si="4"/>
        <v>3169870830126.0005</v>
      </c>
      <c r="F17" s="1">
        <f t="shared" si="0"/>
        <v>28.78471195539321</v>
      </c>
      <c r="G17" s="1">
        <f t="shared" si="1"/>
        <v>3.972290249844262E-15</v>
      </c>
      <c r="H17" s="1">
        <f t="shared" si="2"/>
        <v>0.4</v>
      </c>
      <c r="I17" s="6">
        <f t="shared" si="3"/>
        <v>0.17600000000000002</v>
      </c>
    </row>
    <row r="18" spans="3:9" x14ac:dyDescent="0.25">
      <c r="C18" s="5">
        <v>18</v>
      </c>
      <c r="D18" s="5">
        <v>0.46</v>
      </c>
      <c r="E18" s="1">
        <f t="shared" si="4"/>
        <v>1715884494940.0002</v>
      </c>
      <c r="F18" s="1">
        <f t="shared" si="0"/>
        <v>28.170949804087829</v>
      </c>
      <c r="G18" s="1">
        <f t="shared" si="1"/>
        <v>3.8875910729641199E-15</v>
      </c>
      <c r="H18" s="1">
        <f t="shared" si="2"/>
        <v>0.36</v>
      </c>
      <c r="I18" s="6">
        <f t="shared" si="3"/>
        <v>0.1656</v>
      </c>
    </row>
    <row r="19" spans="3:9" x14ac:dyDescent="0.25">
      <c r="C19" s="5">
        <v>27</v>
      </c>
      <c r="D19" s="5">
        <v>0.43</v>
      </c>
      <c r="E19" s="1">
        <f t="shared" si="4"/>
        <v>1715884494940.0002</v>
      </c>
      <c r="F19" s="1">
        <f t="shared" si="0"/>
        <v>28.170949804087829</v>
      </c>
      <c r="G19" s="1">
        <f t="shared" si="1"/>
        <v>3.8875910729641199E-15</v>
      </c>
      <c r="H19" s="1">
        <f t="shared" si="2"/>
        <v>0.54</v>
      </c>
      <c r="I19" s="6">
        <f t="shared" si="3"/>
        <v>0.23220000000000002</v>
      </c>
    </row>
    <row r="20" spans="3:9" x14ac:dyDescent="0.25">
      <c r="C20" s="5">
        <v>26</v>
      </c>
      <c r="D20" s="5">
        <v>0.51</v>
      </c>
      <c r="E20" s="1">
        <f t="shared" si="4"/>
        <v>2438362177020</v>
      </c>
      <c r="F20" s="1">
        <f t="shared" si="0"/>
        <v>28.52234769092572</v>
      </c>
      <c r="G20" s="1">
        <f t="shared" si="1"/>
        <v>3.9360839813477483E-15</v>
      </c>
      <c r="H20" s="1">
        <f t="shared" si="2"/>
        <v>0.52</v>
      </c>
      <c r="I20" s="6">
        <f t="shared" si="3"/>
        <v>0.26519999999999999</v>
      </c>
    </row>
    <row r="21" spans="3:9" x14ac:dyDescent="0.25">
      <c r="C21" s="5">
        <v>21</v>
      </c>
      <c r="D21" s="5">
        <v>0.45</v>
      </c>
      <c r="E21" s="1">
        <f t="shared" si="4"/>
        <v>3773655750150.001</v>
      </c>
      <c r="F21" s="1">
        <f t="shared" si="0"/>
        <v>28.959065342537986</v>
      </c>
      <c r="G21" s="1">
        <f t="shared" si="1"/>
        <v>3.9963510172702417E-15</v>
      </c>
      <c r="H21" s="1">
        <f t="shared" si="2"/>
        <v>0.42</v>
      </c>
      <c r="I21" s="6">
        <f t="shared" si="3"/>
        <v>0.189</v>
      </c>
    </row>
    <row r="22" spans="3:9" x14ac:dyDescent="0.25">
      <c r="C22" s="5">
        <v>20</v>
      </c>
      <c r="D22" s="5">
        <v>0.45</v>
      </c>
      <c r="E22" s="1">
        <f t="shared" si="4"/>
        <v>3169870830126.0005</v>
      </c>
      <c r="F22" s="1">
        <f t="shared" si="0"/>
        <v>28.78471195539321</v>
      </c>
      <c r="G22" s="1">
        <f t="shared" si="1"/>
        <v>3.972290249844262E-15</v>
      </c>
      <c r="H22" s="1">
        <f t="shared" si="2"/>
        <v>0.4</v>
      </c>
      <c r="I22" s="6">
        <f t="shared" si="3"/>
        <v>0.18000000000000002</v>
      </c>
    </row>
    <row r="23" spans="3:9" x14ac:dyDescent="0.25">
      <c r="C23" s="5">
        <v>18</v>
      </c>
      <c r="D23" s="5">
        <v>0.41000000000000003</v>
      </c>
      <c r="E23" s="1">
        <f t="shared" si="4"/>
        <v>1715884494940.0002</v>
      </c>
      <c r="F23" s="1">
        <f t="shared" si="0"/>
        <v>28.170949804087829</v>
      </c>
      <c r="G23" s="1">
        <f t="shared" si="1"/>
        <v>3.8875910729641199E-15</v>
      </c>
      <c r="H23" s="1">
        <f t="shared" si="2"/>
        <v>0.36</v>
      </c>
      <c r="I23" s="6">
        <f t="shared" si="3"/>
        <v>0.14760000000000001</v>
      </c>
    </row>
    <row r="24" spans="3:9" x14ac:dyDescent="0.25">
      <c r="C24" s="5">
        <v>22</v>
      </c>
      <c r="D24" s="5">
        <v>0.44</v>
      </c>
      <c r="E24" s="1">
        <f t="shared" si="4"/>
        <v>4116715363800</v>
      </c>
      <c r="F24" s="1">
        <f t="shared" si="0"/>
        <v>29.046076719527619</v>
      </c>
      <c r="G24" s="1">
        <f t="shared" si="1"/>
        <v>4.0083585872948104E-15</v>
      </c>
      <c r="H24" s="1">
        <f t="shared" si="2"/>
        <v>0.44</v>
      </c>
      <c r="I24" s="6">
        <f t="shared" si="3"/>
        <v>0.19359999999999999</v>
      </c>
    </row>
    <row r="25" spans="3:9" x14ac:dyDescent="0.25">
      <c r="C25" s="5">
        <v>20</v>
      </c>
      <c r="D25" s="5">
        <v>0.45</v>
      </c>
      <c r="E25" s="1">
        <f t="shared" si="4"/>
        <v>3169870830126.0005</v>
      </c>
      <c r="F25" s="1">
        <f t="shared" si="0"/>
        <v>28.78471195539321</v>
      </c>
      <c r="G25" s="1">
        <f t="shared" si="1"/>
        <v>3.972290249844262E-15</v>
      </c>
      <c r="H25" s="1">
        <f t="shared" si="2"/>
        <v>0.4</v>
      </c>
      <c r="I25" s="6">
        <f t="shared" si="3"/>
        <v>0.18000000000000002</v>
      </c>
    </row>
    <row r="26" spans="3:9" x14ac:dyDescent="0.25">
      <c r="C26" s="5">
        <v>25</v>
      </c>
      <c r="D26" s="5">
        <v>0.45</v>
      </c>
      <c r="E26" s="1">
        <f t="shared" si="4"/>
        <v>3169870830126.0005</v>
      </c>
      <c r="F26" s="1">
        <f t="shared" si="0"/>
        <v>28.78471195539321</v>
      </c>
      <c r="G26" s="1">
        <f t="shared" si="1"/>
        <v>3.972290249844262E-15</v>
      </c>
      <c r="H26" s="1">
        <f t="shared" si="2"/>
        <v>0.5</v>
      </c>
      <c r="I26" s="6">
        <f t="shared" si="3"/>
        <v>0.22500000000000001</v>
      </c>
    </row>
    <row r="27" spans="3:9" x14ac:dyDescent="0.25">
      <c r="C27" s="5">
        <v>18</v>
      </c>
      <c r="D27" s="5">
        <v>0.44</v>
      </c>
      <c r="E27" s="1">
        <f t="shared" si="4"/>
        <v>1715884494940.0002</v>
      </c>
      <c r="F27" s="1">
        <f t="shared" si="0"/>
        <v>28.170949804087829</v>
      </c>
      <c r="G27" s="1">
        <f t="shared" si="1"/>
        <v>3.8875910729641199E-15</v>
      </c>
      <c r="H27" s="1">
        <f t="shared" si="2"/>
        <v>0.36</v>
      </c>
      <c r="I27" s="6">
        <f t="shared" si="3"/>
        <v>0.15839999999999999</v>
      </c>
    </row>
    <row r="28" spans="3:9" x14ac:dyDescent="0.25">
      <c r="C28" s="5">
        <v>24</v>
      </c>
      <c r="D28" s="5">
        <v>0.45</v>
      </c>
      <c r="E28" s="1">
        <f t="shared" si="4"/>
        <v>3773655750150.001</v>
      </c>
      <c r="F28" s="1">
        <f t="shared" si="0"/>
        <v>28.959065342537986</v>
      </c>
      <c r="G28" s="1">
        <f t="shared" si="1"/>
        <v>3.9963510172702417E-15</v>
      </c>
      <c r="H28" s="1">
        <f t="shared" si="2"/>
        <v>0.48</v>
      </c>
      <c r="I28" s="6">
        <f t="shared" si="3"/>
        <v>0.216</v>
      </c>
    </row>
    <row r="29" spans="3:9" x14ac:dyDescent="0.25">
      <c r="C29" s="5">
        <v>18</v>
      </c>
      <c r="D29" s="5">
        <v>0.43</v>
      </c>
      <c r="E29" s="1">
        <f t="shared" si="4"/>
        <v>1715884494940.0002</v>
      </c>
      <c r="F29" s="1">
        <f t="shared" si="0"/>
        <v>28.170949804087829</v>
      </c>
      <c r="G29" s="1">
        <f t="shared" si="1"/>
        <v>3.8875910729641199E-15</v>
      </c>
      <c r="H29" s="1">
        <f t="shared" si="2"/>
        <v>0.36</v>
      </c>
      <c r="I29" s="6">
        <f t="shared" si="3"/>
        <v>0.15479999999999999</v>
      </c>
    </row>
    <row r="30" spans="3:9" x14ac:dyDescent="0.25">
      <c r="C30" s="5">
        <v>25</v>
      </c>
      <c r="D30" s="5">
        <v>0.52</v>
      </c>
      <c r="E30" s="1">
        <f t="shared" si="4"/>
        <v>3169870830126.0005</v>
      </c>
      <c r="F30" s="1">
        <f t="shared" si="0"/>
        <v>28.78471195539321</v>
      </c>
      <c r="G30" s="1">
        <f t="shared" si="1"/>
        <v>3.972290249844262E-15</v>
      </c>
      <c r="H30" s="1">
        <f t="shared" si="2"/>
        <v>0.5</v>
      </c>
      <c r="I30" s="6">
        <f t="shared" si="3"/>
        <v>0.26</v>
      </c>
    </row>
    <row r="31" spans="3:9" x14ac:dyDescent="0.25">
      <c r="C31" s="5">
        <v>21</v>
      </c>
      <c r="D31" s="5">
        <v>0.45</v>
      </c>
      <c r="E31" s="1">
        <f t="shared" si="4"/>
        <v>3773655750150.001</v>
      </c>
      <c r="F31" s="1">
        <f t="shared" si="0"/>
        <v>28.959065342537986</v>
      </c>
      <c r="G31" s="1">
        <f t="shared" si="1"/>
        <v>3.9963510172702417E-15</v>
      </c>
      <c r="H31" s="1">
        <f t="shared" si="2"/>
        <v>0.42</v>
      </c>
      <c r="I31" s="6">
        <f t="shared" si="3"/>
        <v>0.189</v>
      </c>
    </row>
    <row r="32" spans="3:9" x14ac:dyDescent="0.25">
      <c r="C32" s="5">
        <v>22</v>
      </c>
      <c r="D32" s="5">
        <v>0.44</v>
      </c>
      <c r="E32" s="1">
        <f t="shared" si="4"/>
        <v>4116715363800</v>
      </c>
      <c r="F32" s="1">
        <f t="shared" si="0"/>
        <v>29.046076719527619</v>
      </c>
      <c r="G32" s="1">
        <f t="shared" si="1"/>
        <v>4.0083585872948104E-15</v>
      </c>
      <c r="H32" s="1">
        <f t="shared" si="2"/>
        <v>0.44</v>
      </c>
      <c r="I32" s="6">
        <f t="shared" si="3"/>
        <v>0.19359999999999999</v>
      </c>
    </row>
    <row r="33" spans="3:9" x14ac:dyDescent="0.25">
      <c r="C33" s="5">
        <v>20</v>
      </c>
      <c r="D33" s="5">
        <v>0.47000000000000003</v>
      </c>
      <c r="E33" s="1">
        <f t="shared" si="4"/>
        <v>3169870830126.0005</v>
      </c>
      <c r="F33" s="1">
        <f t="shared" si="0"/>
        <v>28.78471195539321</v>
      </c>
      <c r="G33" s="1">
        <f t="shared" si="1"/>
        <v>3.972290249844262E-15</v>
      </c>
      <c r="H33" s="1">
        <f t="shared" si="2"/>
        <v>0.4</v>
      </c>
      <c r="I33" s="6">
        <f t="shared" si="3"/>
        <v>0.18800000000000003</v>
      </c>
    </row>
    <row r="34" spans="3:9" x14ac:dyDescent="0.25">
      <c r="C34" s="5">
        <v>20</v>
      </c>
      <c r="D34" s="5">
        <v>0.43</v>
      </c>
      <c r="E34" s="1">
        <f t="shared" si="4"/>
        <v>3169870830126.0005</v>
      </c>
      <c r="F34" s="1">
        <f t="shared" si="0"/>
        <v>28.78471195539321</v>
      </c>
      <c r="G34" s="1">
        <f t="shared" si="1"/>
        <v>3.972290249844262E-15</v>
      </c>
      <c r="H34" s="1">
        <f t="shared" si="2"/>
        <v>0.4</v>
      </c>
      <c r="I34" s="6">
        <f t="shared" si="3"/>
        <v>0.17200000000000001</v>
      </c>
    </row>
    <row r="35" spans="3:9" x14ac:dyDescent="0.25">
      <c r="C35" s="5">
        <v>27</v>
      </c>
      <c r="D35" s="5">
        <v>0.52</v>
      </c>
      <c r="E35" s="1">
        <f t="shared" si="4"/>
        <v>1715884494940.0002</v>
      </c>
      <c r="F35" s="1">
        <f t="shared" si="0"/>
        <v>28.170949804087829</v>
      </c>
      <c r="G35" s="1">
        <f t="shared" si="1"/>
        <v>3.8875910729641199E-15</v>
      </c>
      <c r="H35" s="1">
        <f t="shared" si="2"/>
        <v>0.54</v>
      </c>
      <c r="I35" s="6">
        <f t="shared" si="3"/>
        <v>0.28080000000000005</v>
      </c>
    </row>
    <row r="36" spans="3:9" x14ac:dyDescent="0.25">
      <c r="H36" s="7">
        <f>AVERAGE(H2:H35)</f>
        <v>0.43176470588235294</v>
      </c>
      <c r="I36" s="7">
        <f>AVERAGE(I2:I35)</f>
        <v>0.19934940764705877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7"/>
  <sheetViews>
    <sheetView zoomScaleNormal="100" workbookViewId="0">
      <selection activeCell="BK2" sqref="BK2:BL22"/>
    </sheetView>
  </sheetViews>
  <sheetFormatPr defaultColWidth="3.7109375" defaultRowHeight="12.75" x14ac:dyDescent="0.25"/>
  <cols>
    <col min="1" max="1" width="8.7109375" style="1" customWidth="1"/>
    <col min="2" max="2" width="6" style="1" customWidth="1"/>
    <col min="3" max="4" width="3.7109375" style="1"/>
    <col min="5" max="5" width="4.140625" style="1" customWidth="1"/>
    <col min="6" max="8" width="3.7109375" style="1"/>
    <col min="9" max="9" width="4.42578125" style="1" customWidth="1"/>
    <col min="10" max="11" width="5.140625" style="1" customWidth="1"/>
    <col min="12" max="12" width="5.85546875" style="1" customWidth="1"/>
    <col min="13" max="21" width="3.7109375" style="1"/>
    <col min="22" max="22" width="6.85546875" style="1" customWidth="1"/>
    <col min="23" max="31" width="3.7109375" style="1"/>
    <col min="32" max="32" width="8.5703125" style="1" customWidth="1"/>
    <col min="33" max="36" width="3.7109375" style="1"/>
    <col min="37" max="37" width="7.140625" style="1" customWidth="1"/>
    <col min="38" max="38" width="9.42578125" style="1" customWidth="1"/>
    <col min="39" max="42" width="3.7109375" style="1"/>
    <col min="43" max="43" width="5.85546875" style="1" customWidth="1"/>
    <col min="44" max="46" width="3.7109375" style="1"/>
    <col min="47" max="47" width="4.5703125" style="1" customWidth="1"/>
    <col min="48" max="48" width="3.140625" style="1" customWidth="1"/>
    <col min="49" max="49" width="9.140625" style="1" customWidth="1"/>
    <col min="50" max="50" width="4" style="1" customWidth="1"/>
    <col min="51" max="52" width="3.7109375" style="1"/>
    <col min="53" max="53" width="6.85546875" style="1" customWidth="1"/>
    <col min="54" max="56" width="3.7109375" style="1"/>
    <col min="57" max="57" width="4.85546875" style="1" customWidth="1"/>
    <col min="58" max="59" width="8.28515625" style="1" customWidth="1"/>
    <col min="60" max="62" width="3.7109375" style="1"/>
    <col min="63" max="63" width="8.140625" style="1" customWidth="1"/>
    <col min="64" max="68" width="3.7109375" style="1"/>
    <col min="69" max="69" width="7.85546875" style="1" customWidth="1"/>
    <col min="70" max="72" width="3.7109375" style="1"/>
    <col min="73" max="73" width="7" style="1" customWidth="1"/>
    <col min="74" max="78" width="3.7109375" style="1"/>
    <col min="79" max="79" width="7.5703125" style="1" customWidth="1"/>
    <col min="80" max="82" width="3.7109375" style="1"/>
    <col min="83" max="83" width="5.85546875" style="1" customWidth="1"/>
    <col min="84" max="87" width="3.7109375" style="1"/>
    <col min="88" max="88" width="6.140625" style="1" customWidth="1"/>
    <col min="89" max="89" width="8" style="1" customWidth="1"/>
    <col min="90" max="92" width="3.7109375" style="1"/>
    <col min="93" max="93" width="8.5703125" style="1" customWidth="1"/>
    <col min="94" max="98" width="3.7109375" style="1"/>
    <col min="99" max="99" width="8" style="1" customWidth="1"/>
    <col min="100" max="102" width="3.7109375" style="1"/>
    <col min="103" max="103" width="6" style="1" customWidth="1"/>
    <col min="104" max="108" width="3.7109375" style="1"/>
    <col min="109" max="109" width="7.85546875" style="1" customWidth="1"/>
    <col min="110" max="112" width="3.7109375" style="1"/>
    <col min="113" max="113" width="6.140625" style="1" customWidth="1"/>
    <col min="114" max="117" width="3.7109375" style="1"/>
    <col min="118" max="118" width="6.140625" style="1" customWidth="1"/>
    <col min="119" max="119" width="7.42578125" style="1" customWidth="1"/>
    <col min="120" max="16384" width="3.7109375" style="1"/>
  </cols>
  <sheetData>
    <row r="1" spans="1:121" x14ac:dyDescent="0.25">
      <c r="B1" s="2"/>
      <c r="C1" s="2" t="s">
        <v>12</v>
      </c>
      <c r="D1" s="2" t="s">
        <v>13</v>
      </c>
      <c r="E1" s="2" t="s">
        <v>14</v>
      </c>
      <c r="F1" s="1" t="s">
        <v>39</v>
      </c>
      <c r="G1" s="1" t="s">
        <v>36</v>
      </c>
      <c r="H1" s="1" t="s">
        <v>37</v>
      </c>
      <c r="I1" s="1" t="s">
        <v>38</v>
      </c>
      <c r="J1" s="1" t="s">
        <v>40</v>
      </c>
      <c r="M1" s="2" t="s">
        <v>12</v>
      </c>
      <c r="N1" s="2" t="s">
        <v>13</v>
      </c>
      <c r="O1" s="2" t="s">
        <v>14</v>
      </c>
      <c r="P1" s="1" t="s">
        <v>39</v>
      </c>
      <c r="Q1" s="1" t="s">
        <v>36</v>
      </c>
      <c r="R1" s="1" t="s">
        <v>37</v>
      </c>
      <c r="S1" s="1" t="s">
        <v>38</v>
      </c>
      <c r="T1" s="1" t="s">
        <v>40</v>
      </c>
      <c r="W1" s="2" t="s">
        <v>12</v>
      </c>
      <c r="X1" s="2" t="s">
        <v>13</v>
      </c>
      <c r="Y1" s="2" t="s">
        <v>14</v>
      </c>
      <c r="Z1" s="1" t="s">
        <v>39</v>
      </c>
      <c r="AA1" s="1" t="s">
        <v>36</v>
      </c>
      <c r="AB1" s="1" t="s">
        <v>37</v>
      </c>
      <c r="AC1" s="1" t="s">
        <v>38</v>
      </c>
      <c r="AD1" s="1" t="s">
        <v>40</v>
      </c>
      <c r="AG1" s="2" t="s">
        <v>12</v>
      </c>
      <c r="AH1" s="2" t="s">
        <v>13</v>
      </c>
      <c r="AI1" s="2" t="s">
        <v>14</v>
      </c>
      <c r="AJ1" s="1" t="s">
        <v>39</v>
      </c>
      <c r="AK1" s="1" t="s">
        <v>36</v>
      </c>
      <c r="AL1" s="1" t="s">
        <v>37</v>
      </c>
      <c r="AM1" s="1" t="s">
        <v>38</v>
      </c>
      <c r="AN1" s="1" t="s">
        <v>40</v>
      </c>
      <c r="AR1" s="2" t="s">
        <v>12</v>
      </c>
      <c r="AS1" s="2" t="s">
        <v>13</v>
      </c>
      <c r="AT1" s="2" t="s">
        <v>14</v>
      </c>
      <c r="AU1" s="1" t="s">
        <v>39</v>
      </c>
      <c r="AV1" s="1" t="s">
        <v>36</v>
      </c>
      <c r="AW1" s="1" t="s">
        <v>37</v>
      </c>
      <c r="AX1" s="1" t="s">
        <v>38</v>
      </c>
      <c r="AY1" s="1" t="s">
        <v>40</v>
      </c>
      <c r="BB1" s="2" t="s">
        <v>12</v>
      </c>
      <c r="BC1" s="2" t="s">
        <v>13</v>
      </c>
      <c r="BD1" s="2" t="s">
        <v>14</v>
      </c>
      <c r="BE1" s="1" t="s">
        <v>39</v>
      </c>
      <c r="BF1" s="1" t="s">
        <v>36</v>
      </c>
      <c r="BG1" s="1" t="s">
        <v>37</v>
      </c>
      <c r="BH1" s="1" t="s">
        <v>38</v>
      </c>
      <c r="BI1" s="1" t="s">
        <v>40</v>
      </c>
      <c r="BL1" s="2" t="s">
        <v>12</v>
      </c>
      <c r="BM1" s="2" t="s">
        <v>13</v>
      </c>
      <c r="BN1" s="2" t="s">
        <v>14</v>
      </c>
      <c r="BO1" s="1" t="s">
        <v>39</v>
      </c>
      <c r="BP1" s="1" t="s">
        <v>36</v>
      </c>
      <c r="BQ1" s="1" t="s">
        <v>37</v>
      </c>
      <c r="BR1" s="1" t="s">
        <v>38</v>
      </c>
      <c r="BS1" s="1" t="s">
        <v>40</v>
      </c>
      <c r="BV1" s="2" t="s">
        <v>12</v>
      </c>
      <c r="BW1" s="2" t="s">
        <v>13</v>
      </c>
      <c r="BX1" s="2" t="s">
        <v>14</v>
      </c>
      <c r="BY1" s="1" t="s">
        <v>39</v>
      </c>
      <c r="BZ1" s="1" t="s">
        <v>36</v>
      </c>
      <c r="CA1" s="1" t="s">
        <v>37</v>
      </c>
      <c r="CB1" s="1" t="s">
        <v>38</v>
      </c>
      <c r="CC1" s="1" t="s">
        <v>40</v>
      </c>
      <c r="CF1" s="2" t="s">
        <v>12</v>
      </c>
      <c r="CG1" s="2" t="s">
        <v>13</v>
      </c>
      <c r="CH1" s="2" t="s">
        <v>14</v>
      </c>
      <c r="CI1" s="1" t="s">
        <v>39</v>
      </c>
      <c r="CJ1" s="1" t="s">
        <v>36</v>
      </c>
      <c r="CK1" s="1" t="s">
        <v>37</v>
      </c>
      <c r="CL1" s="1" t="s">
        <v>38</v>
      </c>
      <c r="CM1" s="1" t="s">
        <v>40</v>
      </c>
      <c r="CP1" s="2" t="s">
        <v>12</v>
      </c>
      <c r="CQ1" s="2" t="s">
        <v>13</v>
      </c>
      <c r="CR1" s="2" t="s">
        <v>14</v>
      </c>
      <c r="CS1" s="1" t="s">
        <v>39</v>
      </c>
      <c r="CT1" s="1" t="s">
        <v>36</v>
      </c>
      <c r="CU1" s="1" t="s">
        <v>37</v>
      </c>
      <c r="CV1" s="1" t="s">
        <v>38</v>
      </c>
      <c r="CW1" s="1" t="s">
        <v>40</v>
      </c>
      <c r="CZ1" s="2" t="s">
        <v>12</v>
      </c>
      <c r="DA1" s="2" t="s">
        <v>13</v>
      </c>
      <c r="DB1" s="2" t="s">
        <v>14</v>
      </c>
      <c r="DC1" s="1" t="s">
        <v>39</v>
      </c>
      <c r="DD1" s="1" t="s">
        <v>36</v>
      </c>
      <c r="DE1" s="1" t="s">
        <v>37</v>
      </c>
      <c r="DF1" s="1" t="s">
        <v>38</v>
      </c>
      <c r="DG1" s="1" t="s">
        <v>40</v>
      </c>
      <c r="DJ1" s="2" t="s">
        <v>12</v>
      </c>
      <c r="DK1" s="2" t="s">
        <v>13</v>
      </c>
      <c r="DL1" s="2" t="s">
        <v>14</v>
      </c>
      <c r="DM1" s="1" t="s">
        <v>39</v>
      </c>
      <c r="DN1" s="1" t="s">
        <v>36</v>
      </c>
      <c r="DO1" s="1" t="s">
        <v>37</v>
      </c>
      <c r="DP1" s="1" t="s">
        <v>38</v>
      </c>
      <c r="DQ1" s="1" t="s">
        <v>40</v>
      </c>
    </row>
    <row r="2" spans="1:121" x14ac:dyDescent="0.25">
      <c r="A2" s="3" t="s">
        <v>15</v>
      </c>
      <c r="B2" s="2" t="s">
        <v>0</v>
      </c>
      <c r="C2" s="2">
        <v>0.51882552084453026</v>
      </c>
      <c r="D2" s="2">
        <v>82</v>
      </c>
      <c r="E2" s="2">
        <v>21</v>
      </c>
      <c r="F2" s="1">
        <f>E2*(E2-1)/2</f>
        <v>210</v>
      </c>
      <c r="G2" s="1" t="s">
        <v>41</v>
      </c>
      <c r="H2" s="1" t="s">
        <v>41</v>
      </c>
      <c r="I2" s="1">
        <f>D2*2/E2^2</f>
        <v>0.37188208616780044</v>
      </c>
      <c r="J2" s="1">
        <f>C2*I2</f>
        <v>0.19294191704875954</v>
      </c>
      <c r="L2" s="2" t="s">
        <v>1</v>
      </c>
      <c r="M2" s="2">
        <v>0.50512032608222568</v>
      </c>
      <c r="N2" s="2">
        <v>80</v>
      </c>
      <c r="O2" s="2">
        <v>21</v>
      </c>
      <c r="P2" s="1">
        <f>O2*(O2-1)/2</f>
        <v>210</v>
      </c>
      <c r="Q2" s="1" t="s">
        <v>41</v>
      </c>
      <c r="R2" s="1" t="s">
        <v>41</v>
      </c>
      <c r="S2" s="1">
        <f>N2*2/O2^2</f>
        <v>0.36281179138321995</v>
      </c>
      <c r="T2" s="1">
        <f>M2*S2</f>
        <v>0.18326361036996849</v>
      </c>
      <c r="V2" s="2" t="s">
        <v>2</v>
      </c>
      <c r="W2" s="2">
        <v>0.47023098852660566</v>
      </c>
      <c r="X2" s="2">
        <v>84</v>
      </c>
      <c r="Y2" s="2">
        <v>21</v>
      </c>
      <c r="Z2" s="1">
        <f>Y2*(Y2-1)/2</f>
        <v>210</v>
      </c>
      <c r="AA2" s="1" t="s">
        <v>41</v>
      </c>
      <c r="AB2" s="1" t="s">
        <v>41</v>
      </c>
      <c r="AC2" s="1">
        <f>X2*2/Y2^2</f>
        <v>0.38095238095238093</v>
      </c>
      <c r="AD2" s="1">
        <f>W2*AC2</f>
        <v>0.17913561467680214</v>
      </c>
      <c r="AF2" s="2" t="s">
        <v>3</v>
      </c>
      <c r="AG2" s="2">
        <v>0.45040571263251872</v>
      </c>
      <c r="AH2" s="2">
        <v>6</v>
      </c>
      <c r="AI2" s="2">
        <v>5</v>
      </c>
      <c r="AJ2" s="1">
        <f>AI2*(AI2-1)/2</f>
        <v>10</v>
      </c>
      <c r="AK2" s="1">
        <f>FACT(AJ2)/(FACT(AH2)*FACT(AJ2-AH2))</f>
        <v>210</v>
      </c>
      <c r="AL2" s="1">
        <f>(1.38*10^(-16))*LN(AK2)</f>
        <v>7.379008392390105E-16</v>
      </c>
      <c r="AM2" s="1">
        <f>AH2*2/AI2^2</f>
        <v>0.48</v>
      </c>
      <c r="AN2" s="1">
        <f>AG2*AM2</f>
        <v>0.21619474206360897</v>
      </c>
      <c r="AQ2" s="2" t="s">
        <v>4</v>
      </c>
      <c r="AR2" s="2">
        <v>0.38154001610887467</v>
      </c>
      <c r="AS2" s="2">
        <v>6</v>
      </c>
      <c r="AT2" s="2">
        <v>5</v>
      </c>
      <c r="AU2" s="1">
        <f>AT2*(AT2-1)/2</f>
        <v>10</v>
      </c>
      <c r="AV2" s="1">
        <f>FACT(AU2)/(FACT(AS2)*FACT(AU2-AS2))</f>
        <v>210</v>
      </c>
      <c r="AW2" s="1">
        <f>(1.38*10^(-16))*LN(AV2)</f>
        <v>7.379008392390105E-16</v>
      </c>
      <c r="AX2" s="1">
        <f>AS2*2/AT2^2</f>
        <v>0.48</v>
      </c>
      <c r="AY2" s="1">
        <f>AR2*AX2</f>
        <v>0.18313920773225983</v>
      </c>
      <c r="BA2" s="2" t="s">
        <v>5</v>
      </c>
      <c r="BB2" s="2">
        <v>0.57893673452176364</v>
      </c>
      <c r="BC2" s="2">
        <v>24</v>
      </c>
      <c r="BD2" s="2">
        <v>11</v>
      </c>
      <c r="BE2" s="1">
        <f>BD2*(BD2-1)/2</f>
        <v>55</v>
      </c>
      <c r="BF2" s="1">
        <f>FACT(BE2)/(FACT(BC2)*FACT(BE2-BC2))</f>
        <v>2488589544741297.5</v>
      </c>
      <c r="BG2" s="1">
        <f>(1.38*10^(-16))*LN(BF2)</f>
        <v>4.8921679645860022E-15</v>
      </c>
      <c r="BH2" s="1">
        <f>BC2*2/BD2^2</f>
        <v>0.39669421487603307</v>
      </c>
      <c r="BI2" s="1">
        <f>BB2*BH2</f>
        <v>0.22966085336400541</v>
      </c>
      <c r="BK2" s="2" t="s">
        <v>6</v>
      </c>
      <c r="BL2" s="2">
        <v>0.42527307419297811</v>
      </c>
      <c r="BM2" s="2">
        <v>2</v>
      </c>
      <c r="BN2" s="2">
        <v>5</v>
      </c>
      <c r="BO2" s="1">
        <f>BN2*(BN2-1)/2</f>
        <v>10</v>
      </c>
      <c r="BP2" s="1">
        <f>FACT(BO2)/(FACT(BM2)*FACT(BO2-BM2))</f>
        <v>45</v>
      </c>
      <c r="BQ2" s="1">
        <f>(1.38*10^(-16))*LN(BP2)</f>
        <v>5.2531942358830405E-16</v>
      </c>
      <c r="BR2" s="1">
        <f>BM2*2/BN2^2</f>
        <v>0.16</v>
      </c>
      <c r="BS2" s="1">
        <f>BL2*BR2</f>
        <v>6.8043691870876499E-2</v>
      </c>
      <c r="BU2" s="2" t="s">
        <v>7</v>
      </c>
      <c r="BV2" s="2">
        <v>0.38408937362060391</v>
      </c>
      <c r="BW2" s="2">
        <v>1</v>
      </c>
      <c r="BX2" s="2">
        <v>5</v>
      </c>
      <c r="BY2" s="1">
        <f>BX2*(BX2-1)/2</f>
        <v>10</v>
      </c>
      <c r="BZ2" s="1">
        <f>FACT(BY2)/(FACT(BW2)*FACT(BY2-BW2))</f>
        <v>10</v>
      </c>
      <c r="CA2" s="1">
        <f>(1.38*10^(-16))*LN(BZ2)</f>
        <v>3.1775674283317827E-16</v>
      </c>
      <c r="CB2" s="1">
        <f>BW2*2/BX2^2</f>
        <v>0.08</v>
      </c>
      <c r="CC2" s="1">
        <f>BV2*CB2</f>
        <v>3.0727149889648312E-2</v>
      </c>
      <c r="CE2" s="2" t="s">
        <v>8</v>
      </c>
      <c r="CF2" s="2">
        <v>0.58582269660617858</v>
      </c>
      <c r="CG2" s="2">
        <v>30</v>
      </c>
      <c r="CH2" s="2">
        <v>11</v>
      </c>
      <c r="CI2" s="1">
        <f>CH2*(CH2-1)/2</f>
        <v>55</v>
      </c>
      <c r="CJ2" s="1">
        <f>FACT(CI2)/(FACT(CG2)*FACT(CI2-CG2))</f>
        <v>3085851035479209</v>
      </c>
      <c r="CK2" s="1">
        <f>(1.38*10^(-16))*LN(CJ2)</f>
        <v>4.9218533349731411E-15</v>
      </c>
      <c r="CL2" s="1">
        <f>CG2*2/CH2^2</f>
        <v>0.49586776859504134</v>
      </c>
      <c r="CM2" s="1">
        <f>CF2*CL2</f>
        <v>0.29049059335843569</v>
      </c>
      <c r="CO2" s="2" t="s">
        <v>9</v>
      </c>
      <c r="CP2" s="2">
        <v>0.39801520831559423</v>
      </c>
      <c r="CQ2" s="2">
        <v>5</v>
      </c>
      <c r="CR2" s="2">
        <v>5</v>
      </c>
      <c r="CS2" s="1">
        <f>CR2*(CR2-1)/2</f>
        <v>10</v>
      </c>
      <c r="CT2" s="1">
        <f>FACT(CS2)/(FACT(CQ2)*FACT(CS2-CQ2))</f>
        <v>252</v>
      </c>
      <c r="CU2" s="1">
        <f>(1.38*10^(-16))*LN(CT2)</f>
        <v>7.6306121407657628E-16</v>
      </c>
      <c r="CV2" s="1">
        <f>CQ2*2/CR2^2</f>
        <v>0.4</v>
      </c>
      <c r="CW2" s="1">
        <f>CP2*CV2</f>
        <v>0.1592060833262377</v>
      </c>
      <c r="CY2" s="2" t="s">
        <v>10</v>
      </c>
      <c r="CZ2" s="2">
        <v>0.37409351495056797</v>
      </c>
      <c r="DA2" s="2">
        <v>4</v>
      </c>
      <c r="DB2" s="2">
        <v>5</v>
      </c>
      <c r="DC2" s="1">
        <f>DB2*(DB2-1)/2</f>
        <v>10</v>
      </c>
      <c r="DD2" s="1">
        <f>FACT(DC2)/(FACT(DA2)*FACT(DC2-DA2))</f>
        <v>210</v>
      </c>
      <c r="DE2" s="1">
        <f>(1.38*10^(-16))*LN(DD2)</f>
        <v>7.379008392390105E-16</v>
      </c>
      <c r="DF2" s="1">
        <f>DA2*2/DB2^2</f>
        <v>0.32</v>
      </c>
      <c r="DG2" s="1">
        <f>CZ2*DF2</f>
        <v>0.11970992478418176</v>
      </c>
      <c r="DI2" s="2" t="s">
        <v>11</v>
      </c>
      <c r="DJ2" s="2">
        <v>0.52203064460047455</v>
      </c>
      <c r="DK2" s="2">
        <v>30</v>
      </c>
      <c r="DL2" s="2">
        <v>11</v>
      </c>
      <c r="DM2" s="1">
        <f>DL2*(DL2-1)/2</f>
        <v>55</v>
      </c>
      <c r="DN2" s="1">
        <f>FACT(DM2)/(FACT(DK2)*FACT(DM2-DK2))</f>
        <v>3085851035479209</v>
      </c>
      <c r="DO2" s="1">
        <f>(1.38*10^(-16))*LN(DN2)</f>
        <v>4.9218533349731411E-15</v>
      </c>
      <c r="DP2" s="1">
        <f>DK2*2/DL2^2</f>
        <v>0.49586776859504134</v>
      </c>
      <c r="DQ2" s="1">
        <f>DJ2*DP2</f>
        <v>0.25885817087626839</v>
      </c>
    </row>
    <row r="3" spans="1:121" x14ac:dyDescent="0.25">
      <c r="A3" s="3">
        <v>742820</v>
      </c>
      <c r="B3" s="2" t="s">
        <v>0</v>
      </c>
      <c r="C3" s="2">
        <v>0.47493395883868766</v>
      </c>
      <c r="D3" s="2">
        <v>27</v>
      </c>
      <c r="E3" s="2">
        <v>21</v>
      </c>
      <c r="F3" s="1">
        <f t="shared" ref="F3:F22" si="0">E3*(E3-1)/2</f>
        <v>210</v>
      </c>
      <c r="G3" s="1" t="s">
        <v>41</v>
      </c>
      <c r="H3" s="1" t="s">
        <v>41</v>
      </c>
      <c r="I3" s="1">
        <f t="shared" ref="I3:I22" si="1">D3*2/E3^2</f>
        <v>0.12244897959183673</v>
      </c>
      <c r="J3" s="1">
        <f t="shared" ref="J3:J22" si="2">C3*I3</f>
        <v>5.8155178633308692E-2</v>
      </c>
      <c r="L3" s="2" t="s">
        <v>1</v>
      </c>
      <c r="M3" s="2">
        <v>0.47466107724619161</v>
      </c>
      <c r="N3" s="2">
        <v>68</v>
      </c>
      <c r="O3" s="2">
        <v>21</v>
      </c>
      <c r="P3" s="1">
        <f t="shared" ref="P3:P22" si="3">O3*(O3-1)/2</f>
        <v>210</v>
      </c>
      <c r="Q3" s="1" t="s">
        <v>41</v>
      </c>
      <c r="R3" s="1" t="s">
        <v>41</v>
      </c>
      <c r="S3" s="1">
        <f t="shared" ref="S3:S22" si="4">N3*2/O3^2</f>
        <v>0.30839002267573695</v>
      </c>
      <c r="T3" s="1">
        <f t="shared" ref="T3:T22" si="5">M3*S3</f>
        <v>0.14638074037524276</v>
      </c>
      <c r="V3" s="2" t="s">
        <v>2</v>
      </c>
      <c r="W3" s="2">
        <v>0.48748630420117317</v>
      </c>
      <c r="X3" s="2">
        <v>54</v>
      </c>
      <c r="Y3" s="2">
        <v>21</v>
      </c>
      <c r="Z3" s="1">
        <f t="shared" ref="Z3:Z22" si="6">Y3*(Y3-1)/2</f>
        <v>210</v>
      </c>
      <c r="AA3" s="1" t="s">
        <v>41</v>
      </c>
      <c r="AB3" s="1" t="s">
        <v>41</v>
      </c>
      <c r="AC3" s="1">
        <f t="shared" ref="AC3:AC22" si="7">X3*2/Y3^2</f>
        <v>0.24489795918367346</v>
      </c>
      <c r="AD3" s="1">
        <f t="shared" ref="AD3:AD22" si="8">W3*AC3</f>
        <v>0.11938440102885874</v>
      </c>
      <c r="AF3" s="2" t="s">
        <v>3</v>
      </c>
      <c r="AG3" s="2">
        <v>0.48909200000000003</v>
      </c>
      <c r="AH3" s="2">
        <v>1</v>
      </c>
      <c r="AI3" s="2">
        <v>5</v>
      </c>
      <c r="AJ3" s="1">
        <f t="shared" ref="AJ3:AJ22" si="9">AI3*(AI3-1)/2</f>
        <v>10</v>
      </c>
      <c r="AK3" s="1">
        <f t="shared" ref="AK3:AK22" si="10">FACT(AJ3)/(FACT(AH3)*FACT(AJ3-AH3))</f>
        <v>10</v>
      </c>
      <c r="AL3" s="1">
        <f t="shared" ref="AL3:AL22" si="11">(1.38*10^(-16))*LN(AK3)</f>
        <v>3.1775674283317827E-16</v>
      </c>
      <c r="AM3" s="1">
        <f t="shared" ref="AM3:AM22" si="12">AH3*2/AI3^2</f>
        <v>0.08</v>
      </c>
      <c r="AN3" s="1">
        <f t="shared" ref="AN3:AN22" si="13">AG3*AM3</f>
        <v>3.912736E-2</v>
      </c>
      <c r="AQ3" s="2" t="s">
        <v>4</v>
      </c>
      <c r="AR3" s="2">
        <v>0.62456999999999996</v>
      </c>
      <c r="AS3" s="2">
        <v>1</v>
      </c>
      <c r="AT3" s="2">
        <v>5</v>
      </c>
      <c r="AU3" s="1">
        <f t="shared" ref="AU3:AU22" si="14">AT3*(AT3-1)/2</f>
        <v>10</v>
      </c>
      <c r="AV3" s="1">
        <f t="shared" ref="AV3:AV22" si="15">FACT(AU3)/(FACT(AS3)*FACT(AU3-AS3))</f>
        <v>10</v>
      </c>
      <c r="AW3" s="1">
        <f t="shared" ref="AW3:AW22" si="16">(1.38*10^(-16))*LN(AV3)</f>
        <v>3.1775674283317827E-16</v>
      </c>
      <c r="AX3" s="1">
        <f t="shared" ref="AX3:AX22" si="17">AS3*2/AT3^2</f>
        <v>0.08</v>
      </c>
      <c r="AY3" s="1">
        <f t="shared" ref="AY3:AY22" si="18">AR3*AX3</f>
        <v>4.9965599999999999E-2</v>
      </c>
      <c r="BA3" s="2" t="s">
        <v>5</v>
      </c>
      <c r="BB3" s="2">
        <v>0.5015760073263299</v>
      </c>
      <c r="BC3" s="2">
        <v>14</v>
      </c>
      <c r="BD3" s="2">
        <v>11</v>
      </c>
      <c r="BE3" s="1">
        <f t="shared" ref="BE3:BE22" si="19">BD3*(BD3-1)/2</f>
        <v>55</v>
      </c>
      <c r="BF3" s="1">
        <f t="shared" ref="BF3:BF22" si="20">FACT(BE3)/(FACT(BC3)*FACT(BE3-BC3))</f>
        <v>4353548972849.9971</v>
      </c>
      <c r="BG3" s="1">
        <f t="shared" ref="BG3:BG22" si="21">(1.38*10^(-16))*LN(BF3)</f>
        <v>4.0160777228233624E-15</v>
      </c>
      <c r="BH3" s="1">
        <f t="shared" ref="BH3:BH22" si="22">BC3*2/BD3^2</f>
        <v>0.23140495867768596</v>
      </c>
      <c r="BI3" s="1">
        <f t="shared" ref="BI3:BI22" si="23">BB3*BH3</f>
        <v>0.11606717524906808</v>
      </c>
      <c r="BK3" s="2" t="s">
        <v>6</v>
      </c>
      <c r="BL3" s="2">
        <v>0.54085066594332643</v>
      </c>
      <c r="BM3" s="2">
        <v>2</v>
      </c>
      <c r="BN3" s="2">
        <v>5</v>
      </c>
      <c r="BO3" s="1">
        <f t="shared" ref="BO3:BO22" si="24">BN3*(BN3-1)/2</f>
        <v>10</v>
      </c>
      <c r="BP3" s="1">
        <f t="shared" ref="BP3:BP22" si="25">FACT(BO3)/(FACT(BM3)*FACT(BO3-BM3))</f>
        <v>45</v>
      </c>
      <c r="BQ3" s="1">
        <f t="shared" ref="BQ3:BQ22" si="26">(1.38*10^(-16))*LN(BP3)</f>
        <v>5.2531942358830405E-16</v>
      </c>
      <c r="BR3" s="1">
        <f t="shared" ref="BR3:BR22" si="27">BM3*2/BN3^2</f>
        <v>0.16</v>
      </c>
      <c r="BS3" s="1">
        <f t="shared" ref="BS3:BS22" si="28">BL3*BR3</f>
        <v>8.6536106550932232E-2</v>
      </c>
      <c r="BU3" s="2" t="s">
        <v>7</v>
      </c>
      <c r="BV3" s="2">
        <v>0.3496129088849545</v>
      </c>
      <c r="BW3" s="2">
        <v>3</v>
      </c>
      <c r="BX3" s="2">
        <v>5</v>
      </c>
      <c r="BY3" s="1">
        <f t="shared" ref="BY3:BY22" si="29">BX3*(BX3-1)/2</f>
        <v>10</v>
      </c>
      <c r="BZ3" s="1">
        <f t="shared" ref="BZ3:BZ22" si="30">FACT(BY3)/(FACT(BW3)*FACT(BY3-BW3))</f>
        <v>120</v>
      </c>
      <c r="CA3" s="1">
        <f t="shared" ref="CA3:CA22" si="31">(1.38*10^(-16))*LN(BZ3)</f>
        <v>6.6067386050392222E-16</v>
      </c>
      <c r="CB3" s="1">
        <f t="shared" ref="CB3:CB22" si="32">BW3*2/BX3^2</f>
        <v>0.24</v>
      </c>
      <c r="CC3" s="1">
        <f t="shared" ref="CC3:CC22" si="33">BV3*CB3</f>
        <v>8.3907098132389071E-2</v>
      </c>
      <c r="CE3" s="2" t="s">
        <v>8</v>
      </c>
      <c r="CF3" s="2">
        <v>0.5015760073263299</v>
      </c>
      <c r="CG3" s="2">
        <v>28</v>
      </c>
      <c r="CH3" s="2">
        <v>11</v>
      </c>
      <c r="CI3" s="1">
        <f t="shared" ref="CI3:CI22" si="34">CH3*(CH3-1)/2</f>
        <v>55</v>
      </c>
      <c r="CJ3" s="1">
        <f t="shared" ref="CJ3:CJ22" si="35">FACT(CI3)/(FACT(CG3)*FACT(CI3-CG3))</f>
        <v>3824345300380217.5</v>
      </c>
      <c r="CK3" s="1">
        <f t="shared" ref="CK3:CK22" si="36">(1.38*10^(-16))*LN(CJ3)</f>
        <v>4.9514625884250894E-15</v>
      </c>
      <c r="CL3" s="1">
        <f t="shared" ref="CL3:CL22" si="37">CG3*2/CH3^2</f>
        <v>0.46280991735537191</v>
      </c>
      <c r="CM3" s="1">
        <f t="shared" ref="CM3:CM22" si="38">CF3*CL3</f>
        <v>0.23213435049813616</v>
      </c>
      <c r="CO3" s="2" t="s">
        <v>9</v>
      </c>
      <c r="CP3" s="2">
        <v>0.39539159932047002</v>
      </c>
      <c r="CQ3" s="2">
        <v>1</v>
      </c>
      <c r="CR3" s="2">
        <v>5</v>
      </c>
      <c r="CS3" s="1">
        <f t="shared" ref="CS3:CS22" si="39">CR3*(CR3-1)/2</f>
        <v>10</v>
      </c>
      <c r="CT3" s="1">
        <f t="shared" ref="CT3:CT22" si="40">FACT(CS3)/(FACT(CQ3)*FACT(CS3-CQ3))</f>
        <v>10</v>
      </c>
      <c r="CU3" s="1">
        <f t="shared" ref="CU3:CU22" si="41">(1.38*10^(-16))*LN(CT3)</f>
        <v>3.1775674283317827E-16</v>
      </c>
      <c r="CV3" s="1">
        <f t="shared" ref="CV3:CV22" si="42">CQ3*2/CR3^2</f>
        <v>0.08</v>
      </c>
      <c r="CW3" s="1">
        <f t="shared" ref="CW3:CW22" si="43">CP3*CV3</f>
        <v>3.1631327945637604E-2</v>
      </c>
      <c r="CY3" s="2" t="s">
        <v>10</v>
      </c>
      <c r="CZ3" s="2">
        <v>0.36984159875281658</v>
      </c>
      <c r="DA3" s="2">
        <v>2</v>
      </c>
      <c r="DB3" s="2">
        <v>5</v>
      </c>
      <c r="DC3" s="1">
        <f t="shared" ref="DC3:DC22" si="44">DB3*(DB3-1)/2</f>
        <v>10</v>
      </c>
      <c r="DD3" s="1">
        <f t="shared" ref="DD3:DD22" si="45">FACT(DC3)/(FACT(DA3)*FACT(DC3-DA3))</f>
        <v>45</v>
      </c>
      <c r="DE3" s="1">
        <f t="shared" ref="DE3:DE22" si="46">(1.38*10^(-16))*LN(DD3)</f>
        <v>5.2531942358830405E-16</v>
      </c>
      <c r="DF3" s="1">
        <f t="shared" ref="DF3:DF22" si="47">DA3*2/DB3^2</f>
        <v>0.16</v>
      </c>
      <c r="DG3" s="1">
        <f t="shared" ref="DG3:DG22" si="48">CZ3*DF3</f>
        <v>5.9174655800450657E-2</v>
      </c>
      <c r="DI3" s="2" t="s">
        <v>11</v>
      </c>
      <c r="DJ3" s="2">
        <v>0.52789365452965731</v>
      </c>
      <c r="DK3" s="2">
        <v>26</v>
      </c>
      <c r="DL3" s="2">
        <v>11</v>
      </c>
      <c r="DM3" s="1">
        <f t="shared" ref="DM3:DM22" si="49">DL3*(DL3-1)/2</f>
        <v>55</v>
      </c>
      <c r="DN3" s="1">
        <f t="shared" ref="DN3:DN22" si="50">FACT(DM3)/(FACT(DK3)*FACT(DM3-DK3))</f>
        <v>3560597348629856.5</v>
      </c>
      <c r="DO3" s="1">
        <f t="shared" ref="DO3:DO22" si="51">(1.38*10^(-16))*LN(DN3)</f>
        <v>4.9416012513955528E-15</v>
      </c>
      <c r="DP3" s="1">
        <f t="shared" ref="DP3:DP22" si="52">DK3*2/DL3^2</f>
        <v>0.42975206611570249</v>
      </c>
      <c r="DQ3" s="1">
        <f t="shared" ref="DQ3:DQ22" si="53">DJ3*DP3</f>
        <v>0.2268633887234891</v>
      </c>
    </row>
    <row r="4" spans="1:121" x14ac:dyDescent="0.25">
      <c r="A4" s="3">
        <v>672045</v>
      </c>
      <c r="B4" s="2" t="s">
        <v>0</v>
      </c>
      <c r="C4" s="2">
        <v>0.46080409643213638</v>
      </c>
      <c r="D4" s="2">
        <v>54</v>
      </c>
      <c r="E4" s="2">
        <v>21</v>
      </c>
      <c r="F4" s="1">
        <f t="shared" si="0"/>
        <v>210</v>
      </c>
      <c r="G4" s="1" t="s">
        <v>41</v>
      </c>
      <c r="H4" s="1" t="s">
        <v>41</v>
      </c>
      <c r="I4" s="1">
        <f t="shared" si="1"/>
        <v>0.24489795918367346</v>
      </c>
      <c r="J4" s="1">
        <f t="shared" si="2"/>
        <v>0.11284998279970687</v>
      </c>
      <c r="L4" s="2" t="s">
        <v>1</v>
      </c>
      <c r="M4" s="2">
        <v>0.54743632517503138</v>
      </c>
      <c r="N4" s="2">
        <v>96</v>
      </c>
      <c r="O4" s="2">
        <v>21</v>
      </c>
      <c r="P4" s="1">
        <f t="shared" si="3"/>
        <v>210</v>
      </c>
      <c r="Q4" s="1" t="s">
        <v>41</v>
      </c>
      <c r="R4" s="1" t="s">
        <v>41</v>
      </c>
      <c r="S4" s="1">
        <f t="shared" si="4"/>
        <v>0.43537414965986393</v>
      </c>
      <c r="T4" s="1">
        <f t="shared" si="5"/>
        <v>0.23833962456600005</v>
      </c>
      <c r="V4" s="2" t="s">
        <v>2</v>
      </c>
      <c r="W4" s="2">
        <v>0.4730389519735741</v>
      </c>
      <c r="X4" s="2">
        <v>72</v>
      </c>
      <c r="Y4" s="2">
        <v>21</v>
      </c>
      <c r="Z4" s="1">
        <f t="shared" si="6"/>
        <v>210</v>
      </c>
      <c r="AA4" s="1" t="s">
        <v>41</v>
      </c>
      <c r="AB4" s="1" t="s">
        <v>41</v>
      </c>
      <c r="AC4" s="1">
        <f t="shared" si="7"/>
        <v>0.32653061224489793</v>
      </c>
      <c r="AD4" s="1">
        <f t="shared" si="8"/>
        <v>0.15446169860361603</v>
      </c>
      <c r="AF4" s="2" t="s">
        <v>3</v>
      </c>
      <c r="AG4" s="2">
        <v>0.47033314300009194</v>
      </c>
      <c r="AH4" s="2">
        <v>3</v>
      </c>
      <c r="AI4" s="2">
        <v>5</v>
      </c>
      <c r="AJ4" s="1">
        <f t="shared" si="9"/>
        <v>10</v>
      </c>
      <c r="AK4" s="1">
        <f t="shared" si="10"/>
        <v>120</v>
      </c>
      <c r="AL4" s="1">
        <f t="shared" si="11"/>
        <v>6.6067386050392222E-16</v>
      </c>
      <c r="AM4" s="1">
        <f t="shared" si="12"/>
        <v>0.24</v>
      </c>
      <c r="AN4" s="1">
        <f t="shared" si="13"/>
        <v>0.11287995432002206</v>
      </c>
      <c r="AQ4" s="2" t="s">
        <v>4</v>
      </c>
      <c r="AR4" s="2">
        <v>0.47576776903788659</v>
      </c>
      <c r="AS4" s="2">
        <v>2</v>
      </c>
      <c r="AT4" s="2">
        <v>5</v>
      </c>
      <c r="AU4" s="1">
        <f t="shared" si="14"/>
        <v>10</v>
      </c>
      <c r="AV4" s="1">
        <f t="shared" si="15"/>
        <v>45</v>
      </c>
      <c r="AW4" s="1">
        <f t="shared" si="16"/>
        <v>5.2531942358830405E-16</v>
      </c>
      <c r="AX4" s="1">
        <f t="shared" si="17"/>
        <v>0.16</v>
      </c>
      <c r="AY4" s="1">
        <f t="shared" si="18"/>
        <v>7.6122843046061858E-2</v>
      </c>
      <c r="BA4" s="2" t="s">
        <v>5</v>
      </c>
      <c r="BB4" s="2">
        <v>0.48748739829082405</v>
      </c>
      <c r="BC4" s="2">
        <v>24</v>
      </c>
      <c r="BD4" s="2">
        <v>11</v>
      </c>
      <c r="BE4" s="1">
        <f t="shared" si="19"/>
        <v>55</v>
      </c>
      <c r="BF4" s="1">
        <f t="shared" si="20"/>
        <v>2488589544741297.5</v>
      </c>
      <c r="BG4" s="1">
        <f t="shared" si="21"/>
        <v>4.8921679645860022E-15</v>
      </c>
      <c r="BH4" s="1">
        <f t="shared" si="22"/>
        <v>0.39669421487603307</v>
      </c>
      <c r="BI4" s="1">
        <f t="shared" si="23"/>
        <v>0.19338343072693848</v>
      </c>
      <c r="BK4" s="2" t="s">
        <v>6</v>
      </c>
      <c r="BL4" s="2">
        <v>0.41848365001864712</v>
      </c>
      <c r="BM4" s="2">
        <v>4</v>
      </c>
      <c r="BN4" s="2">
        <v>5</v>
      </c>
      <c r="BO4" s="1">
        <f t="shared" si="24"/>
        <v>10</v>
      </c>
      <c r="BP4" s="1">
        <f t="shared" si="25"/>
        <v>210</v>
      </c>
      <c r="BQ4" s="1">
        <f t="shared" si="26"/>
        <v>7.379008392390105E-16</v>
      </c>
      <c r="BR4" s="1">
        <f t="shared" si="27"/>
        <v>0.32</v>
      </c>
      <c r="BS4" s="1">
        <f t="shared" si="28"/>
        <v>0.13391476800596708</v>
      </c>
      <c r="BU4" s="2" t="s">
        <v>7</v>
      </c>
      <c r="BV4" s="2">
        <v>0.41863801037403103</v>
      </c>
      <c r="BW4" s="2">
        <v>4</v>
      </c>
      <c r="BX4" s="2">
        <v>5</v>
      </c>
      <c r="BY4" s="1">
        <f t="shared" si="29"/>
        <v>10</v>
      </c>
      <c r="BZ4" s="1">
        <f t="shared" si="30"/>
        <v>210</v>
      </c>
      <c r="CA4" s="1">
        <f t="shared" si="31"/>
        <v>7.379008392390105E-16</v>
      </c>
      <c r="CB4" s="1">
        <f t="shared" si="32"/>
        <v>0.32</v>
      </c>
      <c r="CC4" s="1">
        <f t="shared" si="33"/>
        <v>0.13396416331968994</v>
      </c>
      <c r="CE4" s="2" t="s">
        <v>8</v>
      </c>
      <c r="CF4" s="2">
        <v>0.62180561294673153</v>
      </c>
      <c r="CG4" s="2">
        <v>37</v>
      </c>
      <c r="CH4" s="2">
        <v>11</v>
      </c>
      <c r="CI4" s="1">
        <f t="shared" si="34"/>
        <v>55</v>
      </c>
      <c r="CJ4" s="1">
        <f t="shared" si="35"/>
        <v>144079707346574.84</v>
      </c>
      <c r="CK4" s="1">
        <f t="shared" si="36"/>
        <v>4.4989915144137887E-15</v>
      </c>
      <c r="CL4" s="1">
        <f t="shared" si="37"/>
        <v>0.61157024793388426</v>
      </c>
      <c r="CM4" s="1">
        <f t="shared" si="38"/>
        <v>0.38027781287651347</v>
      </c>
      <c r="CO4" s="2" t="s">
        <v>9</v>
      </c>
      <c r="CP4" s="2">
        <v>0.32050167238526966</v>
      </c>
      <c r="CQ4" s="2">
        <v>3</v>
      </c>
      <c r="CR4" s="2">
        <v>5</v>
      </c>
      <c r="CS4" s="1">
        <f t="shared" si="39"/>
        <v>10</v>
      </c>
      <c r="CT4" s="1">
        <f t="shared" si="40"/>
        <v>120</v>
      </c>
      <c r="CU4" s="1">
        <f t="shared" si="41"/>
        <v>6.6067386050392222E-16</v>
      </c>
      <c r="CV4" s="1">
        <f t="shared" si="42"/>
        <v>0.24</v>
      </c>
      <c r="CW4" s="1">
        <f t="shared" si="43"/>
        <v>7.6920401372464711E-2</v>
      </c>
      <c r="CY4" s="2" t="s">
        <v>10</v>
      </c>
      <c r="CZ4" s="2">
        <v>0.46671158118092371</v>
      </c>
      <c r="DA4" s="2">
        <v>2</v>
      </c>
      <c r="DB4" s="2">
        <v>5</v>
      </c>
      <c r="DC4" s="1">
        <f t="shared" si="44"/>
        <v>10</v>
      </c>
      <c r="DD4" s="1">
        <f t="shared" si="45"/>
        <v>45</v>
      </c>
      <c r="DE4" s="1">
        <f t="shared" si="46"/>
        <v>5.2531942358830405E-16</v>
      </c>
      <c r="DF4" s="1">
        <f t="shared" si="47"/>
        <v>0.16</v>
      </c>
      <c r="DG4" s="1">
        <f t="shared" si="48"/>
        <v>7.4673852988947798E-2</v>
      </c>
      <c r="DI4" s="2" t="s">
        <v>11</v>
      </c>
      <c r="DJ4" s="2">
        <v>0.5088375269028641</v>
      </c>
      <c r="DK4" s="2">
        <v>35</v>
      </c>
      <c r="DL4" s="2">
        <v>11</v>
      </c>
      <c r="DM4" s="1">
        <f t="shared" si="49"/>
        <v>55</v>
      </c>
      <c r="DN4" s="1">
        <f t="shared" si="50"/>
        <v>505037289962204.62</v>
      </c>
      <c r="DO4" s="1">
        <f t="shared" si="51"/>
        <v>4.6720801669902156E-15</v>
      </c>
      <c r="DP4" s="1">
        <f t="shared" si="52"/>
        <v>0.57851239669421484</v>
      </c>
      <c r="DQ4" s="1">
        <f t="shared" si="53"/>
        <v>0.29436881721653291</v>
      </c>
    </row>
    <row r="5" spans="1:121" x14ac:dyDescent="0.25">
      <c r="A5" s="3">
        <v>958339</v>
      </c>
      <c r="B5" s="2" t="s">
        <v>0</v>
      </c>
      <c r="C5" s="2">
        <v>0.45789860213569822</v>
      </c>
      <c r="D5" s="2">
        <v>28</v>
      </c>
      <c r="E5" s="2">
        <v>21</v>
      </c>
      <c r="F5" s="1">
        <f t="shared" si="0"/>
        <v>210</v>
      </c>
      <c r="G5" s="1" t="s">
        <v>41</v>
      </c>
      <c r="H5" s="1" t="s">
        <v>41</v>
      </c>
      <c r="I5" s="1">
        <f t="shared" si="1"/>
        <v>0.12698412698412698</v>
      </c>
      <c r="J5" s="1">
        <f t="shared" si="2"/>
        <v>5.8145854239453738E-2</v>
      </c>
      <c r="L5" s="2" t="s">
        <v>1</v>
      </c>
      <c r="M5" s="2">
        <v>0.4983379728130154</v>
      </c>
      <c r="N5" s="2">
        <v>82</v>
      </c>
      <c r="O5" s="2">
        <v>21</v>
      </c>
      <c r="P5" s="1">
        <f t="shared" si="3"/>
        <v>210</v>
      </c>
      <c r="Q5" s="1" t="s">
        <v>41</v>
      </c>
      <c r="R5" s="1" t="s">
        <v>41</v>
      </c>
      <c r="S5" s="1">
        <f t="shared" si="4"/>
        <v>0.37188208616780044</v>
      </c>
      <c r="T5" s="1">
        <f t="shared" si="5"/>
        <v>0.18532296494633679</v>
      </c>
      <c r="V5" s="2" t="s">
        <v>2</v>
      </c>
      <c r="W5" s="2">
        <v>0.49192322270245792</v>
      </c>
      <c r="X5" s="2">
        <v>93</v>
      </c>
      <c r="Y5" s="2">
        <v>21</v>
      </c>
      <c r="Z5" s="1">
        <f t="shared" si="6"/>
        <v>210</v>
      </c>
      <c r="AA5" s="1" t="s">
        <v>41</v>
      </c>
      <c r="AB5" s="1" t="s">
        <v>41</v>
      </c>
      <c r="AC5" s="1">
        <f t="shared" si="7"/>
        <v>0.42176870748299322</v>
      </c>
      <c r="AD5" s="1">
        <f t="shared" si="8"/>
        <v>0.20747782182008431</v>
      </c>
      <c r="AF5" s="2" t="s">
        <v>3</v>
      </c>
      <c r="AG5" s="2">
        <v>0</v>
      </c>
      <c r="AH5" s="2">
        <v>0</v>
      </c>
      <c r="AI5" s="2">
        <v>5</v>
      </c>
      <c r="AJ5" s="1">
        <f t="shared" si="9"/>
        <v>10</v>
      </c>
      <c r="AK5" s="1">
        <f t="shared" si="10"/>
        <v>1</v>
      </c>
      <c r="AL5" s="1">
        <f t="shared" si="11"/>
        <v>0</v>
      </c>
      <c r="AM5" s="1">
        <f t="shared" si="12"/>
        <v>0</v>
      </c>
      <c r="AN5" s="1">
        <f t="shared" si="13"/>
        <v>0</v>
      </c>
      <c r="AQ5" s="2" t="s">
        <v>4</v>
      </c>
      <c r="AR5" s="2">
        <v>0.43720530918327155</v>
      </c>
      <c r="AS5" s="2">
        <v>2</v>
      </c>
      <c r="AT5" s="2">
        <v>5</v>
      </c>
      <c r="AU5" s="1">
        <f t="shared" si="14"/>
        <v>10</v>
      </c>
      <c r="AV5" s="1">
        <f t="shared" si="15"/>
        <v>45</v>
      </c>
      <c r="AW5" s="1">
        <f t="shared" si="16"/>
        <v>5.2531942358830405E-16</v>
      </c>
      <c r="AX5" s="1">
        <f t="shared" si="17"/>
        <v>0.16</v>
      </c>
      <c r="AY5" s="1">
        <f t="shared" si="18"/>
        <v>6.9952849469323453E-2</v>
      </c>
      <c r="BA5" s="2" t="s">
        <v>5</v>
      </c>
      <c r="BB5" s="2">
        <v>0.46246079105349031</v>
      </c>
      <c r="BC5" s="2">
        <v>13</v>
      </c>
      <c r="BD5" s="2">
        <v>11</v>
      </c>
      <c r="BE5" s="1">
        <f t="shared" si="19"/>
        <v>55</v>
      </c>
      <c r="BF5" s="1">
        <f t="shared" si="20"/>
        <v>1451182990949.9985</v>
      </c>
      <c r="BG5" s="1">
        <f t="shared" si="21"/>
        <v>3.8644692269871631E-15</v>
      </c>
      <c r="BH5" s="1">
        <f t="shared" si="22"/>
        <v>0.21487603305785125</v>
      </c>
      <c r="BI5" s="1">
        <f t="shared" si="23"/>
        <v>9.9371740226369826E-2</v>
      </c>
      <c r="BK5" s="2" t="s">
        <v>6</v>
      </c>
      <c r="BL5" s="2">
        <v>0.56729492381471047</v>
      </c>
      <c r="BM5" s="2">
        <v>3</v>
      </c>
      <c r="BN5" s="2">
        <v>5</v>
      </c>
      <c r="BO5" s="1">
        <f t="shared" si="24"/>
        <v>10</v>
      </c>
      <c r="BP5" s="1">
        <f t="shared" si="25"/>
        <v>120</v>
      </c>
      <c r="BQ5" s="1">
        <f t="shared" si="26"/>
        <v>6.6067386050392222E-16</v>
      </c>
      <c r="BR5" s="1">
        <f t="shared" si="27"/>
        <v>0.24</v>
      </c>
      <c r="BS5" s="1">
        <f t="shared" si="28"/>
        <v>0.13615078171553049</v>
      </c>
      <c r="BU5" s="2" t="s">
        <v>7</v>
      </c>
      <c r="BV5" s="2">
        <v>0.52922042567261596</v>
      </c>
      <c r="BW5" s="2">
        <v>3</v>
      </c>
      <c r="BX5" s="2">
        <v>5</v>
      </c>
      <c r="BY5" s="1">
        <f t="shared" si="29"/>
        <v>10</v>
      </c>
      <c r="BZ5" s="1">
        <f t="shared" si="30"/>
        <v>120</v>
      </c>
      <c r="CA5" s="1">
        <f t="shared" si="31"/>
        <v>6.6067386050392222E-16</v>
      </c>
      <c r="CB5" s="1">
        <f t="shared" si="32"/>
        <v>0.24</v>
      </c>
      <c r="CC5" s="1">
        <f t="shared" si="33"/>
        <v>0.12701290216142783</v>
      </c>
      <c r="CE5" s="2" t="s">
        <v>8</v>
      </c>
      <c r="CF5" s="2">
        <v>0.54457842313273863</v>
      </c>
      <c r="CG5" s="2">
        <v>31</v>
      </c>
      <c r="CH5" s="2">
        <v>11</v>
      </c>
      <c r="CI5" s="1">
        <f t="shared" si="34"/>
        <v>55</v>
      </c>
      <c r="CJ5" s="1">
        <f t="shared" si="35"/>
        <v>2488589544741297.5</v>
      </c>
      <c r="CK5" s="1">
        <f t="shared" si="36"/>
        <v>4.8921679645860022E-15</v>
      </c>
      <c r="CL5" s="1">
        <f t="shared" si="37"/>
        <v>0.51239669421487599</v>
      </c>
      <c r="CM5" s="1">
        <f t="shared" si="38"/>
        <v>0.27904018375396522</v>
      </c>
      <c r="CO5" s="2" t="s">
        <v>9</v>
      </c>
      <c r="CP5" s="2">
        <v>0.46177159770102644</v>
      </c>
      <c r="CQ5" s="2">
        <v>6</v>
      </c>
      <c r="CR5" s="2">
        <v>5</v>
      </c>
      <c r="CS5" s="1">
        <f t="shared" si="39"/>
        <v>10</v>
      </c>
      <c r="CT5" s="1">
        <f t="shared" si="40"/>
        <v>210</v>
      </c>
      <c r="CU5" s="1">
        <f t="shared" si="41"/>
        <v>7.379008392390105E-16</v>
      </c>
      <c r="CV5" s="1">
        <f t="shared" si="42"/>
        <v>0.48</v>
      </c>
      <c r="CW5" s="1">
        <f t="shared" si="43"/>
        <v>0.22165036689649267</v>
      </c>
      <c r="CY5" s="2" t="s">
        <v>10</v>
      </c>
      <c r="CZ5" s="2">
        <v>0.73780554322110858</v>
      </c>
      <c r="DA5" s="2">
        <v>1</v>
      </c>
      <c r="DB5" s="2">
        <v>5</v>
      </c>
      <c r="DC5" s="1">
        <f t="shared" si="44"/>
        <v>10</v>
      </c>
      <c r="DD5" s="1">
        <f t="shared" si="45"/>
        <v>10</v>
      </c>
      <c r="DE5" s="1">
        <f t="shared" si="46"/>
        <v>3.1775674283317827E-16</v>
      </c>
      <c r="DF5" s="1">
        <f t="shared" si="47"/>
        <v>0.08</v>
      </c>
      <c r="DG5" s="1">
        <f t="shared" si="48"/>
        <v>5.9024443457688688E-2</v>
      </c>
      <c r="DI5" s="2" t="s">
        <v>11</v>
      </c>
      <c r="DJ5" s="2">
        <v>0.52506453648750306</v>
      </c>
      <c r="DK5" s="2">
        <v>29</v>
      </c>
      <c r="DL5" s="2">
        <v>11</v>
      </c>
      <c r="DM5" s="1">
        <f t="shared" si="49"/>
        <v>55</v>
      </c>
      <c r="DN5" s="1">
        <f t="shared" si="50"/>
        <v>3560597348629856.5</v>
      </c>
      <c r="DO5" s="1">
        <f t="shared" si="51"/>
        <v>4.9416012513955528E-15</v>
      </c>
      <c r="DP5" s="1">
        <f t="shared" si="52"/>
        <v>0.47933884297520662</v>
      </c>
      <c r="DQ5" s="1">
        <f t="shared" si="53"/>
        <v>0.25168382740723289</v>
      </c>
    </row>
    <row r="6" spans="1:121" x14ac:dyDescent="0.25">
      <c r="A6" s="3">
        <v>723309</v>
      </c>
      <c r="B6" s="2" t="s">
        <v>0</v>
      </c>
      <c r="C6" s="2">
        <v>0.44211432098033465</v>
      </c>
      <c r="D6" s="2">
        <v>41</v>
      </c>
      <c r="E6" s="2">
        <v>21</v>
      </c>
      <c r="F6" s="1">
        <f t="shared" si="0"/>
        <v>210</v>
      </c>
      <c r="I6" s="1">
        <f t="shared" si="1"/>
        <v>0.18594104308390022</v>
      </c>
      <c r="J6" s="1">
        <f t="shared" si="2"/>
        <v>8.2207198005413692E-2</v>
      </c>
      <c r="L6" s="2" t="s">
        <v>1</v>
      </c>
      <c r="M6" s="2">
        <v>0.44318556421616612</v>
      </c>
      <c r="N6" s="2">
        <v>69</v>
      </c>
      <c r="O6" s="2">
        <v>21</v>
      </c>
      <c r="P6" s="1">
        <f t="shared" si="3"/>
        <v>210</v>
      </c>
      <c r="S6" s="1">
        <f t="shared" si="4"/>
        <v>0.31292517006802723</v>
      </c>
      <c r="T6" s="1">
        <f t="shared" si="5"/>
        <v>0.13868391805403837</v>
      </c>
      <c r="V6" s="2" t="s">
        <v>2</v>
      </c>
      <c r="W6" s="2">
        <v>0.48498764205573025</v>
      </c>
      <c r="X6" s="2">
        <v>69</v>
      </c>
      <c r="Y6" s="2">
        <v>21</v>
      </c>
      <c r="Z6" s="1">
        <f t="shared" si="6"/>
        <v>210</v>
      </c>
      <c r="AC6" s="1">
        <f t="shared" si="7"/>
        <v>0.31292517006802723</v>
      </c>
      <c r="AD6" s="1">
        <f t="shared" si="8"/>
        <v>0.1517648403711809</v>
      </c>
      <c r="AF6" s="2" t="s">
        <v>3</v>
      </c>
      <c r="AG6" s="2">
        <v>0.4933929146768431</v>
      </c>
      <c r="AH6" s="2">
        <v>5</v>
      </c>
      <c r="AI6" s="2">
        <v>5</v>
      </c>
      <c r="AJ6" s="1">
        <f t="shared" si="9"/>
        <v>10</v>
      </c>
      <c r="AK6" s="1">
        <f t="shared" si="10"/>
        <v>252</v>
      </c>
      <c r="AL6" s="1">
        <f t="shared" si="11"/>
        <v>7.6306121407657628E-16</v>
      </c>
      <c r="AM6" s="1">
        <f t="shared" si="12"/>
        <v>0.4</v>
      </c>
      <c r="AN6" s="1">
        <f t="shared" si="13"/>
        <v>0.19735716587073726</v>
      </c>
      <c r="AQ6" s="2" t="s">
        <v>4</v>
      </c>
      <c r="AR6" s="2">
        <v>0.45461377601117603</v>
      </c>
      <c r="AS6" s="2">
        <v>1</v>
      </c>
      <c r="AT6" s="2">
        <v>5</v>
      </c>
      <c r="AU6" s="1">
        <f t="shared" si="14"/>
        <v>10</v>
      </c>
      <c r="AV6" s="1">
        <f t="shared" si="15"/>
        <v>10</v>
      </c>
      <c r="AW6" s="1">
        <f t="shared" si="16"/>
        <v>3.1775674283317827E-16</v>
      </c>
      <c r="AX6" s="1">
        <f t="shared" si="17"/>
        <v>0.08</v>
      </c>
      <c r="AY6" s="1">
        <f t="shared" si="18"/>
        <v>3.6369102080894083E-2</v>
      </c>
      <c r="BA6" s="2" t="s">
        <v>5</v>
      </c>
      <c r="BB6" s="2">
        <v>0.42815961496981475</v>
      </c>
      <c r="BC6" s="2">
        <v>12</v>
      </c>
      <c r="BD6" s="2">
        <v>11</v>
      </c>
      <c r="BE6" s="1">
        <f t="shared" si="19"/>
        <v>55</v>
      </c>
      <c r="BF6" s="1">
        <f t="shared" si="20"/>
        <v>438729741449.99945</v>
      </c>
      <c r="BG6" s="1">
        <f t="shared" si="21"/>
        <v>3.6993866223511433E-15</v>
      </c>
      <c r="BH6" s="1">
        <f t="shared" si="22"/>
        <v>0.19834710743801653</v>
      </c>
      <c r="BI6" s="1">
        <f t="shared" si="23"/>
        <v>8.4924221151037635E-2</v>
      </c>
      <c r="BK6" s="2" t="s">
        <v>6</v>
      </c>
      <c r="BL6" s="2">
        <v>0.52549848821503264</v>
      </c>
      <c r="BM6" s="2">
        <v>2</v>
      </c>
      <c r="BN6" s="2">
        <v>5</v>
      </c>
      <c r="BO6" s="1">
        <f t="shared" si="24"/>
        <v>10</v>
      </c>
      <c r="BP6" s="1">
        <f t="shared" si="25"/>
        <v>45</v>
      </c>
      <c r="BQ6" s="1">
        <f t="shared" si="26"/>
        <v>5.2531942358830405E-16</v>
      </c>
      <c r="BR6" s="1">
        <f t="shared" si="27"/>
        <v>0.16</v>
      </c>
      <c r="BS6" s="1">
        <f t="shared" si="28"/>
        <v>8.4079758114405226E-2</v>
      </c>
      <c r="BU6" s="2" t="s">
        <v>7</v>
      </c>
      <c r="BV6" s="2">
        <v>0.36959575755812341</v>
      </c>
      <c r="BW6" s="2">
        <v>3</v>
      </c>
      <c r="BX6" s="2">
        <v>5</v>
      </c>
      <c r="BY6" s="1">
        <f t="shared" si="29"/>
        <v>10</v>
      </c>
      <c r="BZ6" s="1">
        <f t="shared" si="30"/>
        <v>120</v>
      </c>
      <c r="CA6" s="1">
        <f t="shared" si="31"/>
        <v>6.6067386050392222E-16</v>
      </c>
      <c r="CB6" s="1">
        <f t="shared" si="32"/>
        <v>0.24</v>
      </c>
      <c r="CC6" s="1">
        <f t="shared" si="33"/>
        <v>8.8702981813949616E-2</v>
      </c>
      <c r="CE6" s="2" t="s">
        <v>8</v>
      </c>
      <c r="CF6" s="2">
        <v>0.46786565747111675</v>
      </c>
      <c r="CG6" s="2">
        <v>26</v>
      </c>
      <c r="CH6" s="2">
        <v>11</v>
      </c>
      <c r="CI6" s="1">
        <f t="shared" si="34"/>
        <v>55</v>
      </c>
      <c r="CJ6" s="1">
        <f t="shared" si="35"/>
        <v>3560597348629856.5</v>
      </c>
      <c r="CK6" s="1">
        <f t="shared" si="36"/>
        <v>4.9416012513955528E-15</v>
      </c>
      <c r="CL6" s="1">
        <f t="shared" si="37"/>
        <v>0.42975206611570249</v>
      </c>
      <c r="CM6" s="1">
        <f t="shared" si="38"/>
        <v>0.20106623296279397</v>
      </c>
      <c r="CO6" s="2" t="s">
        <v>9</v>
      </c>
      <c r="CP6" s="2">
        <v>0</v>
      </c>
      <c r="CQ6" s="2">
        <v>0</v>
      </c>
      <c r="CR6" s="2">
        <v>5</v>
      </c>
      <c r="CS6" s="1">
        <f t="shared" si="39"/>
        <v>10</v>
      </c>
      <c r="CT6" s="1">
        <f t="shared" si="40"/>
        <v>1</v>
      </c>
      <c r="CU6" s="1">
        <f t="shared" si="41"/>
        <v>0</v>
      </c>
      <c r="CV6" s="1">
        <f t="shared" si="42"/>
        <v>0</v>
      </c>
      <c r="CW6" s="1">
        <f t="shared" si="43"/>
        <v>0</v>
      </c>
      <c r="CY6" s="2" t="s">
        <v>10</v>
      </c>
      <c r="CZ6" s="2">
        <v>0.39659191532449928</v>
      </c>
      <c r="DA6" s="2">
        <v>3</v>
      </c>
      <c r="DB6" s="2">
        <v>5</v>
      </c>
      <c r="DC6" s="1">
        <f t="shared" si="44"/>
        <v>10</v>
      </c>
      <c r="DD6" s="1">
        <f t="shared" si="45"/>
        <v>120</v>
      </c>
      <c r="DE6" s="1">
        <f t="shared" si="46"/>
        <v>6.6067386050392222E-16</v>
      </c>
      <c r="DF6" s="1">
        <f t="shared" si="47"/>
        <v>0.24</v>
      </c>
      <c r="DG6" s="1">
        <f t="shared" si="48"/>
        <v>9.5182059677879821E-2</v>
      </c>
      <c r="DI6" s="2" t="s">
        <v>11</v>
      </c>
      <c r="DJ6" s="2">
        <v>0.55499076162264194</v>
      </c>
      <c r="DK6" s="2">
        <v>30</v>
      </c>
      <c r="DL6" s="2">
        <v>11</v>
      </c>
      <c r="DM6" s="1">
        <f t="shared" si="49"/>
        <v>55</v>
      </c>
      <c r="DN6" s="1">
        <f t="shared" si="50"/>
        <v>3085851035479209</v>
      </c>
      <c r="DO6" s="1">
        <f t="shared" si="51"/>
        <v>4.9218533349731411E-15</v>
      </c>
      <c r="DP6" s="1">
        <f t="shared" si="52"/>
        <v>0.49586776859504134</v>
      </c>
      <c r="DQ6" s="1">
        <f t="shared" si="53"/>
        <v>0.27520203055668196</v>
      </c>
    </row>
    <row r="7" spans="1:121" x14ac:dyDescent="0.25">
      <c r="A7" s="3">
        <v>790659</v>
      </c>
      <c r="B7" s="2" t="s">
        <v>0</v>
      </c>
      <c r="C7" s="2">
        <v>0.45444384404696775</v>
      </c>
      <c r="D7" s="2">
        <v>51</v>
      </c>
      <c r="E7" s="2">
        <v>21</v>
      </c>
      <c r="F7" s="1">
        <f t="shared" si="0"/>
        <v>210</v>
      </c>
      <c r="I7" s="1">
        <f t="shared" si="1"/>
        <v>0.23129251700680273</v>
      </c>
      <c r="J7" s="1">
        <f t="shared" si="2"/>
        <v>0.1051094605278701</v>
      </c>
      <c r="L7" s="2" t="s">
        <v>1</v>
      </c>
      <c r="M7" s="2">
        <v>0.46531467207255456</v>
      </c>
      <c r="N7" s="2">
        <v>72</v>
      </c>
      <c r="O7" s="2">
        <v>21</v>
      </c>
      <c r="P7" s="1">
        <f t="shared" si="3"/>
        <v>210</v>
      </c>
      <c r="S7" s="1">
        <f t="shared" si="4"/>
        <v>0.32653061224489793</v>
      </c>
      <c r="T7" s="1">
        <f t="shared" si="5"/>
        <v>0.15193948475838515</v>
      </c>
      <c r="V7" s="2" t="s">
        <v>2</v>
      </c>
      <c r="W7" s="2">
        <v>0.43924284634906952</v>
      </c>
      <c r="X7" s="2">
        <v>40</v>
      </c>
      <c r="Y7" s="2">
        <v>21</v>
      </c>
      <c r="Z7" s="1">
        <f t="shared" si="6"/>
        <v>210</v>
      </c>
      <c r="AC7" s="1">
        <f t="shared" si="7"/>
        <v>0.18140589569160998</v>
      </c>
      <c r="AD7" s="1">
        <f t="shared" si="8"/>
        <v>7.9681241968085167E-2</v>
      </c>
      <c r="AF7" s="2" t="s">
        <v>3</v>
      </c>
      <c r="AG7" s="2">
        <v>0.46653148964471436</v>
      </c>
      <c r="AH7" s="2">
        <v>3</v>
      </c>
      <c r="AI7" s="2">
        <v>5</v>
      </c>
      <c r="AJ7" s="1">
        <f t="shared" si="9"/>
        <v>10</v>
      </c>
      <c r="AK7" s="1">
        <f t="shared" si="10"/>
        <v>120</v>
      </c>
      <c r="AL7" s="1">
        <f t="shared" si="11"/>
        <v>6.6067386050392222E-16</v>
      </c>
      <c r="AM7" s="1">
        <f t="shared" si="12"/>
        <v>0.24</v>
      </c>
      <c r="AN7" s="1">
        <f t="shared" si="13"/>
        <v>0.11196755751473145</v>
      </c>
      <c r="AQ7" s="2" t="s">
        <v>4</v>
      </c>
      <c r="AR7" s="2">
        <v>0.59831112653737673</v>
      </c>
      <c r="AS7" s="2">
        <v>1</v>
      </c>
      <c r="AT7" s="2">
        <v>5</v>
      </c>
      <c r="AU7" s="1">
        <f t="shared" si="14"/>
        <v>10</v>
      </c>
      <c r="AV7" s="1">
        <f t="shared" si="15"/>
        <v>10</v>
      </c>
      <c r="AW7" s="1">
        <f t="shared" si="16"/>
        <v>3.1775674283317827E-16</v>
      </c>
      <c r="AX7" s="1">
        <f t="shared" si="17"/>
        <v>0.08</v>
      </c>
      <c r="AY7" s="1">
        <f t="shared" si="18"/>
        <v>4.7864890122990139E-2</v>
      </c>
      <c r="BA7" s="2" t="s">
        <v>5</v>
      </c>
      <c r="BB7" s="2">
        <v>0.49141571917707061</v>
      </c>
      <c r="BC7" s="2">
        <v>18</v>
      </c>
      <c r="BD7" s="2">
        <v>11</v>
      </c>
      <c r="BE7" s="1">
        <f t="shared" si="19"/>
        <v>55</v>
      </c>
      <c r="BF7" s="1">
        <f t="shared" si="20"/>
        <v>144079707346574.84</v>
      </c>
      <c r="BG7" s="1">
        <f t="shared" si="21"/>
        <v>4.4989915144137887E-15</v>
      </c>
      <c r="BH7" s="1">
        <f t="shared" si="22"/>
        <v>0.2975206611570248</v>
      </c>
      <c r="BI7" s="1">
        <f t="shared" si="23"/>
        <v>0.14620632967251687</v>
      </c>
      <c r="BK7" s="2" t="s">
        <v>6</v>
      </c>
      <c r="BL7" s="2">
        <v>0.36770864027195432</v>
      </c>
      <c r="BM7" s="2">
        <v>3</v>
      </c>
      <c r="BN7" s="2">
        <v>5</v>
      </c>
      <c r="BO7" s="1">
        <f t="shared" si="24"/>
        <v>10</v>
      </c>
      <c r="BP7" s="1">
        <f t="shared" si="25"/>
        <v>120</v>
      </c>
      <c r="BQ7" s="1">
        <f t="shared" si="26"/>
        <v>6.6067386050392222E-16</v>
      </c>
      <c r="BR7" s="1">
        <f t="shared" si="27"/>
        <v>0.24</v>
      </c>
      <c r="BS7" s="1">
        <f t="shared" si="28"/>
        <v>8.8250073665269033E-2</v>
      </c>
      <c r="BU7" s="2" t="s">
        <v>7</v>
      </c>
      <c r="BV7" s="2">
        <v>0.38130656507725191</v>
      </c>
      <c r="BW7" s="2">
        <v>5</v>
      </c>
      <c r="BX7" s="2">
        <v>5</v>
      </c>
      <c r="BY7" s="1">
        <f t="shared" si="29"/>
        <v>10</v>
      </c>
      <c r="BZ7" s="1">
        <f t="shared" si="30"/>
        <v>252</v>
      </c>
      <c r="CA7" s="1">
        <f t="shared" si="31"/>
        <v>7.6306121407657628E-16</v>
      </c>
      <c r="CB7" s="1">
        <f t="shared" si="32"/>
        <v>0.4</v>
      </c>
      <c r="CC7" s="1">
        <f t="shared" si="33"/>
        <v>0.15252262603090078</v>
      </c>
      <c r="CE7" s="2" t="s">
        <v>8</v>
      </c>
      <c r="CF7" s="2">
        <v>0.54369258331869474</v>
      </c>
      <c r="CG7" s="2">
        <v>21</v>
      </c>
      <c r="CH7" s="2">
        <v>11</v>
      </c>
      <c r="CI7" s="1">
        <f t="shared" si="34"/>
        <v>55</v>
      </c>
      <c r="CJ7" s="1">
        <f t="shared" si="35"/>
        <v>841728816603674.37</v>
      </c>
      <c r="CK7" s="1">
        <f t="shared" si="36"/>
        <v>4.7425741030699218E-15</v>
      </c>
      <c r="CL7" s="1">
        <f t="shared" si="37"/>
        <v>0.34710743801652894</v>
      </c>
      <c r="CM7" s="1">
        <f t="shared" si="38"/>
        <v>0.18871973966434033</v>
      </c>
      <c r="CO7" s="2" t="s">
        <v>9</v>
      </c>
      <c r="CP7" s="2">
        <v>0.43516880220062953</v>
      </c>
      <c r="CQ7" s="2">
        <v>3</v>
      </c>
      <c r="CR7" s="2">
        <v>5</v>
      </c>
      <c r="CS7" s="1">
        <f t="shared" si="39"/>
        <v>10</v>
      </c>
      <c r="CT7" s="1">
        <f t="shared" si="40"/>
        <v>120</v>
      </c>
      <c r="CU7" s="1">
        <f t="shared" si="41"/>
        <v>6.6067386050392222E-16</v>
      </c>
      <c r="CV7" s="1">
        <f t="shared" si="42"/>
        <v>0.24</v>
      </c>
      <c r="CW7" s="1">
        <f t="shared" si="43"/>
        <v>0.10444051252815108</v>
      </c>
      <c r="CY7" s="2" t="s">
        <v>10</v>
      </c>
      <c r="CZ7" s="2">
        <v>0.39757859092261583</v>
      </c>
      <c r="DA7" s="2">
        <v>4</v>
      </c>
      <c r="DB7" s="2">
        <v>5</v>
      </c>
      <c r="DC7" s="1">
        <f t="shared" si="44"/>
        <v>10</v>
      </c>
      <c r="DD7" s="1">
        <f t="shared" si="45"/>
        <v>210</v>
      </c>
      <c r="DE7" s="1">
        <f t="shared" si="46"/>
        <v>7.379008392390105E-16</v>
      </c>
      <c r="DF7" s="1">
        <f t="shared" si="47"/>
        <v>0.32</v>
      </c>
      <c r="DG7" s="1">
        <f t="shared" si="48"/>
        <v>0.12722514909523708</v>
      </c>
      <c r="DI7" s="2" t="s">
        <v>11</v>
      </c>
      <c r="DJ7" s="2">
        <v>0.50261608853303552</v>
      </c>
      <c r="DK7" s="2">
        <v>14</v>
      </c>
      <c r="DL7" s="2">
        <v>11</v>
      </c>
      <c r="DM7" s="1">
        <f t="shared" si="49"/>
        <v>55</v>
      </c>
      <c r="DN7" s="1">
        <f t="shared" si="50"/>
        <v>4353548972849.9971</v>
      </c>
      <c r="DO7" s="1">
        <f t="shared" si="51"/>
        <v>4.0160777228233624E-15</v>
      </c>
      <c r="DP7" s="1">
        <f t="shared" si="52"/>
        <v>0.23140495867768596</v>
      </c>
      <c r="DQ7" s="1">
        <f t="shared" si="53"/>
        <v>0.11630785519772723</v>
      </c>
    </row>
    <row r="8" spans="1:121" x14ac:dyDescent="0.25">
      <c r="A8" s="3">
        <v>586881</v>
      </c>
      <c r="B8" s="2" t="s">
        <v>0</v>
      </c>
      <c r="C8" s="2">
        <v>0.42724549697804792</v>
      </c>
      <c r="D8" s="2">
        <v>59</v>
      </c>
      <c r="E8" s="2">
        <v>21</v>
      </c>
      <c r="F8" s="1">
        <f t="shared" si="0"/>
        <v>210</v>
      </c>
      <c r="I8" s="1">
        <f t="shared" si="1"/>
        <v>0.26757369614512472</v>
      </c>
      <c r="J8" s="1">
        <f t="shared" si="2"/>
        <v>0.114319656787777</v>
      </c>
      <c r="L8" s="2" t="s">
        <v>1</v>
      </c>
      <c r="M8" s="2">
        <v>0.4371813487855733</v>
      </c>
      <c r="N8" s="2">
        <v>62</v>
      </c>
      <c r="O8" s="2">
        <v>21</v>
      </c>
      <c r="P8" s="1">
        <f t="shared" si="3"/>
        <v>210</v>
      </c>
      <c r="S8" s="1">
        <f t="shared" si="4"/>
        <v>0.28117913832199548</v>
      </c>
      <c r="T8" s="1">
        <f t="shared" si="5"/>
        <v>0.12292627494197526</v>
      </c>
      <c r="V8" s="2" t="s">
        <v>2</v>
      </c>
      <c r="W8" s="2">
        <v>0.47849313139644495</v>
      </c>
      <c r="X8" s="2">
        <v>60</v>
      </c>
      <c r="Y8" s="2">
        <v>21</v>
      </c>
      <c r="Z8" s="1">
        <f t="shared" si="6"/>
        <v>210</v>
      </c>
      <c r="AC8" s="1">
        <f t="shared" si="7"/>
        <v>0.27210884353741499</v>
      </c>
      <c r="AD8" s="1">
        <f t="shared" si="8"/>
        <v>0.13020221262488299</v>
      </c>
      <c r="AF8" s="2" t="s">
        <v>3</v>
      </c>
      <c r="AG8" s="2">
        <v>0.43255242155813128</v>
      </c>
      <c r="AH8" s="2">
        <v>4</v>
      </c>
      <c r="AI8" s="2">
        <v>5</v>
      </c>
      <c r="AJ8" s="1">
        <f t="shared" si="9"/>
        <v>10</v>
      </c>
      <c r="AK8" s="1">
        <f t="shared" si="10"/>
        <v>210</v>
      </c>
      <c r="AL8" s="1">
        <f t="shared" si="11"/>
        <v>7.379008392390105E-16</v>
      </c>
      <c r="AM8" s="1">
        <f t="shared" si="12"/>
        <v>0.32</v>
      </c>
      <c r="AN8" s="1">
        <f t="shared" si="13"/>
        <v>0.13841677489860202</v>
      </c>
      <c r="AQ8" s="2" t="s">
        <v>4</v>
      </c>
      <c r="AR8" s="2">
        <v>0.62859608280259804</v>
      </c>
      <c r="AS8" s="2">
        <v>2</v>
      </c>
      <c r="AT8" s="2">
        <v>5</v>
      </c>
      <c r="AU8" s="1">
        <f t="shared" si="14"/>
        <v>10</v>
      </c>
      <c r="AV8" s="1">
        <f t="shared" si="15"/>
        <v>45</v>
      </c>
      <c r="AW8" s="1">
        <f t="shared" si="16"/>
        <v>5.2531942358830405E-16</v>
      </c>
      <c r="AX8" s="1">
        <f t="shared" si="17"/>
        <v>0.16</v>
      </c>
      <c r="AY8" s="1">
        <f t="shared" si="18"/>
        <v>0.10057537324841569</v>
      </c>
      <c r="BA8" s="2" t="s">
        <v>5</v>
      </c>
      <c r="BB8" s="2">
        <v>0.46641120498628247</v>
      </c>
      <c r="BC8" s="2">
        <v>18</v>
      </c>
      <c r="BD8" s="2">
        <v>11</v>
      </c>
      <c r="BE8" s="1">
        <f t="shared" si="19"/>
        <v>55</v>
      </c>
      <c r="BF8" s="1">
        <f t="shared" si="20"/>
        <v>144079707346574.84</v>
      </c>
      <c r="BG8" s="1">
        <f t="shared" si="21"/>
        <v>4.4989915144137887E-15</v>
      </c>
      <c r="BH8" s="1">
        <f t="shared" si="22"/>
        <v>0.2975206611570248</v>
      </c>
      <c r="BI8" s="1">
        <f t="shared" si="23"/>
        <v>0.1387669700785634</v>
      </c>
      <c r="BK8" s="2" t="s">
        <v>6</v>
      </c>
      <c r="BL8" s="2">
        <v>0.43450150970342244</v>
      </c>
      <c r="BM8" s="2">
        <v>3</v>
      </c>
      <c r="BN8" s="2">
        <v>5</v>
      </c>
      <c r="BO8" s="1">
        <f t="shared" si="24"/>
        <v>10</v>
      </c>
      <c r="BP8" s="1">
        <f t="shared" si="25"/>
        <v>120</v>
      </c>
      <c r="BQ8" s="1">
        <f t="shared" si="26"/>
        <v>6.6067386050392222E-16</v>
      </c>
      <c r="BR8" s="1">
        <f t="shared" si="27"/>
        <v>0.24</v>
      </c>
      <c r="BS8" s="1">
        <f t="shared" si="28"/>
        <v>0.10428036232882139</v>
      </c>
      <c r="BU8" s="2" t="s">
        <v>7</v>
      </c>
      <c r="BV8" s="2">
        <v>0.406611644854807</v>
      </c>
      <c r="BW8" s="2">
        <v>5</v>
      </c>
      <c r="BX8" s="2">
        <v>5</v>
      </c>
      <c r="BY8" s="1">
        <f t="shared" si="29"/>
        <v>10</v>
      </c>
      <c r="BZ8" s="1">
        <f t="shared" si="30"/>
        <v>252</v>
      </c>
      <c r="CA8" s="1">
        <f t="shared" si="31"/>
        <v>7.6306121407657628E-16</v>
      </c>
      <c r="CB8" s="1">
        <f t="shared" si="32"/>
        <v>0.4</v>
      </c>
      <c r="CC8" s="1">
        <f t="shared" si="33"/>
        <v>0.16264465794192282</v>
      </c>
      <c r="CE8" s="2" t="s">
        <v>8</v>
      </c>
      <c r="CF8" s="2">
        <v>0.50916576299797345</v>
      </c>
      <c r="CG8" s="2">
        <v>17</v>
      </c>
      <c r="CH8" s="2">
        <v>11</v>
      </c>
      <c r="CI8" s="1">
        <f t="shared" si="34"/>
        <v>55</v>
      </c>
      <c r="CJ8" s="1">
        <f t="shared" si="35"/>
        <v>68248282427324.945</v>
      </c>
      <c r="CK8" s="1">
        <f t="shared" si="36"/>
        <v>4.3958759269612185E-15</v>
      </c>
      <c r="CL8" s="1">
        <f t="shared" si="37"/>
        <v>0.28099173553719009</v>
      </c>
      <c r="CM8" s="1">
        <f t="shared" si="38"/>
        <v>0.14307137142091816</v>
      </c>
      <c r="CO8" s="2" t="s">
        <v>9</v>
      </c>
      <c r="CP8" s="2">
        <v>0.53106166914857511</v>
      </c>
      <c r="CQ8" s="2">
        <v>2</v>
      </c>
      <c r="CR8" s="2">
        <v>5</v>
      </c>
      <c r="CS8" s="1">
        <f t="shared" si="39"/>
        <v>10</v>
      </c>
      <c r="CT8" s="1">
        <f t="shared" si="40"/>
        <v>45</v>
      </c>
      <c r="CU8" s="1">
        <f t="shared" si="41"/>
        <v>5.2531942358830405E-16</v>
      </c>
      <c r="CV8" s="1">
        <f t="shared" si="42"/>
        <v>0.16</v>
      </c>
      <c r="CW8" s="1">
        <f t="shared" si="43"/>
        <v>8.496986706377202E-2</v>
      </c>
      <c r="CY8" s="2" t="s">
        <v>10</v>
      </c>
      <c r="CZ8" s="2">
        <v>0</v>
      </c>
      <c r="DA8" s="2">
        <v>0</v>
      </c>
      <c r="DB8" s="2">
        <v>5</v>
      </c>
      <c r="DC8" s="1">
        <f t="shared" si="44"/>
        <v>10</v>
      </c>
      <c r="DD8" s="1">
        <f t="shared" si="45"/>
        <v>1</v>
      </c>
      <c r="DE8" s="1">
        <f t="shared" si="46"/>
        <v>0</v>
      </c>
      <c r="DF8" s="1">
        <f t="shared" si="47"/>
        <v>0</v>
      </c>
      <c r="DG8" s="1">
        <f t="shared" si="48"/>
        <v>0</v>
      </c>
      <c r="DI8" s="2" t="s">
        <v>11</v>
      </c>
      <c r="DJ8" s="2">
        <v>0.52810011183974592</v>
      </c>
      <c r="DK8" s="2">
        <v>38</v>
      </c>
      <c r="DL8" s="2">
        <v>11</v>
      </c>
      <c r="DM8" s="1">
        <f t="shared" si="49"/>
        <v>55</v>
      </c>
      <c r="DN8" s="1">
        <f t="shared" si="50"/>
        <v>68248282427324.945</v>
      </c>
      <c r="DO8" s="1">
        <f t="shared" si="51"/>
        <v>4.3958759269612185E-15</v>
      </c>
      <c r="DP8" s="1">
        <f t="shared" si="52"/>
        <v>0.62809917355371903</v>
      </c>
      <c r="DQ8" s="1">
        <f t="shared" si="53"/>
        <v>0.33169924380017102</v>
      </c>
    </row>
    <row r="9" spans="1:121" x14ac:dyDescent="0.25">
      <c r="A9" s="3" t="s">
        <v>16</v>
      </c>
      <c r="B9" s="2" t="s">
        <v>0</v>
      </c>
      <c r="C9" s="2">
        <v>0.46176830438640143</v>
      </c>
      <c r="D9" s="2">
        <v>68</v>
      </c>
      <c r="E9" s="2">
        <v>21</v>
      </c>
      <c r="F9" s="1">
        <f t="shared" si="0"/>
        <v>210</v>
      </c>
      <c r="I9" s="1">
        <f t="shared" si="1"/>
        <v>0.30839002267573695</v>
      </c>
      <c r="J9" s="1">
        <f t="shared" si="2"/>
        <v>0.14240473786065894</v>
      </c>
      <c r="L9" s="2" t="s">
        <v>1</v>
      </c>
      <c r="M9" s="2">
        <v>0.48447310033851043</v>
      </c>
      <c r="N9" s="2">
        <v>90</v>
      </c>
      <c r="O9" s="2">
        <v>21</v>
      </c>
      <c r="P9" s="1">
        <f t="shared" si="3"/>
        <v>210</v>
      </c>
      <c r="S9" s="1">
        <f t="shared" si="4"/>
        <v>0.40816326530612246</v>
      </c>
      <c r="T9" s="1">
        <f t="shared" si="5"/>
        <v>0.19774412258714713</v>
      </c>
      <c r="V9" s="2" t="s">
        <v>2</v>
      </c>
      <c r="W9" s="2">
        <v>0.46216244432172437</v>
      </c>
      <c r="X9" s="2">
        <v>102</v>
      </c>
      <c r="Y9" s="2">
        <v>21</v>
      </c>
      <c r="Z9" s="1">
        <f t="shared" si="6"/>
        <v>210</v>
      </c>
      <c r="AC9" s="1">
        <f t="shared" si="7"/>
        <v>0.46258503401360546</v>
      </c>
      <c r="AD9" s="1">
        <f t="shared" si="8"/>
        <v>0.2137894300263759</v>
      </c>
      <c r="AF9" s="2" t="s">
        <v>3</v>
      </c>
      <c r="AG9" s="2">
        <v>0.49345090515342971</v>
      </c>
      <c r="AH9" s="2">
        <v>6</v>
      </c>
      <c r="AI9" s="2">
        <v>5</v>
      </c>
      <c r="AJ9" s="1">
        <f t="shared" si="9"/>
        <v>10</v>
      </c>
      <c r="AK9" s="1">
        <f t="shared" si="10"/>
        <v>210</v>
      </c>
      <c r="AL9" s="1">
        <f t="shared" si="11"/>
        <v>7.379008392390105E-16</v>
      </c>
      <c r="AM9" s="1">
        <f t="shared" si="12"/>
        <v>0.48</v>
      </c>
      <c r="AN9" s="1">
        <f t="shared" si="13"/>
        <v>0.23685643447364624</v>
      </c>
      <c r="AQ9" s="2" t="s">
        <v>4</v>
      </c>
      <c r="AR9" s="2">
        <v>0.52011592393044626</v>
      </c>
      <c r="AS9" s="2">
        <v>5</v>
      </c>
      <c r="AT9" s="2">
        <v>5</v>
      </c>
      <c r="AU9" s="1">
        <f t="shared" si="14"/>
        <v>10</v>
      </c>
      <c r="AV9" s="1">
        <f t="shared" si="15"/>
        <v>252</v>
      </c>
      <c r="AW9" s="1">
        <f t="shared" si="16"/>
        <v>7.6306121407657628E-16</v>
      </c>
      <c r="AX9" s="1">
        <f t="shared" si="17"/>
        <v>0.4</v>
      </c>
      <c r="AY9" s="1">
        <f t="shared" si="18"/>
        <v>0.20804636957217851</v>
      </c>
      <c r="BA9" s="2" t="s">
        <v>5</v>
      </c>
      <c r="BB9" s="2">
        <v>0.47917569362755413</v>
      </c>
      <c r="BC9" s="2">
        <v>19</v>
      </c>
      <c r="BD9" s="2">
        <v>11</v>
      </c>
      <c r="BE9" s="1">
        <f t="shared" si="19"/>
        <v>55</v>
      </c>
      <c r="BF9" s="1">
        <f t="shared" si="20"/>
        <v>280576272201224.62</v>
      </c>
      <c r="BG9" s="1">
        <f t="shared" si="21"/>
        <v>4.5909656072337233E-15</v>
      </c>
      <c r="BH9" s="1">
        <f t="shared" si="22"/>
        <v>0.31404958677685951</v>
      </c>
      <c r="BI9" s="1">
        <f t="shared" si="23"/>
        <v>0.15048492857724841</v>
      </c>
      <c r="BK9" s="2" t="s">
        <v>6</v>
      </c>
      <c r="BL9" s="2">
        <v>0.42471739796530344</v>
      </c>
      <c r="BM9" s="2">
        <v>4</v>
      </c>
      <c r="BN9" s="2">
        <v>5</v>
      </c>
      <c r="BO9" s="1">
        <f t="shared" si="24"/>
        <v>10</v>
      </c>
      <c r="BP9" s="1">
        <f t="shared" si="25"/>
        <v>210</v>
      </c>
      <c r="BQ9" s="1">
        <f t="shared" si="26"/>
        <v>7.379008392390105E-16</v>
      </c>
      <c r="BR9" s="1">
        <f t="shared" si="27"/>
        <v>0.32</v>
      </c>
      <c r="BS9" s="1">
        <f t="shared" si="28"/>
        <v>0.13590956734889711</v>
      </c>
      <c r="BU9" s="2" t="s">
        <v>7</v>
      </c>
      <c r="BV9" s="2">
        <v>0.469911302086642</v>
      </c>
      <c r="BW9" s="2">
        <v>4</v>
      </c>
      <c r="BX9" s="2">
        <v>5</v>
      </c>
      <c r="BY9" s="1">
        <f t="shared" si="29"/>
        <v>10</v>
      </c>
      <c r="BZ9" s="1">
        <f t="shared" si="30"/>
        <v>210</v>
      </c>
      <c r="CA9" s="1">
        <f t="shared" si="31"/>
        <v>7.379008392390105E-16</v>
      </c>
      <c r="CB9" s="1">
        <f t="shared" si="32"/>
        <v>0.32</v>
      </c>
      <c r="CC9" s="1">
        <f t="shared" si="33"/>
        <v>0.15037161666772544</v>
      </c>
      <c r="CE9" s="2" t="s">
        <v>8</v>
      </c>
      <c r="CF9" s="2">
        <v>0.53805806292448188</v>
      </c>
      <c r="CG9" s="2">
        <v>32</v>
      </c>
      <c r="CH9" s="2">
        <v>11</v>
      </c>
      <c r="CI9" s="1">
        <f t="shared" si="34"/>
        <v>55</v>
      </c>
      <c r="CJ9" s="1">
        <f t="shared" si="35"/>
        <v>1866442158555973.2</v>
      </c>
      <c r="CK9" s="1">
        <f t="shared" si="36"/>
        <v>4.8524678385876559E-15</v>
      </c>
      <c r="CL9" s="1">
        <f t="shared" si="37"/>
        <v>0.52892561983471076</v>
      </c>
      <c r="CM9" s="1">
        <f t="shared" si="38"/>
        <v>0.28459269443939539</v>
      </c>
      <c r="CO9" s="2" t="s">
        <v>9</v>
      </c>
      <c r="CP9" s="2">
        <v>0.46945724848930848</v>
      </c>
      <c r="CQ9" s="2">
        <v>6</v>
      </c>
      <c r="CR9" s="2">
        <v>5</v>
      </c>
      <c r="CS9" s="1">
        <f t="shared" si="39"/>
        <v>10</v>
      </c>
      <c r="CT9" s="1">
        <f t="shared" si="40"/>
        <v>210</v>
      </c>
      <c r="CU9" s="1">
        <f t="shared" si="41"/>
        <v>7.379008392390105E-16</v>
      </c>
      <c r="CV9" s="1">
        <f t="shared" si="42"/>
        <v>0.48</v>
      </c>
      <c r="CW9" s="1">
        <f t="shared" si="43"/>
        <v>0.22533947927486805</v>
      </c>
      <c r="CY9" s="2" t="s">
        <v>10</v>
      </c>
      <c r="CZ9" s="2">
        <v>0.51486916961847562</v>
      </c>
      <c r="DA9" s="2">
        <v>3</v>
      </c>
      <c r="DB9" s="2">
        <v>5</v>
      </c>
      <c r="DC9" s="1">
        <f t="shared" si="44"/>
        <v>10</v>
      </c>
      <c r="DD9" s="1">
        <f t="shared" si="45"/>
        <v>120</v>
      </c>
      <c r="DE9" s="1">
        <f t="shared" si="46"/>
        <v>6.6067386050392222E-16</v>
      </c>
      <c r="DF9" s="1">
        <f t="shared" si="47"/>
        <v>0.24</v>
      </c>
      <c r="DG9" s="1">
        <f t="shared" si="48"/>
        <v>0.12356860070843415</v>
      </c>
      <c r="DI9" s="2" t="s">
        <v>11</v>
      </c>
      <c r="DJ9" s="2">
        <v>0.48402660099450656</v>
      </c>
      <c r="DK9" s="2">
        <v>32</v>
      </c>
      <c r="DL9" s="2">
        <v>11</v>
      </c>
      <c r="DM9" s="1">
        <f t="shared" si="49"/>
        <v>55</v>
      </c>
      <c r="DN9" s="1">
        <f t="shared" si="50"/>
        <v>1866442158555973.2</v>
      </c>
      <c r="DO9" s="1">
        <f t="shared" si="51"/>
        <v>4.8524678385876559E-15</v>
      </c>
      <c r="DP9" s="1">
        <f t="shared" si="52"/>
        <v>0.52892561983471076</v>
      </c>
      <c r="DQ9" s="1">
        <f t="shared" si="53"/>
        <v>0.25601406994750758</v>
      </c>
    </row>
    <row r="10" spans="1:121" x14ac:dyDescent="0.25">
      <c r="A10" s="3" t="s">
        <v>17</v>
      </c>
      <c r="B10" s="2" t="s">
        <v>0</v>
      </c>
      <c r="C10" s="2">
        <v>0.48862839714769063</v>
      </c>
      <c r="D10" s="2">
        <v>64</v>
      </c>
      <c r="E10" s="2">
        <v>21</v>
      </c>
      <c r="F10" s="1">
        <f t="shared" si="0"/>
        <v>210</v>
      </c>
      <c r="I10" s="1">
        <f t="shared" si="1"/>
        <v>0.29024943310657597</v>
      </c>
      <c r="J10" s="1">
        <f t="shared" si="2"/>
        <v>0.14182411527189207</v>
      </c>
      <c r="L10" s="2" t="s">
        <v>1</v>
      </c>
      <c r="M10" s="2">
        <v>0.50817457061670923</v>
      </c>
      <c r="N10" s="2">
        <v>115</v>
      </c>
      <c r="O10" s="2">
        <v>21</v>
      </c>
      <c r="P10" s="1">
        <f t="shared" si="3"/>
        <v>210</v>
      </c>
      <c r="S10" s="1">
        <f t="shared" si="4"/>
        <v>0.52154195011337867</v>
      </c>
      <c r="T10" s="1">
        <f t="shared" si="5"/>
        <v>0.26503435655746738</v>
      </c>
      <c r="V10" s="2" t="s">
        <v>2</v>
      </c>
      <c r="W10" s="2">
        <v>0.51971429196593788</v>
      </c>
      <c r="X10" s="2">
        <v>130</v>
      </c>
      <c r="Y10" s="2">
        <v>21</v>
      </c>
      <c r="Z10" s="1">
        <f t="shared" si="6"/>
        <v>210</v>
      </c>
      <c r="AC10" s="1">
        <f t="shared" si="7"/>
        <v>0.58956916099773238</v>
      </c>
      <c r="AD10" s="1">
        <f t="shared" si="8"/>
        <v>0.30640751907288855</v>
      </c>
      <c r="AF10" s="2" t="s">
        <v>3</v>
      </c>
      <c r="AG10" s="2">
        <v>0.74364701172323677</v>
      </c>
      <c r="AH10" s="2">
        <v>3</v>
      </c>
      <c r="AI10" s="2">
        <v>5</v>
      </c>
      <c r="AJ10" s="1">
        <f t="shared" si="9"/>
        <v>10</v>
      </c>
      <c r="AK10" s="1">
        <f t="shared" si="10"/>
        <v>120</v>
      </c>
      <c r="AL10" s="1">
        <f t="shared" si="11"/>
        <v>6.6067386050392222E-16</v>
      </c>
      <c r="AM10" s="1">
        <f t="shared" si="12"/>
        <v>0.24</v>
      </c>
      <c r="AN10" s="1">
        <f t="shared" si="13"/>
        <v>0.17847528281357683</v>
      </c>
      <c r="AQ10" s="2" t="s">
        <v>4</v>
      </c>
      <c r="AR10" s="2">
        <v>0.45227717039829946</v>
      </c>
      <c r="AS10" s="2">
        <v>3</v>
      </c>
      <c r="AT10" s="2">
        <v>5</v>
      </c>
      <c r="AU10" s="1">
        <f t="shared" si="14"/>
        <v>10</v>
      </c>
      <c r="AV10" s="1">
        <f t="shared" si="15"/>
        <v>120</v>
      </c>
      <c r="AW10" s="1">
        <f t="shared" si="16"/>
        <v>6.6067386050392222E-16</v>
      </c>
      <c r="AX10" s="1">
        <f t="shared" si="17"/>
        <v>0.24</v>
      </c>
      <c r="AY10" s="1">
        <f t="shared" si="18"/>
        <v>0.10854652089559187</v>
      </c>
      <c r="BA10" s="2" t="s">
        <v>5</v>
      </c>
      <c r="BB10" s="2">
        <v>0.53430050460969492</v>
      </c>
      <c r="BC10" s="2">
        <v>25</v>
      </c>
      <c r="BD10" s="2">
        <v>11</v>
      </c>
      <c r="BE10" s="1">
        <f t="shared" si="19"/>
        <v>55</v>
      </c>
      <c r="BF10" s="1">
        <f t="shared" si="20"/>
        <v>3085851035479209</v>
      </c>
      <c r="BG10" s="1">
        <f t="shared" si="21"/>
        <v>4.9218533349731411E-15</v>
      </c>
      <c r="BH10" s="1">
        <f t="shared" si="22"/>
        <v>0.41322314049586778</v>
      </c>
      <c r="BI10" s="1">
        <f t="shared" si="23"/>
        <v>0.220785332483345</v>
      </c>
      <c r="BK10" s="2" t="s">
        <v>6</v>
      </c>
      <c r="BL10" s="2">
        <v>0.4465431528014025</v>
      </c>
      <c r="BM10" s="2">
        <v>4</v>
      </c>
      <c r="BN10" s="2">
        <v>5</v>
      </c>
      <c r="BO10" s="1">
        <f t="shared" si="24"/>
        <v>10</v>
      </c>
      <c r="BP10" s="1">
        <f t="shared" si="25"/>
        <v>210</v>
      </c>
      <c r="BQ10" s="1">
        <f t="shared" si="26"/>
        <v>7.379008392390105E-16</v>
      </c>
      <c r="BR10" s="1">
        <f t="shared" si="27"/>
        <v>0.32</v>
      </c>
      <c r="BS10" s="1">
        <f t="shared" si="28"/>
        <v>0.14289380889644882</v>
      </c>
      <c r="BU10" s="2" t="s">
        <v>7</v>
      </c>
      <c r="BV10" s="2">
        <v>0.52970115794929118</v>
      </c>
      <c r="BW10" s="2">
        <v>6</v>
      </c>
      <c r="BX10" s="2">
        <v>5</v>
      </c>
      <c r="BY10" s="1">
        <f t="shared" si="29"/>
        <v>10</v>
      </c>
      <c r="BZ10" s="1">
        <f t="shared" si="30"/>
        <v>210</v>
      </c>
      <c r="CA10" s="1">
        <f t="shared" si="31"/>
        <v>7.379008392390105E-16</v>
      </c>
      <c r="CB10" s="1">
        <f t="shared" si="32"/>
        <v>0.48</v>
      </c>
      <c r="CC10" s="1">
        <f t="shared" si="33"/>
        <v>0.25425655581565976</v>
      </c>
      <c r="CE10" s="2" t="s">
        <v>8</v>
      </c>
      <c r="CF10" s="2">
        <v>0.574106617831729</v>
      </c>
      <c r="CG10" s="2">
        <v>38</v>
      </c>
      <c r="CH10" s="2">
        <v>11</v>
      </c>
      <c r="CI10" s="1">
        <f t="shared" si="34"/>
        <v>55</v>
      </c>
      <c r="CJ10" s="1">
        <f t="shared" si="35"/>
        <v>68248282427324.945</v>
      </c>
      <c r="CK10" s="1">
        <f t="shared" si="36"/>
        <v>4.3958759269612185E-15</v>
      </c>
      <c r="CL10" s="1">
        <f t="shared" si="37"/>
        <v>0.62809917355371903</v>
      </c>
      <c r="CM10" s="1">
        <f t="shared" si="38"/>
        <v>0.3605958921918298</v>
      </c>
      <c r="CO10" s="2" t="s">
        <v>9</v>
      </c>
      <c r="CP10" s="2">
        <v>0.42656810626316188</v>
      </c>
      <c r="CQ10" s="2">
        <v>4</v>
      </c>
      <c r="CR10" s="2">
        <v>5</v>
      </c>
      <c r="CS10" s="1">
        <f t="shared" si="39"/>
        <v>10</v>
      </c>
      <c r="CT10" s="1">
        <f t="shared" si="40"/>
        <v>210</v>
      </c>
      <c r="CU10" s="1">
        <f t="shared" si="41"/>
        <v>7.379008392390105E-16</v>
      </c>
      <c r="CV10" s="1">
        <f t="shared" si="42"/>
        <v>0.32</v>
      </c>
      <c r="CW10" s="1">
        <f t="shared" si="43"/>
        <v>0.13650179400421181</v>
      </c>
      <c r="CY10" s="2" t="s">
        <v>10</v>
      </c>
      <c r="CZ10" s="2">
        <v>0.44857662171120677</v>
      </c>
      <c r="DA10" s="2">
        <v>6</v>
      </c>
      <c r="DB10" s="2">
        <v>5</v>
      </c>
      <c r="DC10" s="1">
        <f t="shared" si="44"/>
        <v>10</v>
      </c>
      <c r="DD10" s="1">
        <f t="shared" si="45"/>
        <v>210</v>
      </c>
      <c r="DE10" s="1">
        <f t="shared" si="46"/>
        <v>7.379008392390105E-16</v>
      </c>
      <c r="DF10" s="1">
        <f t="shared" si="47"/>
        <v>0.48</v>
      </c>
      <c r="DG10" s="1">
        <f t="shared" si="48"/>
        <v>0.21531677842137925</v>
      </c>
      <c r="DI10" s="2" t="s">
        <v>11</v>
      </c>
      <c r="DJ10" s="2">
        <v>0.59902401128347627</v>
      </c>
      <c r="DK10" s="2">
        <v>40</v>
      </c>
      <c r="DL10" s="2">
        <v>11</v>
      </c>
      <c r="DM10" s="1">
        <f t="shared" si="49"/>
        <v>55</v>
      </c>
      <c r="DN10" s="1">
        <f t="shared" si="50"/>
        <v>11899700525789.984</v>
      </c>
      <c r="DO10" s="1">
        <f t="shared" si="51"/>
        <v>4.1548397402764519E-15</v>
      </c>
      <c r="DP10" s="1">
        <f t="shared" si="52"/>
        <v>0.66115702479338845</v>
      </c>
      <c r="DQ10" s="1">
        <f t="shared" si="53"/>
        <v>0.39604893307998434</v>
      </c>
    </row>
    <row r="11" spans="1:121" x14ac:dyDescent="0.25">
      <c r="A11" s="3" t="s">
        <v>18</v>
      </c>
      <c r="B11" s="2" t="s">
        <v>0</v>
      </c>
      <c r="C11" s="2">
        <v>0.40671793853743737</v>
      </c>
      <c r="D11" s="2">
        <v>49</v>
      </c>
      <c r="E11" s="2">
        <v>21</v>
      </c>
      <c r="F11" s="1">
        <f t="shared" si="0"/>
        <v>210</v>
      </c>
      <c r="I11" s="1">
        <f t="shared" si="1"/>
        <v>0.22222222222222221</v>
      </c>
      <c r="J11" s="1">
        <f t="shared" si="2"/>
        <v>9.0381764119430524E-2</v>
      </c>
      <c r="L11" s="2" t="s">
        <v>1</v>
      </c>
      <c r="M11" s="2">
        <v>0.45069067323407769</v>
      </c>
      <c r="N11" s="2">
        <v>52</v>
      </c>
      <c r="O11" s="2">
        <v>21</v>
      </c>
      <c r="P11" s="1">
        <f t="shared" si="3"/>
        <v>210</v>
      </c>
      <c r="S11" s="1">
        <f t="shared" si="4"/>
        <v>0.23582766439909297</v>
      </c>
      <c r="T11" s="1">
        <f t="shared" si="5"/>
        <v>0.10628532883524734</v>
      </c>
      <c r="V11" s="2" t="s">
        <v>2</v>
      </c>
      <c r="W11" s="2">
        <v>0.46442832810029466</v>
      </c>
      <c r="X11" s="2">
        <v>40</v>
      </c>
      <c r="Y11" s="2">
        <v>21</v>
      </c>
      <c r="Z11" s="1">
        <f t="shared" si="6"/>
        <v>210</v>
      </c>
      <c r="AC11" s="1">
        <f t="shared" si="7"/>
        <v>0.18140589569160998</v>
      </c>
      <c r="AD11" s="1">
        <f t="shared" si="8"/>
        <v>8.4250036843590864E-2</v>
      </c>
      <c r="AF11" s="2" t="s">
        <v>3</v>
      </c>
      <c r="AG11" s="2">
        <v>0.38799873192926426</v>
      </c>
      <c r="AH11" s="2">
        <v>2</v>
      </c>
      <c r="AI11" s="2">
        <v>5</v>
      </c>
      <c r="AJ11" s="1">
        <f t="shared" si="9"/>
        <v>10</v>
      </c>
      <c r="AK11" s="1">
        <f t="shared" si="10"/>
        <v>45</v>
      </c>
      <c r="AL11" s="1">
        <f t="shared" si="11"/>
        <v>5.2531942358830405E-16</v>
      </c>
      <c r="AM11" s="1">
        <f t="shared" si="12"/>
        <v>0.16</v>
      </c>
      <c r="AN11" s="1">
        <f t="shared" si="13"/>
        <v>6.2079797108682284E-2</v>
      </c>
      <c r="AQ11" s="2" t="s">
        <v>4</v>
      </c>
      <c r="AR11" s="2">
        <v>0.4280882224357539</v>
      </c>
      <c r="AS11" s="2">
        <v>6</v>
      </c>
      <c r="AT11" s="2">
        <v>5</v>
      </c>
      <c r="AU11" s="1">
        <f t="shared" si="14"/>
        <v>10</v>
      </c>
      <c r="AV11" s="1">
        <f t="shared" si="15"/>
        <v>210</v>
      </c>
      <c r="AW11" s="1">
        <f t="shared" si="16"/>
        <v>7.379008392390105E-16</v>
      </c>
      <c r="AX11" s="1">
        <f t="shared" si="17"/>
        <v>0.48</v>
      </c>
      <c r="AY11" s="1">
        <f t="shared" si="18"/>
        <v>0.20548234676916186</v>
      </c>
      <c r="BA11" s="2" t="s">
        <v>5</v>
      </c>
      <c r="BB11" s="2">
        <v>0.38978785979777347</v>
      </c>
      <c r="BC11" s="2">
        <v>21</v>
      </c>
      <c r="BD11" s="2">
        <v>11</v>
      </c>
      <c r="BE11" s="1">
        <f t="shared" si="19"/>
        <v>55</v>
      </c>
      <c r="BF11" s="1">
        <f t="shared" si="20"/>
        <v>841728816603674.37</v>
      </c>
      <c r="BG11" s="1">
        <f t="shared" si="21"/>
        <v>4.7425741030699218E-15</v>
      </c>
      <c r="BH11" s="1">
        <f t="shared" si="22"/>
        <v>0.34710743801652894</v>
      </c>
      <c r="BI11" s="1">
        <f t="shared" si="23"/>
        <v>0.13529826538435114</v>
      </c>
      <c r="BK11" s="2" t="s">
        <v>6</v>
      </c>
      <c r="BL11" s="2">
        <v>0.49490304431813154</v>
      </c>
      <c r="BM11" s="2">
        <v>1</v>
      </c>
      <c r="BN11" s="2">
        <v>5</v>
      </c>
      <c r="BO11" s="1">
        <f t="shared" si="24"/>
        <v>10</v>
      </c>
      <c r="BP11" s="1">
        <f t="shared" si="25"/>
        <v>10</v>
      </c>
      <c r="BQ11" s="1">
        <f t="shared" si="26"/>
        <v>3.1775674283317827E-16</v>
      </c>
      <c r="BR11" s="1">
        <f t="shared" si="27"/>
        <v>0.08</v>
      </c>
      <c r="BS11" s="1">
        <f t="shared" si="28"/>
        <v>3.9592243545450524E-2</v>
      </c>
      <c r="BU11" s="2" t="s">
        <v>7</v>
      </c>
      <c r="BV11" s="2">
        <v>0.48244603091200849</v>
      </c>
      <c r="BW11" s="2">
        <v>1</v>
      </c>
      <c r="BX11" s="2">
        <v>5</v>
      </c>
      <c r="BY11" s="1">
        <f t="shared" si="29"/>
        <v>10</v>
      </c>
      <c r="BZ11" s="1">
        <f t="shared" si="30"/>
        <v>10</v>
      </c>
      <c r="CA11" s="1">
        <f t="shared" si="31"/>
        <v>3.1775674283317827E-16</v>
      </c>
      <c r="CB11" s="1">
        <f t="shared" si="32"/>
        <v>0.08</v>
      </c>
      <c r="CC11" s="1">
        <f t="shared" si="33"/>
        <v>3.8595682472960684E-2</v>
      </c>
      <c r="CE11" s="2" t="s">
        <v>8</v>
      </c>
      <c r="CF11" s="2">
        <v>0.47170425707638192</v>
      </c>
      <c r="CG11" s="2">
        <v>19</v>
      </c>
      <c r="CH11" s="2">
        <v>11</v>
      </c>
      <c r="CI11" s="1">
        <f t="shared" si="34"/>
        <v>55</v>
      </c>
      <c r="CJ11" s="1">
        <f t="shared" si="35"/>
        <v>280576272201224.62</v>
      </c>
      <c r="CK11" s="1">
        <f t="shared" si="36"/>
        <v>4.5909656072337233E-15</v>
      </c>
      <c r="CL11" s="1">
        <f t="shared" si="37"/>
        <v>0.31404958677685951</v>
      </c>
      <c r="CM11" s="1">
        <f t="shared" si="38"/>
        <v>0.14813852701572325</v>
      </c>
      <c r="CO11" s="2" t="s">
        <v>9</v>
      </c>
      <c r="CP11" s="2">
        <v>0.48231779223305365</v>
      </c>
      <c r="CQ11" s="2">
        <v>3</v>
      </c>
      <c r="CR11" s="2">
        <v>5</v>
      </c>
      <c r="CS11" s="1">
        <f t="shared" si="39"/>
        <v>10</v>
      </c>
      <c r="CT11" s="1">
        <f t="shared" si="40"/>
        <v>120</v>
      </c>
      <c r="CU11" s="1">
        <f t="shared" si="41"/>
        <v>6.6067386050392222E-16</v>
      </c>
      <c r="CV11" s="1">
        <f t="shared" si="42"/>
        <v>0.24</v>
      </c>
      <c r="CW11" s="1">
        <f t="shared" si="43"/>
        <v>0.11575627013593287</v>
      </c>
      <c r="CY11" s="2" t="s">
        <v>10</v>
      </c>
      <c r="CZ11" s="2">
        <v>0.56338151269521197</v>
      </c>
      <c r="DA11" s="2">
        <v>2</v>
      </c>
      <c r="DB11" s="2">
        <v>5</v>
      </c>
      <c r="DC11" s="1">
        <f t="shared" si="44"/>
        <v>10</v>
      </c>
      <c r="DD11" s="1">
        <f t="shared" si="45"/>
        <v>45</v>
      </c>
      <c r="DE11" s="1">
        <f t="shared" si="46"/>
        <v>5.2531942358830405E-16</v>
      </c>
      <c r="DF11" s="1">
        <f t="shared" si="47"/>
        <v>0.16</v>
      </c>
      <c r="DG11" s="1">
        <f t="shared" si="48"/>
        <v>9.0141042031233923E-2</v>
      </c>
      <c r="DI11" s="2" t="s">
        <v>11</v>
      </c>
      <c r="DJ11" s="2">
        <v>0.52569835768578899</v>
      </c>
      <c r="DK11" s="2">
        <v>17</v>
      </c>
      <c r="DL11" s="2">
        <v>11</v>
      </c>
      <c r="DM11" s="1">
        <f t="shared" si="49"/>
        <v>55</v>
      </c>
      <c r="DN11" s="1">
        <f t="shared" si="50"/>
        <v>68248282427324.945</v>
      </c>
      <c r="DO11" s="1">
        <f t="shared" si="51"/>
        <v>4.3958759269612185E-15</v>
      </c>
      <c r="DP11" s="1">
        <f t="shared" si="52"/>
        <v>0.28099173553719009</v>
      </c>
      <c r="DQ11" s="1">
        <f t="shared" si="53"/>
        <v>0.14771689389518039</v>
      </c>
    </row>
    <row r="12" spans="1:121" x14ac:dyDescent="0.25">
      <c r="A12" s="3" t="s">
        <v>19</v>
      </c>
      <c r="B12" s="2" t="s">
        <v>0</v>
      </c>
      <c r="C12" s="2">
        <v>0.42859113758081097</v>
      </c>
      <c r="D12" s="2">
        <v>70</v>
      </c>
      <c r="E12" s="2">
        <v>21</v>
      </c>
      <c r="F12" s="1">
        <f t="shared" si="0"/>
        <v>210</v>
      </c>
      <c r="I12" s="1">
        <f t="shared" si="1"/>
        <v>0.31746031746031744</v>
      </c>
      <c r="J12" s="1">
        <f t="shared" si="2"/>
        <v>0.13606067859708285</v>
      </c>
      <c r="L12" s="2" t="s">
        <v>1</v>
      </c>
      <c r="M12" s="2">
        <v>0.46664047060806418</v>
      </c>
      <c r="N12" s="2">
        <v>42</v>
      </c>
      <c r="O12" s="2">
        <v>21</v>
      </c>
      <c r="P12" s="1">
        <f t="shared" si="3"/>
        <v>210</v>
      </c>
      <c r="S12" s="1">
        <f t="shared" si="4"/>
        <v>0.19047619047619047</v>
      </c>
      <c r="T12" s="1">
        <f t="shared" si="5"/>
        <v>8.8883899163440791E-2</v>
      </c>
      <c r="V12" s="2" t="s">
        <v>2</v>
      </c>
      <c r="W12" s="2">
        <v>0.49240538044387944</v>
      </c>
      <c r="X12" s="2">
        <v>46</v>
      </c>
      <c r="Y12" s="2">
        <v>21</v>
      </c>
      <c r="Z12" s="1">
        <f t="shared" si="6"/>
        <v>210</v>
      </c>
      <c r="AC12" s="1">
        <f t="shared" si="7"/>
        <v>0.20861678004535147</v>
      </c>
      <c r="AD12" s="1">
        <f t="shared" si="8"/>
        <v>0.10272402494520841</v>
      </c>
      <c r="AF12" s="2" t="s">
        <v>3</v>
      </c>
      <c r="AG12" s="2">
        <v>0</v>
      </c>
      <c r="AH12" s="2">
        <v>0</v>
      </c>
      <c r="AI12" s="2">
        <v>5</v>
      </c>
      <c r="AJ12" s="1">
        <f t="shared" si="9"/>
        <v>10</v>
      </c>
      <c r="AK12" s="1">
        <f t="shared" si="10"/>
        <v>1</v>
      </c>
      <c r="AL12" s="1">
        <f t="shared" si="11"/>
        <v>0</v>
      </c>
      <c r="AM12" s="1">
        <f t="shared" si="12"/>
        <v>0</v>
      </c>
      <c r="AN12" s="1">
        <f t="shared" si="13"/>
        <v>0</v>
      </c>
      <c r="AQ12" s="2" t="s">
        <v>4</v>
      </c>
      <c r="AR12" s="2">
        <v>0.42806127347764072</v>
      </c>
      <c r="AS12" s="2">
        <v>6</v>
      </c>
      <c r="AT12" s="2">
        <v>5</v>
      </c>
      <c r="AU12" s="1">
        <f t="shared" si="14"/>
        <v>10</v>
      </c>
      <c r="AV12" s="1">
        <f t="shared" si="15"/>
        <v>210</v>
      </c>
      <c r="AW12" s="1">
        <f t="shared" si="16"/>
        <v>7.379008392390105E-16</v>
      </c>
      <c r="AX12" s="1">
        <f t="shared" si="17"/>
        <v>0.48</v>
      </c>
      <c r="AY12" s="1">
        <f t="shared" si="18"/>
        <v>0.20546941126926754</v>
      </c>
      <c r="BA12" s="2" t="s">
        <v>5</v>
      </c>
      <c r="BB12" s="2">
        <v>0.46320270235928818</v>
      </c>
      <c r="BC12" s="2">
        <v>33</v>
      </c>
      <c r="BD12" s="2">
        <v>11</v>
      </c>
      <c r="BE12" s="1">
        <f t="shared" si="19"/>
        <v>55</v>
      </c>
      <c r="BF12" s="1">
        <f t="shared" si="20"/>
        <v>1300853625660223.2</v>
      </c>
      <c r="BG12" s="1">
        <f t="shared" si="21"/>
        <v>4.8026479969035044E-15</v>
      </c>
      <c r="BH12" s="1">
        <f t="shared" si="22"/>
        <v>0.54545454545454541</v>
      </c>
      <c r="BI12" s="1">
        <f t="shared" si="23"/>
        <v>0.25265601946870264</v>
      </c>
      <c r="BK12" s="2" t="s">
        <v>6</v>
      </c>
      <c r="BL12" s="2">
        <v>0.49384371325692422</v>
      </c>
      <c r="BM12" s="2">
        <v>2</v>
      </c>
      <c r="BN12" s="2">
        <v>5</v>
      </c>
      <c r="BO12" s="1">
        <f t="shared" si="24"/>
        <v>10</v>
      </c>
      <c r="BP12" s="1">
        <f t="shared" si="25"/>
        <v>45</v>
      </c>
      <c r="BQ12" s="1">
        <f t="shared" si="26"/>
        <v>5.2531942358830405E-16</v>
      </c>
      <c r="BR12" s="1">
        <f t="shared" si="27"/>
        <v>0.16</v>
      </c>
      <c r="BS12" s="1">
        <f t="shared" si="28"/>
        <v>7.9014994121107879E-2</v>
      </c>
      <c r="BU12" s="2" t="s">
        <v>7</v>
      </c>
      <c r="BV12" s="2">
        <v>0</v>
      </c>
      <c r="BW12" s="2">
        <v>0</v>
      </c>
      <c r="BX12" s="2">
        <v>5</v>
      </c>
      <c r="BY12" s="1">
        <f t="shared" si="29"/>
        <v>10</v>
      </c>
      <c r="BZ12" s="1">
        <f t="shared" si="30"/>
        <v>1</v>
      </c>
      <c r="CA12" s="1">
        <f t="shared" si="31"/>
        <v>0</v>
      </c>
      <c r="CB12" s="1">
        <f t="shared" si="32"/>
        <v>0</v>
      </c>
      <c r="CC12" s="1">
        <f t="shared" si="33"/>
        <v>0</v>
      </c>
      <c r="CE12" s="2" t="s">
        <v>8</v>
      </c>
      <c r="CF12" s="2">
        <v>0.49359938599305536</v>
      </c>
      <c r="CG12" s="2">
        <v>22</v>
      </c>
      <c r="CH12" s="2">
        <v>11</v>
      </c>
      <c r="CI12" s="1">
        <f t="shared" si="34"/>
        <v>55</v>
      </c>
      <c r="CJ12" s="1">
        <f t="shared" si="35"/>
        <v>1300853625660223.2</v>
      </c>
      <c r="CK12" s="1">
        <f t="shared" si="36"/>
        <v>4.8026479969035044E-15</v>
      </c>
      <c r="CL12" s="1">
        <f t="shared" si="37"/>
        <v>0.36363636363636365</v>
      </c>
      <c r="CM12" s="1">
        <f t="shared" si="38"/>
        <v>0.1794906858156565</v>
      </c>
      <c r="CO12" s="2" t="s">
        <v>9</v>
      </c>
      <c r="CP12" s="2">
        <v>0.50605739308798614</v>
      </c>
      <c r="CQ12" s="2">
        <v>2</v>
      </c>
      <c r="CR12" s="2">
        <v>5</v>
      </c>
      <c r="CS12" s="1">
        <f t="shared" si="39"/>
        <v>10</v>
      </c>
      <c r="CT12" s="1">
        <f t="shared" si="40"/>
        <v>45</v>
      </c>
      <c r="CU12" s="1">
        <f t="shared" si="41"/>
        <v>5.2531942358830405E-16</v>
      </c>
      <c r="CV12" s="1">
        <f t="shared" si="42"/>
        <v>0.16</v>
      </c>
      <c r="CW12" s="1">
        <f t="shared" si="43"/>
        <v>8.0969182894077785E-2</v>
      </c>
      <c r="CY12" s="2" t="s">
        <v>10</v>
      </c>
      <c r="CZ12" s="2">
        <v>0</v>
      </c>
      <c r="DA12" s="2">
        <v>0</v>
      </c>
      <c r="DB12" s="2">
        <v>5</v>
      </c>
      <c r="DC12" s="1">
        <f t="shared" si="44"/>
        <v>10</v>
      </c>
      <c r="DD12" s="1">
        <f t="shared" si="45"/>
        <v>1</v>
      </c>
      <c r="DE12" s="1">
        <f t="shared" si="46"/>
        <v>0</v>
      </c>
      <c r="DF12" s="1">
        <f t="shared" si="47"/>
        <v>0</v>
      </c>
      <c r="DG12" s="1">
        <f t="shared" si="48"/>
        <v>0</v>
      </c>
      <c r="DI12" s="2" t="s">
        <v>11</v>
      </c>
      <c r="DJ12" s="2">
        <v>0.5805642820763639</v>
      </c>
      <c r="DK12" s="2">
        <v>17</v>
      </c>
      <c r="DL12" s="2">
        <v>11</v>
      </c>
      <c r="DM12" s="1">
        <f t="shared" si="49"/>
        <v>55</v>
      </c>
      <c r="DN12" s="1">
        <f t="shared" si="50"/>
        <v>68248282427324.945</v>
      </c>
      <c r="DO12" s="1">
        <f t="shared" si="51"/>
        <v>4.3958759269612185E-15</v>
      </c>
      <c r="DP12" s="1">
        <f t="shared" si="52"/>
        <v>0.28099173553719009</v>
      </c>
      <c r="DQ12" s="1">
        <f t="shared" si="53"/>
        <v>0.16313376521154027</v>
      </c>
    </row>
    <row r="13" spans="1:121" x14ac:dyDescent="0.25">
      <c r="A13" s="3" t="s">
        <v>20</v>
      </c>
      <c r="B13" s="2" t="s">
        <v>0</v>
      </c>
      <c r="C13" s="2">
        <v>0.47400601198050468</v>
      </c>
      <c r="D13" s="2">
        <v>66</v>
      </c>
      <c r="E13" s="2">
        <v>21</v>
      </c>
      <c r="F13" s="1">
        <f t="shared" si="0"/>
        <v>210</v>
      </c>
      <c r="I13" s="1">
        <f t="shared" si="1"/>
        <v>0.29931972789115646</v>
      </c>
      <c r="J13" s="1">
        <f t="shared" si="2"/>
        <v>0.1418793505247769</v>
      </c>
      <c r="L13" s="2" t="s">
        <v>1</v>
      </c>
      <c r="M13" s="2">
        <v>0.50358912638148179</v>
      </c>
      <c r="N13" s="2">
        <v>81</v>
      </c>
      <c r="O13" s="2">
        <v>21</v>
      </c>
      <c r="P13" s="1">
        <f t="shared" si="3"/>
        <v>210</v>
      </c>
      <c r="S13" s="1">
        <f t="shared" si="4"/>
        <v>0.36734693877551022</v>
      </c>
      <c r="T13" s="1">
        <f t="shared" si="5"/>
        <v>0.18499192397687086</v>
      </c>
      <c r="V13" s="2" t="s">
        <v>2</v>
      </c>
      <c r="W13" s="2">
        <v>0.4633758464371952</v>
      </c>
      <c r="X13" s="2">
        <v>62</v>
      </c>
      <c r="Y13" s="2">
        <v>21</v>
      </c>
      <c r="Z13" s="1">
        <f t="shared" si="6"/>
        <v>210</v>
      </c>
      <c r="AC13" s="1">
        <f t="shared" si="7"/>
        <v>0.28117913832199548</v>
      </c>
      <c r="AD13" s="1">
        <f t="shared" si="8"/>
        <v>0.13029162122043586</v>
      </c>
      <c r="AF13" s="2" t="s">
        <v>3</v>
      </c>
      <c r="AG13" s="2">
        <v>0.3998071750816517</v>
      </c>
      <c r="AH13" s="2">
        <v>3</v>
      </c>
      <c r="AI13" s="2">
        <v>5</v>
      </c>
      <c r="AJ13" s="1">
        <f t="shared" si="9"/>
        <v>10</v>
      </c>
      <c r="AK13" s="1">
        <f t="shared" si="10"/>
        <v>120</v>
      </c>
      <c r="AL13" s="1">
        <f t="shared" si="11"/>
        <v>6.6067386050392222E-16</v>
      </c>
      <c r="AM13" s="1">
        <f t="shared" si="12"/>
        <v>0.24</v>
      </c>
      <c r="AN13" s="1">
        <f t="shared" si="13"/>
        <v>9.5953722019596399E-2</v>
      </c>
      <c r="AQ13" s="2" t="s">
        <v>4</v>
      </c>
      <c r="AR13" s="2">
        <v>0.38554113046606475</v>
      </c>
      <c r="AS13" s="2">
        <v>1</v>
      </c>
      <c r="AT13" s="2">
        <v>5</v>
      </c>
      <c r="AU13" s="1">
        <f t="shared" si="14"/>
        <v>10</v>
      </c>
      <c r="AV13" s="1">
        <f t="shared" si="15"/>
        <v>10</v>
      </c>
      <c r="AW13" s="1">
        <f t="shared" si="16"/>
        <v>3.1775674283317827E-16</v>
      </c>
      <c r="AX13" s="1">
        <f t="shared" si="17"/>
        <v>0.08</v>
      </c>
      <c r="AY13" s="1">
        <f t="shared" si="18"/>
        <v>3.0843290437285179E-2</v>
      </c>
      <c r="BA13" s="2" t="s">
        <v>5</v>
      </c>
      <c r="BB13" s="2">
        <v>0.52189315172168715</v>
      </c>
      <c r="BC13" s="2">
        <v>26</v>
      </c>
      <c r="BD13" s="2">
        <v>11</v>
      </c>
      <c r="BE13" s="1">
        <f t="shared" si="19"/>
        <v>55</v>
      </c>
      <c r="BF13" s="1">
        <f t="shared" si="20"/>
        <v>3560597348629856.5</v>
      </c>
      <c r="BG13" s="1">
        <f t="shared" si="21"/>
        <v>4.9416012513955528E-15</v>
      </c>
      <c r="BH13" s="1">
        <f t="shared" si="22"/>
        <v>0.42975206611570249</v>
      </c>
      <c r="BI13" s="1">
        <f t="shared" si="23"/>
        <v>0.22428466024403085</v>
      </c>
      <c r="BK13" s="2" t="s">
        <v>6</v>
      </c>
      <c r="BL13" s="2">
        <v>0.35321150908561794</v>
      </c>
      <c r="BM13" s="2">
        <v>2</v>
      </c>
      <c r="BN13" s="2">
        <v>5</v>
      </c>
      <c r="BO13" s="1">
        <f t="shared" si="24"/>
        <v>10</v>
      </c>
      <c r="BP13" s="1">
        <f t="shared" si="25"/>
        <v>45</v>
      </c>
      <c r="BQ13" s="1">
        <f t="shared" si="26"/>
        <v>5.2531942358830405E-16</v>
      </c>
      <c r="BR13" s="1">
        <f t="shared" si="27"/>
        <v>0.16</v>
      </c>
      <c r="BS13" s="1">
        <f t="shared" si="28"/>
        <v>5.6513841453698872E-2</v>
      </c>
      <c r="BU13" s="2" t="s">
        <v>7</v>
      </c>
      <c r="BV13" s="2">
        <v>0.34183167185409802</v>
      </c>
      <c r="BW13" s="2">
        <v>1</v>
      </c>
      <c r="BX13" s="2">
        <v>5</v>
      </c>
      <c r="BY13" s="1">
        <f t="shared" si="29"/>
        <v>10</v>
      </c>
      <c r="BZ13" s="1">
        <f t="shared" si="30"/>
        <v>10</v>
      </c>
      <c r="CA13" s="1">
        <f t="shared" si="31"/>
        <v>3.1775674283317827E-16</v>
      </c>
      <c r="CB13" s="1">
        <f t="shared" si="32"/>
        <v>0.08</v>
      </c>
      <c r="CC13" s="1">
        <f t="shared" si="33"/>
        <v>2.7346533748327843E-2</v>
      </c>
      <c r="CE13" s="2" t="s">
        <v>8</v>
      </c>
      <c r="CF13" s="2">
        <v>0.55216555952818513</v>
      </c>
      <c r="CG13" s="2">
        <v>34</v>
      </c>
      <c r="CH13" s="2">
        <v>11</v>
      </c>
      <c r="CI13" s="1">
        <f t="shared" si="34"/>
        <v>55</v>
      </c>
      <c r="CJ13" s="1">
        <f t="shared" si="35"/>
        <v>841728816603674.37</v>
      </c>
      <c r="CK13" s="1">
        <f t="shared" si="36"/>
        <v>4.7425741030699218E-15</v>
      </c>
      <c r="CL13" s="1">
        <f t="shared" si="37"/>
        <v>0.56198347107438018</v>
      </c>
      <c r="CM13" s="1">
        <f t="shared" si="38"/>
        <v>0.31030791775137678</v>
      </c>
      <c r="CO13" s="2" t="s">
        <v>9</v>
      </c>
      <c r="CP13" s="2">
        <v>0.37642690130342799</v>
      </c>
      <c r="CQ13" s="2">
        <v>3</v>
      </c>
      <c r="CR13" s="2">
        <v>5</v>
      </c>
      <c r="CS13" s="1">
        <f t="shared" si="39"/>
        <v>10</v>
      </c>
      <c r="CT13" s="1">
        <f t="shared" si="40"/>
        <v>120</v>
      </c>
      <c r="CU13" s="1">
        <f t="shared" si="41"/>
        <v>6.6067386050392222E-16</v>
      </c>
      <c r="CV13" s="1">
        <f t="shared" si="42"/>
        <v>0.24</v>
      </c>
      <c r="CW13" s="1">
        <f t="shared" si="43"/>
        <v>9.0342456312822714E-2</v>
      </c>
      <c r="CY13" s="2" t="s">
        <v>10</v>
      </c>
      <c r="CZ13" s="2">
        <v>0.3560527973733334</v>
      </c>
      <c r="DA13" s="2">
        <v>2</v>
      </c>
      <c r="DB13" s="2">
        <v>5</v>
      </c>
      <c r="DC13" s="1">
        <f t="shared" si="44"/>
        <v>10</v>
      </c>
      <c r="DD13" s="1">
        <f t="shared" si="45"/>
        <v>45</v>
      </c>
      <c r="DE13" s="1">
        <f t="shared" si="46"/>
        <v>5.2531942358830405E-16</v>
      </c>
      <c r="DF13" s="1">
        <f t="shared" si="47"/>
        <v>0.16</v>
      </c>
      <c r="DG13" s="1">
        <f t="shared" si="48"/>
        <v>5.6968447579733343E-2</v>
      </c>
      <c r="DI13" s="2" t="s">
        <v>11</v>
      </c>
      <c r="DJ13" s="2">
        <v>0.47198950492219155</v>
      </c>
      <c r="DK13" s="2">
        <v>24</v>
      </c>
      <c r="DL13" s="2">
        <v>11</v>
      </c>
      <c r="DM13" s="1">
        <f t="shared" si="49"/>
        <v>55</v>
      </c>
      <c r="DN13" s="1">
        <f t="shared" si="50"/>
        <v>2488589544741297.5</v>
      </c>
      <c r="DO13" s="1">
        <f t="shared" si="51"/>
        <v>4.8921679645860022E-15</v>
      </c>
      <c r="DP13" s="1">
        <f t="shared" si="52"/>
        <v>0.39669421487603307</v>
      </c>
      <c r="DQ13" s="1">
        <f t="shared" si="53"/>
        <v>0.18723550608483633</v>
      </c>
    </row>
    <row r="14" spans="1:121" x14ac:dyDescent="0.25">
      <c r="A14" s="3" t="s">
        <v>21</v>
      </c>
      <c r="B14" s="2" t="s">
        <v>0</v>
      </c>
      <c r="C14" s="2">
        <v>0.4926838144286797</v>
      </c>
      <c r="D14" s="2">
        <v>84</v>
      </c>
      <c r="E14" s="2">
        <v>21</v>
      </c>
      <c r="F14" s="1">
        <f t="shared" si="0"/>
        <v>210</v>
      </c>
      <c r="I14" s="1">
        <f t="shared" si="1"/>
        <v>0.38095238095238093</v>
      </c>
      <c r="J14" s="1">
        <f t="shared" si="2"/>
        <v>0.18768907216330655</v>
      </c>
      <c r="L14" s="2" t="s">
        <v>1</v>
      </c>
      <c r="M14" s="2">
        <v>0.48864319861607386</v>
      </c>
      <c r="N14" s="2">
        <v>67</v>
      </c>
      <c r="O14" s="2">
        <v>21</v>
      </c>
      <c r="P14" s="1">
        <f t="shared" si="3"/>
        <v>210</v>
      </c>
      <c r="S14" s="1">
        <f t="shared" si="4"/>
        <v>0.30385487528344673</v>
      </c>
      <c r="T14" s="1">
        <f t="shared" si="5"/>
        <v>0.14847661817359162</v>
      </c>
      <c r="V14" s="2" t="s">
        <v>2</v>
      </c>
      <c r="W14" s="2">
        <v>0.53908974827516321</v>
      </c>
      <c r="X14" s="2">
        <v>100</v>
      </c>
      <c r="Y14" s="2">
        <v>21</v>
      </c>
      <c r="Z14" s="1">
        <f t="shared" si="6"/>
        <v>210</v>
      </c>
      <c r="AC14" s="1">
        <f t="shared" si="7"/>
        <v>0.45351473922902497</v>
      </c>
      <c r="AD14" s="1">
        <f t="shared" si="8"/>
        <v>0.24448514661005136</v>
      </c>
      <c r="AF14" s="2" t="s">
        <v>3</v>
      </c>
      <c r="AG14" s="2">
        <v>0.38699030752456259</v>
      </c>
      <c r="AH14" s="2">
        <v>3</v>
      </c>
      <c r="AI14" s="2">
        <v>5</v>
      </c>
      <c r="AJ14" s="1">
        <f t="shared" si="9"/>
        <v>10</v>
      </c>
      <c r="AK14" s="1">
        <f t="shared" si="10"/>
        <v>120</v>
      </c>
      <c r="AL14" s="1">
        <f t="shared" si="11"/>
        <v>6.6067386050392222E-16</v>
      </c>
      <c r="AM14" s="1">
        <f t="shared" si="12"/>
        <v>0.24</v>
      </c>
      <c r="AN14" s="1">
        <f t="shared" si="13"/>
        <v>9.2877673805895025E-2</v>
      </c>
      <c r="AQ14" s="2" t="s">
        <v>4</v>
      </c>
      <c r="AR14" s="2">
        <v>0.40080916540463035</v>
      </c>
      <c r="AS14" s="2">
        <v>5</v>
      </c>
      <c r="AT14" s="2">
        <v>5</v>
      </c>
      <c r="AU14" s="1">
        <f t="shared" si="14"/>
        <v>10</v>
      </c>
      <c r="AV14" s="1">
        <f t="shared" si="15"/>
        <v>252</v>
      </c>
      <c r="AW14" s="1">
        <f t="shared" si="16"/>
        <v>7.6306121407657628E-16</v>
      </c>
      <c r="AX14" s="1">
        <f t="shared" si="17"/>
        <v>0.4</v>
      </c>
      <c r="AY14" s="1">
        <f t="shared" si="18"/>
        <v>0.16032366616185215</v>
      </c>
      <c r="BA14" s="2" t="s">
        <v>5</v>
      </c>
      <c r="BB14" s="2">
        <v>0.5300370137904209</v>
      </c>
      <c r="BC14" s="2">
        <v>27</v>
      </c>
      <c r="BD14" s="2">
        <v>11</v>
      </c>
      <c r="BE14" s="1">
        <f t="shared" si="19"/>
        <v>55</v>
      </c>
      <c r="BF14" s="1">
        <f t="shared" si="20"/>
        <v>3824345300380217.5</v>
      </c>
      <c r="BG14" s="1">
        <f t="shared" si="21"/>
        <v>4.9514625884250894E-15</v>
      </c>
      <c r="BH14" s="1">
        <f t="shared" si="22"/>
        <v>0.4462809917355372</v>
      </c>
      <c r="BI14" s="1">
        <f t="shared" si="23"/>
        <v>0.23654544417093165</v>
      </c>
      <c r="BK14" s="2" t="s">
        <v>6</v>
      </c>
      <c r="BL14" s="2">
        <v>0.46487980143677154</v>
      </c>
      <c r="BM14" s="2">
        <v>2</v>
      </c>
      <c r="BN14" s="2">
        <v>5</v>
      </c>
      <c r="BO14" s="1">
        <f t="shared" si="24"/>
        <v>10</v>
      </c>
      <c r="BP14" s="1">
        <f t="shared" si="25"/>
        <v>45</v>
      </c>
      <c r="BQ14" s="1">
        <f t="shared" si="26"/>
        <v>5.2531942358830405E-16</v>
      </c>
      <c r="BR14" s="1">
        <f t="shared" si="27"/>
        <v>0.16</v>
      </c>
      <c r="BS14" s="1">
        <f t="shared" si="28"/>
        <v>7.4380768229883445E-2</v>
      </c>
      <c r="BU14" s="2" t="s">
        <v>7</v>
      </c>
      <c r="BV14" s="2">
        <v>0.37155617802879942</v>
      </c>
      <c r="BW14" s="2">
        <v>3</v>
      </c>
      <c r="BX14" s="2">
        <v>5</v>
      </c>
      <c r="BY14" s="1">
        <f t="shared" si="29"/>
        <v>10</v>
      </c>
      <c r="BZ14" s="1">
        <f t="shared" si="30"/>
        <v>120</v>
      </c>
      <c r="CA14" s="1">
        <f t="shared" si="31"/>
        <v>6.6067386050392222E-16</v>
      </c>
      <c r="CB14" s="1">
        <f t="shared" si="32"/>
        <v>0.24</v>
      </c>
      <c r="CC14" s="1">
        <f t="shared" si="33"/>
        <v>8.9173482726911862E-2</v>
      </c>
      <c r="CE14" s="2" t="s">
        <v>8</v>
      </c>
      <c r="CF14" s="2">
        <v>0.5370539987325974</v>
      </c>
      <c r="CG14" s="2">
        <v>25</v>
      </c>
      <c r="CH14" s="2">
        <v>11</v>
      </c>
      <c r="CI14" s="1">
        <f t="shared" si="34"/>
        <v>55</v>
      </c>
      <c r="CJ14" s="1">
        <f t="shared" si="35"/>
        <v>3085851035479209</v>
      </c>
      <c r="CK14" s="1">
        <f t="shared" si="36"/>
        <v>4.9218533349731411E-15</v>
      </c>
      <c r="CL14" s="1">
        <f t="shared" si="37"/>
        <v>0.41322314049586778</v>
      </c>
      <c r="CM14" s="1">
        <f t="shared" si="38"/>
        <v>0.22192313997214769</v>
      </c>
      <c r="CO14" s="2" t="s">
        <v>9</v>
      </c>
      <c r="CP14" s="2">
        <v>0.4573046876938765</v>
      </c>
      <c r="CQ14" s="2">
        <v>3</v>
      </c>
      <c r="CR14" s="2">
        <v>5</v>
      </c>
      <c r="CS14" s="1">
        <f t="shared" si="39"/>
        <v>10</v>
      </c>
      <c r="CT14" s="1">
        <f t="shared" si="40"/>
        <v>120</v>
      </c>
      <c r="CU14" s="1">
        <f t="shared" si="41"/>
        <v>6.6067386050392222E-16</v>
      </c>
      <c r="CV14" s="1">
        <f t="shared" si="42"/>
        <v>0.24</v>
      </c>
      <c r="CW14" s="1">
        <f t="shared" si="43"/>
        <v>0.10975312504653036</v>
      </c>
      <c r="CY14" s="2" t="s">
        <v>10</v>
      </c>
      <c r="CZ14" s="2">
        <v>0.45711153499892787</v>
      </c>
      <c r="DA14" s="2">
        <v>2</v>
      </c>
      <c r="DB14" s="2">
        <v>5</v>
      </c>
      <c r="DC14" s="1">
        <f t="shared" si="44"/>
        <v>10</v>
      </c>
      <c r="DD14" s="1">
        <f t="shared" si="45"/>
        <v>45</v>
      </c>
      <c r="DE14" s="1">
        <f t="shared" si="46"/>
        <v>5.2531942358830405E-16</v>
      </c>
      <c r="DF14" s="1">
        <f t="shared" si="47"/>
        <v>0.16</v>
      </c>
      <c r="DG14" s="1">
        <f t="shared" si="48"/>
        <v>7.3137845599828458E-2</v>
      </c>
      <c r="DI14" s="2" t="s">
        <v>11</v>
      </c>
      <c r="DJ14" s="2">
        <v>0.59935370278239719</v>
      </c>
      <c r="DK14" s="2">
        <v>31</v>
      </c>
      <c r="DL14" s="2">
        <v>11</v>
      </c>
      <c r="DM14" s="1">
        <f t="shared" si="49"/>
        <v>55</v>
      </c>
      <c r="DN14" s="1">
        <f t="shared" si="50"/>
        <v>2488589544741297.5</v>
      </c>
      <c r="DO14" s="1">
        <f t="shared" si="51"/>
        <v>4.8921679645860022E-15</v>
      </c>
      <c r="DP14" s="1">
        <f t="shared" si="52"/>
        <v>0.51239669421487599</v>
      </c>
      <c r="DQ14" s="1">
        <f t="shared" si="53"/>
        <v>0.30710685597114562</v>
      </c>
    </row>
    <row r="15" spans="1:121" x14ac:dyDescent="0.25">
      <c r="A15" s="3" t="s">
        <v>22</v>
      </c>
      <c r="B15" s="2" t="s">
        <v>0</v>
      </c>
      <c r="C15" s="2">
        <v>0.49058320165048025</v>
      </c>
      <c r="D15" s="2">
        <v>88</v>
      </c>
      <c r="E15" s="2">
        <v>21</v>
      </c>
      <c r="F15" s="1">
        <f t="shared" si="0"/>
        <v>210</v>
      </c>
      <c r="I15" s="1">
        <f t="shared" si="1"/>
        <v>0.39909297052154197</v>
      </c>
      <c r="J15" s="1">
        <f t="shared" si="2"/>
        <v>0.19578830723465879</v>
      </c>
      <c r="L15" s="2" t="s">
        <v>1</v>
      </c>
      <c r="M15" s="2">
        <v>0.52663125452248183</v>
      </c>
      <c r="N15" s="2">
        <v>109</v>
      </c>
      <c r="O15" s="2">
        <v>21</v>
      </c>
      <c r="P15" s="1">
        <f t="shared" si="3"/>
        <v>210</v>
      </c>
      <c r="S15" s="1">
        <f t="shared" si="4"/>
        <v>0.4943310657596372</v>
      </c>
      <c r="T15" s="1">
        <f t="shared" si="5"/>
        <v>0.26033018931043322</v>
      </c>
      <c r="V15" s="2" t="s">
        <v>2</v>
      </c>
      <c r="W15" s="2">
        <v>0.47104466510437853</v>
      </c>
      <c r="X15" s="2">
        <v>69</v>
      </c>
      <c r="Y15" s="2">
        <v>21</v>
      </c>
      <c r="Z15" s="1">
        <f t="shared" si="6"/>
        <v>210</v>
      </c>
      <c r="AC15" s="1">
        <f t="shared" si="7"/>
        <v>0.31292517006802723</v>
      </c>
      <c r="AD15" s="1">
        <f t="shared" si="8"/>
        <v>0.14740173193742459</v>
      </c>
      <c r="AF15" s="2" t="s">
        <v>3</v>
      </c>
      <c r="AG15" s="2">
        <v>0.38837349646266484</v>
      </c>
      <c r="AH15" s="2">
        <v>2</v>
      </c>
      <c r="AI15" s="2">
        <v>5</v>
      </c>
      <c r="AJ15" s="1">
        <f t="shared" si="9"/>
        <v>10</v>
      </c>
      <c r="AK15" s="1">
        <f t="shared" si="10"/>
        <v>45</v>
      </c>
      <c r="AL15" s="1">
        <f t="shared" si="11"/>
        <v>5.2531942358830405E-16</v>
      </c>
      <c r="AM15" s="1">
        <f t="shared" si="12"/>
        <v>0.16</v>
      </c>
      <c r="AN15" s="1">
        <f t="shared" si="13"/>
        <v>6.2139759434026373E-2</v>
      </c>
      <c r="AQ15" s="2" t="s">
        <v>4</v>
      </c>
      <c r="AR15" s="2">
        <v>0.51241264019586441</v>
      </c>
      <c r="AS15" s="2">
        <v>8</v>
      </c>
      <c r="AT15" s="2">
        <v>5</v>
      </c>
      <c r="AU15" s="1">
        <f t="shared" si="14"/>
        <v>10</v>
      </c>
      <c r="AV15" s="1">
        <f t="shared" si="15"/>
        <v>45</v>
      </c>
      <c r="AW15" s="1">
        <f t="shared" si="16"/>
        <v>5.2531942358830405E-16</v>
      </c>
      <c r="AX15" s="1">
        <f t="shared" si="17"/>
        <v>0.64</v>
      </c>
      <c r="AY15" s="1">
        <f t="shared" si="18"/>
        <v>0.32794408972535322</v>
      </c>
      <c r="BA15" s="2" t="s">
        <v>5</v>
      </c>
      <c r="BB15" s="2">
        <v>0.45263474510589841</v>
      </c>
      <c r="BC15" s="2">
        <v>26</v>
      </c>
      <c r="BD15" s="2">
        <v>11</v>
      </c>
      <c r="BE15" s="1">
        <f t="shared" si="19"/>
        <v>55</v>
      </c>
      <c r="BF15" s="1">
        <f t="shared" si="20"/>
        <v>3560597348629856.5</v>
      </c>
      <c r="BG15" s="1">
        <f t="shared" si="21"/>
        <v>4.9416012513955528E-15</v>
      </c>
      <c r="BH15" s="1">
        <f t="shared" si="22"/>
        <v>0.42975206611570249</v>
      </c>
      <c r="BI15" s="1">
        <f t="shared" si="23"/>
        <v>0.19452071690501418</v>
      </c>
      <c r="BK15" s="2" t="s">
        <v>6</v>
      </c>
      <c r="BL15" s="2">
        <v>0.59785740640088136</v>
      </c>
      <c r="BM15" s="2">
        <v>6</v>
      </c>
      <c r="BN15" s="2">
        <v>5</v>
      </c>
      <c r="BO15" s="1">
        <f t="shared" si="24"/>
        <v>10</v>
      </c>
      <c r="BP15" s="1">
        <f t="shared" si="25"/>
        <v>210</v>
      </c>
      <c r="BQ15" s="1">
        <f t="shared" si="26"/>
        <v>7.379008392390105E-16</v>
      </c>
      <c r="BR15" s="1">
        <f t="shared" si="27"/>
        <v>0.48</v>
      </c>
      <c r="BS15" s="1">
        <f t="shared" si="28"/>
        <v>0.28697155507242306</v>
      </c>
      <c r="BU15" s="2" t="s">
        <v>7</v>
      </c>
      <c r="BV15" s="2">
        <v>0.54650629695170183</v>
      </c>
      <c r="BW15" s="2">
        <v>2</v>
      </c>
      <c r="BX15" s="2">
        <v>5</v>
      </c>
      <c r="BY15" s="1">
        <f t="shared" si="29"/>
        <v>10</v>
      </c>
      <c r="BZ15" s="1">
        <f t="shared" si="30"/>
        <v>45</v>
      </c>
      <c r="CA15" s="1">
        <f t="shared" si="31"/>
        <v>5.2531942358830405E-16</v>
      </c>
      <c r="CB15" s="1">
        <f t="shared" si="32"/>
        <v>0.16</v>
      </c>
      <c r="CC15" s="1">
        <f t="shared" si="33"/>
        <v>8.7441007512272295E-2</v>
      </c>
      <c r="CE15" s="2" t="s">
        <v>8</v>
      </c>
      <c r="CF15" s="2">
        <v>0.56768852742528664</v>
      </c>
      <c r="CG15" s="2">
        <v>30</v>
      </c>
      <c r="CH15" s="2">
        <v>11</v>
      </c>
      <c r="CI15" s="1">
        <f t="shared" si="34"/>
        <v>55</v>
      </c>
      <c r="CJ15" s="1">
        <f t="shared" si="35"/>
        <v>3085851035479209</v>
      </c>
      <c r="CK15" s="1">
        <f t="shared" si="36"/>
        <v>4.9218533349731411E-15</v>
      </c>
      <c r="CL15" s="1">
        <f t="shared" si="37"/>
        <v>0.49586776859504134</v>
      </c>
      <c r="CM15" s="1">
        <f t="shared" si="38"/>
        <v>0.2814984433513818</v>
      </c>
      <c r="CO15" s="2" t="s">
        <v>9</v>
      </c>
      <c r="CP15" s="2">
        <v>0.32622705764590709</v>
      </c>
      <c r="CQ15" s="2">
        <v>2</v>
      </c>
      <c r="CR15" s="2">
        <v>5</v>
      </c>
      <c r="CS15" s="1">
        <f t="shared" si="39"/>
        <v>10</v>
      </c>
      <c r="CT15" s="1">
        <f t="shared" si="40"/>
        <v>45</v>
      </c>
      <c r="CU15" s="1">
        <f t="shared" si="41"/>
        <v>5.2531942358830405E-16</v>
      </c>
      <c r="CV15" s="1">
        <f t="shared" si="42"/>
        <v>0.16</v>
      </c>
      <c r="CW15" s="1">
        <f t="shared" si="43"/>
        <v>5.2196329223345134E-2</v>
      </c>
      <c r="CY15" s="2" t="s">
        <v>10</v>
      </c>
      <c r="CZ15" s="2">
        <v>0.49429021693804998</v>
      </c>
      <c r="DA15" s="2">
        <v>1</v>
      </c>
      <c r="DB15" s="2">
        <v>5</v>
      </c>
      <c r="DC15" s="1">
        <f t="shared" si="44"/>
        <v>10</v>
      </c>
      <c r="DD15" s="1">
        <f t="shared" si="45"/>
        <v>10</v>
      </c>
      <c r="DE15" s="1">
        <f t="shared" si="46"/>
        <v>3.1775674283317827E-16</v>
      </c>
      <c r="DF15" s="1">
        <f t="shared" si="47"/>
        <v>0.08</v>
      </c>
      <c r="DG15" s="1">
        <f t="shared" si="48"/>
        <v>3.9543217355044E-2</v>
      </c>
      <c r="DI15" s="2" t="s">
        <v>11</v>
      </c>
      <c r="DJ15" s="2">
        <v>0.51698014828227601</v>
      </c>
      <c r="DK15" s="2">
        <v>30</v>
      </c>
      <c r="DL15" s="2">
        <v>11</v>
      </c>
      <c r="DM15" s="1">
        <f t="shared" si="49"/>
        <v>55</v>
      </c>
      <c r="DN15" s="1">
        <f t="shared" si="50"/>
        <v>3085851035479209</v>
      </c>
      <c r="DO15" s="1">
        <f t="shared" si="51"/>
        <v>4.9218533349731411E-15</v>
      </c>
      <c r="DP15" s="1">
        <f t="shared" si="52"/>
        <v>0.49586776859504134</v>
      </c>
      <c r="DQ15" s="1">
        <f t="shared" si="53"/>
        <v>0.25635379253666579</v>
      </c>
    </row>
    <row r="16" spans="1:121" x14ac:dyDescent="0.25">
      <c r="A16" s="3" t="s">
        <v>23</v>
      </c>
      <c r="B16" s="2" t="s">
        <v>0</v>
      </c>
      <c r="C16" s="2">
        <v>0.52199532245271829</v>
      </c>
      <c r="D16" s="2">
        <v>68</v>
      </c>
      <c r="E16" s="2">
        <v>21</v>
      </c>
      <c r="F16" s="1">
        <f t="shared" si="0"/>
        <v>210</v>
      </c>
      <c r="I16" s="1">
        <f t="shared" si="1"/>
        <v>0.30839002267573695</v>
      </c>
      <c r="J16" s="1">
        <f t="shared" si="2"/>
        <v>0.16097814932782242</v>
      </c>
      <c r="L16" s="2" t="s">
        <v>1</v>
      </c>
      <c r="M16" s="2">
        <v>0.47403971086394425</v>
      </c>
      <c r="N16" s="2">
        <v>47</v>
      </c>
      <c r="O16" s="2">
        <v>21</v>
      </c>
      <c r="P16" s="1">
        <f t="shared" si="3"/>
        <v>210</v>
      </c>
      <c r="S16" s="1">
        <f t="shared" si="4"/>
        <v>0.21315192743764172</v>
      </c>
      <c r="T16" s="1">
        <f t="shared" si="5"/>
        <v>0.10104247805263211</v>
      </c>
      <c r="V16" s="2" t="s">
        <v>2</v>
      </c>
      <c r="W16" s="2">
        <v>0.54119903867064723</v>
      </c>
      <c r="X16" s="2">
        <v>108</v>
      </c>
      <c r="Y16" s="2">
        <v>21</v>
      </c>
      <c r="Z16" s="1">
        <f t="shared" si="6"/>
        <v>210</v>
      </c>
      <c r="AC16" s="1">
        <f t="shared" si="7"/>
        <v>0.48979591836734693</v>
      </c>
      <c r="AD16" s="1">
        <f t="shared" si="8"/>
        <v>0.26507708016521497</v>
      </c>
      <c r="AF16" s="2" t="s">
        <v>3</v>
      </c>
      <c r="AG16" s="2">
        <v>0.37555081697012443</v>
      </c>
      <c r="AH16" s="2">
        <v>5</v>
      </c>
      <c r="AI16" s="2">
        <v>5</v>
      </c>
      <c r="AJ16" s="1">
        <f t="shared" si="9"/>
        <v>10</v>
      </c>
      <c r="AK16" s="1">
        <f t="shared" si="10"/>
        <v>252</v>
      </c>
      <c r="AL16" s="1">
        <f t="shared" si="11"/>
        <v>7.6306121407657628E-16</v>
      </c>
      <c r="AM16" s="1">
        <f t="shared" si="12"/>
        <v>0.4</v>
      </c>
      <c r="AN16" s="1">
        <f t="shared" si="13"/>
        <v>0.15022032678804978</v>
      </c>
      <c r="AQ16" s="2" t="s">
        <v>4</v>
      </c>
      <c r="AR16" s="2">
        <v>0.4124607358260805</v>
      </c>
      <c r="AS16" s="2">
        <v>5</v>
      </c>
      <c r="AT16" s="2">
        <v>5</v>
      </c>
      <c r="AU16" s="1">
        <f t="shared" si="14"/>
        <v>10</v>
      </c>
      <c r="AV16" s="1">
        <f t="shared" si="15"/>
        <v>252</v>
      </c>
      <c r="AW16" s="1">
        <f t="shared" si="16"/>
        <v>7.6306121407657628E-16</v>
      </c>
      <c r="AX16" s="1">
        <f t="shared" si="17"/>
        <v>0.4</v>
      </c>
      <c r="AY16" s="1">
        <f t="shared" si="18"/>
        <v>0.16498429433043221</v>
      </c>
      <c r="BA16" s="2" t="s">
        <v>5</v>
      </c>
      <c r="BB16" s="2">
        <v>0.59222126875381131</v>
      </c>
      <c r="BC16" s="2">
        <v>19</v>
      </c>
      <c r="BD16" s="2">
        <v>11</v>
      </c>
      <c r="BE16" s="1">
        <f t="shared" si="19"/>
        <v>55</v>
      </c>
      <c r="BF16" s="1">
        <f t="shared" si="20"/>
        <v>280576272201224.62</v>
      </c>
      <c r="BG16" s="1">
        <f t="shared" si="21"/>
        <v>4.5909656072337233E-15</v>
      </c>
      <c r="BH16" s="1">
        <f t="shared" si="22"/>
        <v>0.31404958677685951</v>
      </c>
      <c r="BI16" s="1">
        <f t="shared" si="23"/>
        <v>0.18598684473260191</v>
      </c>
      <c r="BK16" s="2" t="s">
        <v>6</v>
      </c>
      <c r="BL16" s="2">
        <v>0.45497783717499835</v>
      </c>
      <c r="BM16" s="2">
        <v>3</v>
      </c>
      <c r="BN16" s="2">
        <v>5</v>
      </c>
      <c r="BO16" s="1">
        <f t="shared" si="24"/>
        <v>10</v>
      </c>
      <c r="BP16" s="1">
        <f t="shared" si="25"/>
        <v>120</v>
      </c>
      <c r="BQ16" s="1">
        <f t="shared" si="26"/>
        <v>6.6067386050392222E-16</v>
      </c>
      <c r="BR16" s="1">
        <f t="shared" si="27"/>
        <v>0.24</v>
      </c>
      <c r="BS16" s="1">
        <f t="shared" si="28"/>
        <v>0.1091946809219996</v>
      </c>
      <c r="BU16" s="2" t="s">
        <v>7</v>
      </c>
      <c r="BV16" s="2">
        <v>0.48486794256705001</v>
      </c>
      <c r="BW16" s="2">
        <v>1</v>
      </c>
      <c r="BX16" s="2">
        <v>5</v>
      </c>
      <c r="BY16" s="1">
        <f t="shared" si="29"/>
        <v>10</v>
      </c>
      <c r="BZ16" s="1">
        <f t="shared" si="30"/>
        <v>10</v>
      </c>
      <c r="CA16" s="1">
        <f t="shared" si="31"/>
        <v>3.1775674283317827E-16</v>
      </c>
      <c r="CB16" s="1">
        <f t="shared" si="32"/>
        <v>0.08</v>
      </c>
      <c r="CC16" s="1">
        <f t="shared" si="33"/>
        <v>3.8789435405364003E-2</v>
      </c>
      <c r="CE16" s="2" t="s">
        <v>8</v>
      </c>
      <c r="CF16" s="2">
        <v>0.51794689890076584</v>
      </c>
      <c r="CG16" s="2">
        <v>16</v>
      </c>
      <c r="CH16" s="2">
        <v>11</v>
      </c>
      <c r="CI16" s="1">
        <f t="shared" si="34"/>
        <v>55</v>
      </c>
      <c r="CJ16" s="1">
        <f t="shared" si="35"/>
        <v>29749251314474.969</v>
      </c>
      <c r="CK16" s="1">
        <f t="shared" si="36"/>
        <v>4.281287861275085E-15</v>
      </c>
      <c r="CL16" s="1">
        <f t="shared" si="37"/>
        <v>0.26446280991735538</v>
      </c>
      <c r="CM16" s="1">
        <f t="shared" si="38"/>
        <v>0.13697769227127693</v>
      </c>
      <c r="CO16" s="2" t="s">
        <v>9</v>
      </c>
      <c r="CP16" s="2">
        <v>0.48523978691136777</v>
      </c>
      <c r="CQ16" s="2">
        <v>5</v>
      </c>
      <c r="CR16" s="2">
        <v>5</v>
      </c>
      <c r="CS16" s="1">
        <f t="shared" si="39"/>
        <v>10</v>
      </c>
      <c r="CT16" s="1">
        <f t="shared" si="40"/>
        <v>252</v>
      </c>
      <c r="CU16" s="1">
        <f t="shared" si="41"/>
        <v>7.6306121407657628E-16</v>
      </c>
      <c r="CV16" s="1">
        <f t="shared" si="42"/>
        <v>0.4</v>
      </c>
      <c r="CW16" s="1">
        <f t="shared" si="43"/>
        <v>0.19409591476454713</v>
      </c>
      <c r="CY16" s="2" t="s">
        <v>10</v>
      </c>
      <c r="CZ16" s="2">
        <v>0.43576883231257801</v>
      </c>
      <c r="DA16" s="2">
        <v>4</v>
      </c>
      <c r="DB16" s="2">
        <v>5</v>
      </c>
      <c r="DC16" s="1">
        <f t="shared" si="44"/>
        <v>10</v>
      </c>
      <c r="DD16" s="1">
        <f t="shared" si="45"/>
        <v>210</v>
      </c>
      <c r="DE16" s="1">
        <f t="shared" si="46"/>
        <v>7.379008392390105E-16</v>
      </c>
      <c r="DF16" s="1">
        <f t="shared" si="47"/>
        <v>0.32</v>
      </c>
      <c r="DG16" s="1">
        <f t="shared" si="48"/>
        <v>0.13944602634002498</v>
      </c>
      <c r="DI16" s="2" t="s">
        <v>11</v>
      </c>
      <c r="DJ16" s="2">
        <v>0.55183401635463447</v>
      </c>
      <c r="DK16" s="2">
        <v>43</v>
      </c>
      <c r="DL16" s="2">
        <v>11</v>
      </c>
      <c r="DM16" s="1">
        <f t="shared" si="49"/>
        <v>55</v>
      </c>
      <c r="DN16" s="1">
        <f t="shared" si="50"/>
        <v>438729741449.99945</v>
      </c>
      <c r="DO16" s="1">
        <f t="shared" si="51"/>
        <v>3.6993866223511433E-15</v>
      </c>
      <c r="DP16" s="1">
        <f t="shared" si="52"/>
        <v>0.71074380165289253</v>
      </c>
      <c r="DQ16" s="1">
        <f t="shared" si="53"/>
        <v>0.39221260666527735</v>
      </c>
    </row>
    <row r="17" spans="1:121" x14ac:dyDescent="0.25">
      <c r="A17" s="3" t="s">
        <v>24</v>
      </c>
      <c r="B17" s="2" t="s">
        <v>0</v>
      </c>
      <c r="C17" s="2">
        <v>0.46889543570476805</v>
      </c>
      <c r="D17" s="2">
        <v>50</v>
      </c>
      <c r="E17" s="2">
        <v>21</v>
      </c>
      <c r="F17" s="1">
        <f t="shared" si="0"/>
        <v>210</v>
      </c>
      <c r="I17" s="1">
        <f t="shared" si="1"/>
        <v>0.22675736961451248</v>
      </c>
      <c r="J17" s="1">
        <f t="shared" si="2"/>
        <v>0.10632549562466397</v>
      </c>
      <c r="L17" s="2" t="s">
        <v>1</v>
      </c>
      <c r="M17" s="2">
        <v>0.47589733000167456</v>
      </c>
      <c r="N17" s="2">
        <v>97</v>
      </c>
      <c r="O17" s="2">
        <v>21</v>
      </c>
      <c r="P17" s="1">
        <f t="shared" si="3"/>
        <v>210</v>
      </c>
      <c r="S17" s="1">
        <f t="shared" si="4"/>
        <v>0.4399092970521542</v>
      </c>
      <c r="T17" s="1">
        <f t="shared" si="5"/>
        <v>0.20935165991003371</v>
      </c>
      <c r="V17" s="2" t="s">
        <v>2</v>
      </c>
      <c r="W17" s="2">
        <v>0.45854337135277784</v>
      </c>
      <c r="X17" s="2">
        <v>82</v>
      </c>
      <c r="Y17" s="2">
        <v>21</v>
      </c>
      <c r="Z17" s="1">
        <f t="shared" si="6"/>
        <v>210</v>
      </c>
      <c r="AC17" s="1">
        <f t="shared" si="7"/>
        <v>0.37188208616780044</v>
      </c>
      <c r="AD17" s="1">
        <f t="shared" si="8"/>
        <v>0.17052406553708743</v>
      </c>
      <c r="AF17" s="2" t="s">
        <v>3</v>
      </c>
      <c r="AG17" s="2">
        <v>0.42928772111340502</v>
      </c>
      <c r="AH17" s="2">
        <v>1</v>
      </c>
      <c r="AI17" s="2">
        <v>5</v>
      </c>
      <c r="AJ17" s="1">
        <f t="shared" si="9"/>
        <v>10</v>
      </c>
      <c r="AK17" s="1">
        <f t="shared" si="10"/>
        <v>10</v>
      </c>
      <c r="AL17" s="1">
        <f t="shared" si="11"/>
        <v>3.1775674283317827E-16</v>
      </c>
      <c r="AM17" s="1">
        <f t="shared" si="12"/>
        <v>0.08</v>
      </c>
      <c r="AN17" s="1">
        <f t="shared" si="13"/>
        <v>3.43430176890724E-2</v>
      </c>
      <c r="AQ17" s="2" t="s">
        <v>4</v>
      </c>
      <c r="AR17" s="2">
        <v>0.38850325110896516</v>
      </c>
      <c r="AS17" s="2">
        <v>1</v>
      </c>
      <c r="AT17" s="2">
        <v>5</v>
      </c>
      <c r="AU17" s="1">
        <f t="shared" si="14"/>
        <v>10</v>
      </c>
      <c r="AV17" s="1">
        <f t="shared" si="15"/>
        <v>10</v>
      </c>
      <c r="AW17" s="1">
        <f t="shared" si="16"/>
        <v>3.1775674283317827E-16</v>
      </c>
      <c r="AX17" s="1">
        <f t="shared" si="17"/>
        <v>0.08</v>
      </c>
      <c r="AY17" s="1">
        <f t="shared" si="18"/>
        <v>3.1080260088717213E-2</v>
      </c>
      <c r="BA17" s="2" t="s">
        <v>5</v>
      </c>
      <c r="BB17" s="2">
        <v>0.46924906161237445</v>
      </c>
      <c r="BC17" s="2">
        <v>20</v>
      </c>
      <c r="BD17" s="2">
        <v>11</v>
      </c>
      <c r="BE17" s="1">
        <f t="shared" si="19"/>
        <v>55</v>
      </c>
      <c r="BF17" s="1">
        <f t="shared" si="20"/>
        <v>505037289962204.62</v>
      </c>
      <c r="BG17" s="1">
        <f t="shared" si="21"/>
        <v>4.6720801669902156E-15</v>
      </c>
      <c r="BH17" s="1">
        <f t="shared" si="22"/>
        <v>0.33057851239669422</v>
      </c>
      <c r="BI17" s="1">
        <f t="shared" si="23"/>
        <v>0.15512365673136347</v>
      </c>
      <c r="BK17" s="2" t="s">
        <v>6</v>
      </c>
      <c r="BL17" s="2">
        <v>0.42665992664784014</v>
      </c>
      <c r="BM17" s="2">
        <v>4</v>
      </c>
      <c r="BN17" s="2">
        <v>5</v>
      </c>
      <c r="BO17" s="1">
        <f t="shared" si="24"/>
        <v>10</v>
      </c>
      <c r="BP17" s="1">
        <f t="shared" si="25"/>
        <v>210</v>
      </c>
      <c r="BQ17" s="1">
        <f t="shared" si="26"/>
        <v>7.379008392390105E-16</v>
      </c>
      <c r="BR17" s="1">
        <f t="shared" si="27"/>
        <v>0.32</v>
      </c>
      <c r="BS17" s="1">
        <f t="shared" si="28"/>
        <v>0.13653117652730884</v>
      </c>
      <c r="BU17" s="2" t="s">
        <v>7</v>
      </c>
      <c r="BV17" s="2">
        <v>0.36408318731561035</v>
      </c>
      <c r="BW17" s="2">
        <v>7</v>
      </c>
      <c r="BX17" s="2">
        <v>5</v>
      </c>
      <c r="BY17" s="1">
        <f t="shared" si="29"/>
        <v>10</v>
      </c>
      <c r="BZ17" s="1">
        <f t="shared" si="30"/>
        <v>120</v>
      </c>
      <c r="CA17" s="1">
        <f t="shared" si="31"/>
        <v>6.6067386050392222E-16</v>
      </c>
      <c r="CB17" s="1">
        <f t="shared" si="32"/>
        <v>0.56000000000000005</v>
      </c>
      <c r="CC17" s="1">
        <f t="shared" si="33"/>
        <v>0.2038865848967418</v>
      </c>
      <c r="CE17" s="2" t="s">
        <v>8</v>
      </c>
      <c r="CF17" s="2">
        <v>0.54554468409041335</v>
      </c>
      <c r="CG17" s="2">
        <v>30</v>
      </c>
      <c r="CH17" s="2">
        <v>11</v>
      </c>
      <c r="CI17" s="1">
        <f t="shared" si="34"/>
        <v>55</v>
      </c>
      <c r="CJ17" s="1">
        <f t="shared" si="35"/>
        <v>3085851035479209</v>
      </c>
      <c r="CK17" s="1">
        <f t="shared" si="36"/>
        <v>4.9218533349731411E-15</v>
      </c>
      <c r="CL17" s="1">
        <f t="shared" si="37"/>
        <v>0.49586776859504134</v>
      </c>
      <c r="CM17" s="1">
        <f t="shared" si="38"/>
        <v>0.27051802516880002</v>
      </c>
      <c r="CO17" s="2" t="s">
        <v>9</v>
      </c>
      <c r="CP17" s="2">
        <v>0.39900300172332881</v>
      </c>
      <c r="CQ17" s="2">
        <v>6</v>
      </c>
      <c r="CR17" s="2">
        <v>5</v>
      </c>
      <c r="CS17" s="1">
        <f t="shared" si="39"/>
        <v>10</v>
      </c>
      <c r="CT17" s="1">
        <f t="shared" si="40"/>
        <v>210</v>
      </c>
      <c r="CU17" s="1">
        <f t="shared" si="41"/>
        <v>7.379008392390105E-16</v>
      </c>
      <c r="CV17" s="1">
        <f t="shared" si="42"/>
        <v>0.48</v>
      </c>
      <c r="CW17" s="1">
        <f t="shared" si="43"/>
        <v>0.19152144082719783</v>
      </c>
      <c r="CY17" s="2" t="s">
        <v>10</v>
      </c>
      <c r="CZ17" s="2">
        <v>0.45926174805864595</v>
      </c>
      <c r="DA17" s="2">
        <v>4</v>
      </c>
      <c r="DB17" s="2">
        <v>5</v>
      </c>
      <c r="DC17" s="1">
        <f t="shared" si="44"/>
        <v>10</v>
      </c>
      <c r="DD17" s="1">
        <f t="shared" si="45"/>
        <v>210</v>
      </c>
      <c r="DE17" s="1">
        <f t="shared" si="46"/>
        <v>7.379008392390105E-16</v>
      </c>
      <c r="DF17" s="1">
        <f t="shared" si="47"/>
        <v>0.32</v>
      </c>
      <c r="DG17" s="1">
        <f t="shared" si="48"/>
        <v>0.14696375937876671</v>
      </c>
      <c r="DI17" s="2" t="s">
        <v>11</v>
      </c>
      <c r="DJ17" s="2">
        <v>0.50177494653388277</v>
      </c>
      <c r="DK17" s="2">
        <v>31</v>
      </c>
      <c r="DL17" s="2">
        <v>11</v>
      </c>
      <c r="DM17" s="1">
        <f t="shared" si="49"/>
        <v>55</v>
      </c>
      <c r="DN17" s="1">
        <f t="shared" si="50"/>
        <v>2488589544741297.5</v>
      </c>
      <c r="DO17" s="1">
        <f t="shared" si="51"/>
        <v>4.8921679645860022E-15</v>
      </c>
      <c r="DP17" s="1">
        <f t="shared" si="52"/>
        <v>0.51239669421487599</v>
      </c>
      <c r="DQ17" s="1">
        <f t="shared" si="53"/>
        <v>0.2571078238438077</v>
      </c>
    </row>
    <row r="18" spans="1:121" x14ac:dyDescent="0.25">
      <c r="A18" s="3" t="s">
        <v>25</v>
      </c>
      <c r="B18" s="2" t="s">
        <v>0</v>
      </c>
      <c r="C18" s="2">
        <v>0.43460822425720386</v>
      </c>
      <c r="D18" s="2">
        <v>64</v>
      </c>
      <c r="E18" s="2">
        <v>21</v>
      </c>
      <c r="F18" s="1">
        <f t="shared" si="0"/>
        <v>210</v>
      </c>
      <c r="I18" s="1">
        <f t="shared" si="1"/>
        <v>0.29024943310657597</v>
      </c>
      <c r="J18" s="1">
        <f t="shared" si="2"/>
        <v>0.12614479071410906</v>
      </c>
      <c r="L18" s="2" t="s">
        <v>1</v>
      </c>
      <c r="M18" s="2">
        <v>0.46114407815892644</v>
      </c>
      <c r="N18" s="2">
        <v>59</v>
      </c>
      <c r="O18" s="2">
        <v>21</v>
      </c>
      <c r="P18" s="1">
        <f t="shared" si="3"/>
        <v>210</v>
      </c>
      <c r="S18" s="1">
        <f t="shared" si="4"/>
        <v>0.26757369614512472</v>
      </c>
      <c r="T18" s="1">
        <f t="shared" si="5"/>
        <v>0.12339002544842023</v>
      </c>
      <c r="V18" s="2" t="s">
        <v>2</v>
      </c>
      <c r="W18" s="2">
        <v>0.54849916546306143</v>
      </c>
      <c r="X18" s="2">
        <v>44</v>
      </c>
      <c r="Y18" s="2">
        <v>21</v>
      </c>
      <c r="Z18" s="1">
        <f t="shared" si="6"/>
        <v>210</v>
      </c>
      <c r="AC18" s="1">
        <f t="shared" si="7"/>
        <v>0.19954648526077098</v>
      </c>
      <c r="AD18" s="1">
        <f t="shared" si="8"/>
        <v>0.10945108063661997</v>
      </c>
      <c r="AF18" s="2" t="s">
        <v>3</v>
      </c>
      <c r="AG18" s="2">
        <v>0.40123474337479603</v>
      </c>
      <c r="AH18" s="2">
        <v>5</v>
      </c>
      <c r="AI18" s="2">
        <v>5</v>
      </c>
      <c r="AJ18" s="1">
        <f t="shared" si="9"/>
        <v>10</v>
      </c>
      <c r="AK18" s="1">
        <f t="shared" si="10"/>
        <v>252</v>
      </c>
      <c r="AL18" s="1">
        <f t="shared" si="11"/>
        <v>7.6306121407657628E-16</v>
      </c>
      <c r="AM18" s="1">
        <f t="shared" si="12"/>
        <v>0.4</v>
      </c>
      <c r="AN18" s="1">
        <f t="shared" si="13"/>
        <v>0.16049389734991842</v>
      </c>
      <c r="AQ18" s="2" t="s">
        <v>4</v>
      </c>
      <c r="AR18" s="2">
        <v>0.4751710688519295</v>
      </c>
      <c r="AS18" s="2">
        <v>5</v>
      </c>
      <c r="AT18" s="2">
        <v>5</v>
      </c>
      <c r="AU18" s="1">
        <f t="shared" si="14"/>
        <v>10</v>
      </c>
      <c r="AV18" s="1">
        <f t="shared" si="15"/>
        <v>252</v>
      </c>
      <c r="AW18" s="1">
        <f t="shared" si="16"/>
        <v>7.6306121407657628E-16</v>
      </c>
      <c r="AX18" s="1">
        <f t="shared" si="17"/>
        <v>0.4</v>
      </c>
      <c r="AY18" s="1">
        <f t="shared" si="18"/>
        <v>0.1900684275407718</v>
      </c>
      <c r="BA18" s="2" t="s">
        <v>5</v>
      </c>
      <c r="BB18" s="2">
        <v>0.48967774633130684</v>
      </c>
      <c r="BC18" s="2">
        <v>13</v>
      </c>
      <c r="BD18" s="2">
        <v>11</v>
      </c>
      <c r="BE18" s="1">
        <f t="shared" si="19"/>
        <v>55</v>
      </c>
      <c r="BF18" s="1">
        <f t="shared" si="20"/>
        <v>1451182990949.9985</v>
      </c>
      <c r="BG18" s="1">
        <f t="shared" si="21"/>
        <v>3.8644692269871631E-15</v>
      </c>
      <c r="BH18" s="1">
        <f t="shared" si="22"/>
        <v>0.21487603305785125</v>
      </c>
      <c r="BI18" s="1">
        <f t="shared" si="23"/>
        <v>0.10522001160837999</v>
      </c>
      <c r="BK18" s="2" t="s">
        <v>6</v>
      </c>
      <c r="BL18" s="2">
        <v>0.433464986790012</v>
      </c>
      <c r="BM18" s="2">
        <v>3</v>
      </c>
      <c r="BN18" s="2">
        <v>5</v>
      </c>
      <c r="BO18" s="1">
        <f t="shared" si="24"/>
        <v>10</v>
      </c>
      <c r="BP18" s="1">
        <f t="shared" si="25"/>
        <v>120</v>
      </c>
      <c r="BQ18" s="1">
        <f t="shared" si="26"/>
        <v>6.6067386050392222E-16</v>
      </c>
      <c r="BR18" s="1">
        <f t="shared" si="27"/>
        <v>0.24</v>
      </c>
      <c r="BS18" s="1">
        <f t="shared" si="28"/>
        <v>0.10403159682960288</v>
      </c>
      <c r="BU18" s="2" t="s">
        <v>7</v>
      </c>
      <c r="BV18" s="2">
        <v>0.5645928024392306</v>
      </c>
      <c r="BW18" s="2">
        <v>3</v>
      </c>
      <c r="BX18" s="2">
        <v>5</v>
      </c>
      <c r="BY18" s="1">
        <f t="shared" si="29"/>
        <v>10</v>
      </c>
      <c r="BZ18" s="1">
        <f t="shared" si="30"/>
        <v>120</v>
      </c>
      <c r="CA18" s="1">
        <f t="shared" si="31"/>
        <v>6.6067386050392222E-16</v>
      </c>
      <c r="CB18" s="1">
        <f t="shared" si="32"/>
        <v>0.24</v>
      </c>
      <c r="CC18" s="1">
        <f t="shared" si="33"/>
        <v>0.13550227258541533</v>
      </c>
      <c r="CE18" s="2" t="s">
        <v>8</v>
      </c>
      <c r="CF18" s="2">
        <v>0.51913337336854581</v>
      </c>
      <c r="CG18" s="2">
        <v>27</v>
      </c>
      <c r="CH18" s="2">
        <v>11</v>
      </c>
      <c r="CI18" s="1">
        <f t="shared" si="34"/>
        <v>55</v>
      </c>
      <c r="CJ18" s="1">
        <f t="shared" si="35"/>
        <v>3824345300380217.5</v>
      </c>
      <c r="CK18" s="1">
        <f t="shared" si="36"/>
        <v>4.9514625884250894E-15</v>
      </c>
      <c r="CL18" s="1">
        <f t="shared" si="37"/>
        <v>0.4462809917355372</v>
      </c>
      <c r="CM18" s="1">
        <f t="shared" si="38"/>
        <v>0.23167935670992953</v>
      </c>
      <c r="CO18" s="2" t="s">
        <v>9</v>
      </c>
      <c r="CP18" s="2">
        <v>0.37336112455954229</v>
      </c>
      <c r="CQ18" s="2">
        <v>2</v>
      </c>
      <c r="CR18" s="2">
        <v>5</v>
      </c>
      <c r="CS18" s="1">
        <f t="shared" si="39"/>
        <v>10</v>
      </c>
      <c r="CT18" s="1">
        <f t="shared" si="40"/>
        <v>45</v>
      </c>
      <c r="CU18" s="1">
        <f t="shared" si="41"/>
        <v>5.2531942358830405E-16</v>
      </c>
      <c r="CV18" s="1">
        <f t="shared" si="42"/>
        <v>0.16</v>
      </c>
      <c r="CW18" s="1">
        <f t="shared" si="43"/>
        <v>5.9737779929526766E-2</v>
      </c>
      <c r="CY18" s="2" t="s">
        <v>10</v>
      </c>
      <c r="CZ18" s="2">
        <v>0.59048899386511744</v>
      </c>
      <c r="DA18" s="2">
        <v>3</v>
      </c>
      <c r="DB18" s="2">
        <v>5</v>
      </c>
      <c r="DC18" s="1">
        <f t="shared" si="44"/>
        <v>10</v>
      </c>
      <c r="DD18" s="1">
        <f t="shared" si="45"/>
        <v>120</v>
      </c>
      <c r="DE18" s="1">
        <f t="shared" si="46"/>
        <v>6.6067386050392222E-16</v>
      </c>
      <c r="DF18" s="1">
        <f t="shared" si="47"/>
        <v>0.24</v>
      </c>
      <c r="DG18" s="1">
        <f t="shared" si="48"/>
        <v>0.14171735852762818</v>
      </c>
      <c r="DI18" s="2" t="s">
        <v>11</v>
      </c>
      <c r="DJ18" s="2">
        <v>0.56334335465638063</v>
      </c>
      <c r="DK18" s="2">
        <v>28</v>
      </c>
      <c r="DL18" s="2">
        <v>11</v>
      </c>
      <c r="DM18" s="1">
        <f t="shared" si="49"/>
        <v>55</v>
      </c>
      <c r="DN18" s="1">
        <f t="shared" si="50"/>
        <v>3824345300380217.5</v>
      </c>
      <c r="DO18" s="1">
        <f t="shared" si="51"/>
        <v>4.9514625884250894E-15</v>
      </c>
      <c r="DP18" s="1">
        <f t="shared" si="52"/>
        <v>0.46280991735537191</v>
      </c>
      <c r="DQ18" s="1">
        <f t="shared" si="53"/>
        <v>0.26072089141121751</v>
      </c>
    </row>
    <row r="19" spans="1:121" x14ac:dyDescent="0.25">
      <c r="A19" s="3" t="s">
        <v>26</v>
      </c>
      <c r="B19" s="2" t="s">
        <v>0</v>
      </c>
      <c r="C19" s="2">
        <v>0.43979932211432871</v>
      </c>
      <c r="D19" s="2">
        <v>58</v>
      </c>
      <c r="E19" s="2">
        <v>21</v>
      </c>
      <c r="F19" s="1">
        <f t="shared" si="0"/>
        <v>210</v>
      </c>
      <c r="I19" s="1">
        <f t="shared" si="1"/>
        <v>0.26303854875283444</v>
      </c>
      <c r="J19" s="1">
        <f t="shared" si="2"/>
        <v>0.11568417543143339</v>
      </c>
      <c r="L19" s="2" t="s">
        <v>1</v>
      </c>
      <c r="M19" s="2">
        <v>0.49985459970803664</v>
      </c>
      <c r="N19" s="2">
        <v>63</v>
      </c>
      <c r="O19" s="2">
        <v>21</v>
      </c>
      <c r="P19" s="1">
        <f t="shared" si="3"/>
        <v>210</v>
      </c>
      <c r="S19" s="1">
        <f t="shared" si="4"/>
        <v>0.2857142857142857</v>
      </c>
      <c r="T19" s="1">
        <f t="shared" si="5"/>
        <v>0.14281559991658188</v>
      </c>
      <c r="V19" s="2" t="s">
        <v>2</v>
      </c>
      <c r="W19" s="2">
        <v>0.45992865560525603</v>
      </c>
      <c r="X19" s="2">
        <v>64</v>
      </c>
      <c r="Y19" s="2">
        <v>21</v>
      </c>
      <c r="Z19" s="1">
        <f t="shared" si="6"/>
        <v>210</v>
      </c>
      <c r="AC19" s="1">
        <f t="shared" si="7"/>
        <v>0.29024943310657597</v>
      </c>
      <c r="AD19" s="1">
        <f t="shared" si="8"/>
        <v>0.13349403155889517</v>
      </c>
      <c r="AF19" s="2" t="s">
        <v>3</v>
      </c>
      <c r="AG19" s="2">
        <v>0.32016557352615194</v>
      </c>
      <c r="AH19" s="2">
        <v>2</v>
      </c>
      <c r="AI19" s="2">
        <v>5</v>
      </c>
      <c r="AJ19" s="1">
        <f t="shared" si="9"/>
        <v>10</v>
      </c>
      <c r="AK19" s="1">
        <f t="shared" si="10"/>
        <v>45</v>
      </c>
      <c r="AL19" s="1">
        <f t="shared" si="11"/>
        <v>5.2531942358830405E-16</v>
      </c>
      <c r="AM19" s="1">
        <f t="shared" si="12"/>
        <v>0.16</v>
      </c>
      <c r="AN19" s="1">
        <f t="shared" si="13"/>
        <v>5.1226491764184312E-2</v>
      </c>
      <c r="AQ19" s="2" t="s">
        <v>4</v>
      </c>
      <c r="AR19" s="2">
        <v>0.43715659995000472</v>
      </c>
      <c r="AS19" s="2">
        <v>4</v>
      </c>
      <c r="AT19" s="2">
        <v>5</v>
      </c>
      <c r="AU19" s="1">
        <f t="shared" si="14"/>
        <v>10</v>
      </c>
      <c r="AV19" s="1">
        <f t="shared" si="15"/>
        <v>210</v>
      </c>
      <c r="AW19" s="1">
        <f t="shared" si="16"/>
        <v>7.379008392390105E-16</v>
      </c>
      <c r="AX19" s="1">
        <f t="shared" si="17"/>
        <v>0.32</v>
      </c>
      <c r="AY19" s="1">
        <f t="shared" si="18"/>
        <v>0.1398901119840015</v>
      </c>
      <c r="BA19" s="2" t="s">
        <v>5</v>
      </c>
      <c r="BB19" s="2">
        <v>0.46010338458255895</v>
      </c>
      <c r="BC19" s="2">
        <v>20</v>
      </c>
      <c r="BD19" s="2">
        <v>11</v>
      </c>
      <c r="BE19" s="1">
        <f t="shared" si="19"/>
        <v>55</v>
      </c>
      <c r="BF19" s="1">
        <f t="shared" si="20"/>
        <v>505037289962204.62</v>
      </c>
      <c r="BG19" s="1">
        <f t="shared" si="21"/>
        <v>4.6720801669902156E-15</v>
      </c>
      <c r="BH19" s="1">
        <f t="shared" si="22"/>
        <v>0.33057851239669422</v>
      </c>
      <c r="BI19" s="1">
        <f t="shared" si="23"/>
        <v>0.15210029242398643</v>
      </c>
      <c r="BK19" s="2" t="s">
        <v>6</v>
      </c>
      <c r="BL19" s="2">
        <v>0.45525444347474286</v>
      </c>
      <c r="BM19" s="2">
        <v>5</v>
      </c>
      <c r="BN19" s="2">
        <v>5</v>
      </c>
      <c r="BO19" s="1">
        <f t="shared" si="24"/>
        <v>10</v>
      </c>
      <c r="BP19" s="1">
        <f t="shared" si="25"/>
        <v>252</v>
      </c>
      <c r="BQ19" s="1">
        <f t="shared" si="26"/>
        <v>7.6306121407657628E-16</v>
      </c>
      <c r="BR19" s="1">
        <f t="shared" si="27"/>
        <v>0.4</v>
      </c>
      <c r="BS19" s="1">
        <f t="shared" si="28"/>
        <v>0.18210177738989716</v>
      </c>
      <c r="BU19" s="2" t="s">
        <v>7</v>
      </c>
      <c r="BV19" s="2">
        <v>0.30228636779596446</v>
      </c>
      <c r="BW19" s="2">
        <v>1</v>
      </c>
      <c r="BX19" s="2">
        <v>5</v>
      </c>
      <c r="BY19" s="1">
        <f t="shared" si="29"/>
        <v>10</v>
      </c>
      <c r="BZ19" s="1">
        <f t="shared" si="30"/>
        <v>10</v>
      </c>
      <c r="CA19" s="1">
        <f t="shared" si="31"/>
        <v>3.1775674283317827E-16</v>
      </c>
      <c r="CB19" s="1">
        <f t="shared" si="32"/>
        <v>0.08</v>
      </c>
      <c r="CC19" s="1">
        <f t="shared" si="33"/>
        <v>2.4182909423677158E-2</v>
      </c>
      <c r="CE19" s="2" t="s">
        <v>8</v>
      </c>
      <c r="CF19" s="2">
        <v>0.53889162956083236</v>
      </c>
      <c r="CG19" s="2">
        <v>31</v>
      </c>
      <c r="CH19" s="2">
        <v>11</v>
      </c>
      <c r="CI19" s="1">
        <f t="shared" si="34"/>
        <v>55</v>
      </c>
      <c r="CJ19" s="1">
        <f t="shared" si="35"/>
        <v>2488589544741297.5</v>
      </c>
      <c r="CK19" s="1">
        <f t="shared" si="36"/>
        <v>4.8921679645860022E-15</v>
      </c>
      <c r="CL19" s="1">
        <f t="shared" si="37"/>
        <v>0.51239669421487599</v>
      </c>
      <c r="CM19" s="1">
        <f t="shared" si="38"/>
        <v>0.27612628952703805</v>
      </c>
      <c r="CO19" s="2" t="s">
        <v>9</v>
      </c>
      <c r="CP19" s="2">
        <v>0.46252314048618859</v>
      </c>
      <c r="CQ19" s="2">
        <v>5</v>
      </c>
      <c r="CR19" s="2">
        <v>5</v>
      </c>
      <c r="CS19" s="1">
        <f t="shared" si="39"/>
        <v>10</v>
      </c>
      <c r="CT19" s="1">
        <f t="shared" si="40"/>
        <v>252</v>
      </c>
      <c r="CU19" s="1">
        <f t="shared" si="41"/>
        <v>7.6306121407657628E-16</v>
      </c>
      <c r="CV19" s="1">
        <f t="shared" si="42"/>
        <v>0.4</v>
      </c>
      <c r="CW19" s="1">
        <f t="shared" si="43"/>
        <v>0.18500925619447545</v>
      </c>
      <c r="CY19" s="2" t="s">
        <v>10</v>
      </c>
      <c r="CZ19" s="2">
        <v>0.33515673808808044</v>
      </c>
      <c r="DA19" s="2">
        <v>2</v>
      </c>
      <c r="DB19" s="2">
        <v>5</v>
      </c>
      <c r="DC19" s="1">
        <f t="shared" si="44"/>
        <v>10</v>
      </c>
      <c r="DD19" s="1">
        <f t="shared" si="45"/>
        <v>45</v>
      </c>
      <c r="DE19" s="1">
        <f t="shared" si="46"/>
        <v>5.2531942358830405E-16</v>
      </c>
      <c r="DF19" s="1">
        <f t="shared" si="47"/>
        <v>0.16</v>
      </c>
      <c r="DG19" s="1">
        <f t="shared" si="48"/>
        <v>5.3625078094092872E-2</v>
      </c>
      <c r="DI19" s="2" t="s">
        <v>11</v>
      </c>
      <c r="DJ19" s="2">
        <v>0.46949547360950067</v>
      </c>
      <c r="DK19" s="2">
        <v>29</v>
      </c>
      <c r="DL19" s="2">
        <v>11</v>
      </c>
      <c r="DM19" s="1">
        <f t="shared" si="49"/>
        <v>55</v>
      </c>
      <c r="DN19" s="1">
        <f t="shared" si="50"/>
        <v>3560597348629856.5</v>
      </c>
      <c r="DO19" s="1">
        <f t="shared" si="51"/>
        <v>4.9416012513955528E-15</v>
      </c>
      <c r="DP19" s="1">
        <f t="shared" si="52"/>
        <v>0.47933884297520662</v>
      </c>
      <c r="DQ19" s="1">
        <f t="shared" si="53"/>
        <v>0.22504741710207471</v>
      </c>
    </row>
    <row r="20" spans="1:121" x14ac:dyDescent="0.25">
      <c r="A20" s="3" t="s">
        <v>27</v>
      </c>
      <c r="B20" s="2" t="s">
        <v>0</v>
      </c>
      <c r="C20" s="2">
        <v>0.47407299317713747</v>
      </c>
      <c r="D20" s="2">
        <v>57</v>
      </c>
      <c r="E20" s="2">
        <v>21</v>
      </c>
      <c r="F20" s="1">
        <f t="shared" si="0"/>
        <v>210</v>
      </c>
      <c r="I20" s="1">
        <f t="shared" si="1"/>
        <v>0.25850340136054423</v>
      </c>
      <c r="J20" s="1">
        <f t="shared" si="2"/>
        <v>0.12254948122946412</v>
      </c>
      <c r="L20" s="2" t="s">
        <v>1</v>
      </c>
      <c r="M20" s="2">
        <v>0.44194000581382653</v>
      </c>
      <c r="N20" s="2">
        <v>54</v>
      </c>
      <c r="O20" s="2">
        <v>21</v>
      </c>
      <c r="P20" s="1">
        <f t="shared" si="3"/>
        <v>210</v>
      </c>
      <c r="S20" s="1">
        <f t="shared" si="4"/>
        <v>0.24489795918367346</v>
      </c>
      <c r="T20" s="1">
        <f t="shared" si="5"/>
        <v>0.1082302055054269</v>
      </c>
      <c r="V20" s="2" t="s">
        <v>2</v>
      </c>
      <c r="W20" s="2">
        <v>0.47445801182757569</v>
      </c>
      <c r="X20" s="2">
        <v>73</v>
      </c>
      <c r="Y20" s="2">
        <v>21</v>
      </c>
      <c r="Z20" s="1">
        <f t="shared" si="6"/>
        <v>210</v>
      </c>
      <c r="AC20" s="1">
        <f t="shared" si="7"/>
        <v>0.33106575963718821</v>
      </c>
      <c r="AD20" s="1">
        <f t="shared" si="8"/>
        <v>0.15707680210164637</v>
      </c>
      <c r="AF20" s="2" t="s">
        <v>3</v>
      </c>
      <c r="AG20" s="2">
        <v>0.50806301676399745</v>
      </c>
      <c r="AH20" s="2">
        <v>2</v>
      </c>
      <c r="AI20" s="2">
        <v>5</v>
      </c>
      <c r="AJ20" s="1">
        <f t="shared" si="9"/>
        <v>10</v>
      </c>
      <c r="AK20" s="1">
        <f t="shared" si="10"/>
        <v>45</v>
      </c>
      <c r="AL20" s="1">
        <f t="shared" si="11"/>
        <v>5.2531942358830405E-16</v>
      </c>
      <c r="AM20" s="1">
        <f t="shared" si="12"/>
        <v>0.16</v>
      </c>
      <c r="AN20" s="1">
        <f t="shared" si="13"/>
        <v>8.1290082682239598E-2</v>
      </c>
      <c r="AQ20" s="2" t="s">
        <v>4</v>
      </c>
      <c r="AR20" s="2">
        <v>0.65246307041463081</v>
      </c>
      <c r="AS20" s="2">
        <v>4</v>
      </c>
      <c r="AT20" s="2">
        <v>5</v>
      </c>
      <c r="AU20" s="1">
        <f t="shared" si="14"/>
        <v>10</v>
      </c>
      <c r="AV20" s="1">
        <f t="shared" si="15"/>
        <v>210</v>
      </c>
      <c r="AW20" s="1">
        <f t="shared" si="16"/>
        <v>7.379008392390105E-16</v>
      </c>
      <c r="AX20" s="1">
        <f t="shared" si="17"/>
        <v>0.32</v>
      </c>
      <c r="AY20" s="1">
        <f t="shared" si="18"/>
        <v>0.20878818253268186</v>
      </c>
      <c r="BA20" s="2" t="s">
        <v>5</v>
      </c>
      <c r="BB20" s="2">
        <v>0.4763002527919547</v>
      </c>
      <c r="BC20" s="2">
        <v>23</v>
      </c>
      <c r="BD20" s="2">
        <v>11</v>
      </c>
      <c r="BE20" s="1">
        <f t="shared" si="19"/>
        <v>55</v>
      </c>
      <c r="BF20" s="1">
        <f t="shared" si="20"/>
        <v>1866442158555973.2</v>
      </c>
      <c r="BG20" s="1">
        <f t="shared" si="21"/>
        <v>4.8524678385876559E-15</v>
      </c>
      <c r="BH20" s="1">
        <f t="shared" si="22"/>
        <v>0.38016528925619836</v>
      </c>
      <c r="BI20" s="1">
        <f t="shared" si="23"/>
        <v>0.18107282337545386</v>
      </c>
      <c r="BK20" s="2" t="s">
        <v>6</v>
      </c>
      <c r="BL20" s="2">
        <v>0.48756893114294969</v>
      </c>
      <c r="BM20" s="2">
        <v>2</v>
      </c>
      <c r="BN20" s="2">
        <v>5</v>
      </c>
      <c r="BO20" s="1">
        <f t="shared" si="24"/>
        <v>10</v>
      </c>
      <c r="BP20" s="1">
        <f t="shared" si="25"/>
        <v>45</v>
      </c>
      <c r="BQ20" s="1">
        <f t="shared" si="26"/>
        <v>5.2531942358830405E-16</v>
      </c>
      <c r="BR20" s="1">
        <f t="shared" si="27"/>
        <v>0.16</v>
      </c>
      <c r="BS20" s="1">
        <f t="shared" si="28"/>
        <v>7.8011028982871947E-2</v>
      </c>
      <c r="BU20" s="2" t="s">
        <v>7</v>
      </c>
      <c r="BV20" s="2">
        <v>0.50123164996682679</v>
      </c>
      <c r="BW20" s="2">
        <v>2</v>
      </c>
      <c r="BX20" s="2">
        <v>5</v>
      </c>
      <c r="BY20" s="1">
        <f t="shared" si="29"/>
        <v>10</v>
      </c>
      <c r="BZ20" s="1">
        <f t="shared" si="30"/>
        <v>45</v>
      </c>
      <c r="CA20" s="1">
        <f t="shared" si="31"/>
        <v>5.2531942358830405E-16</v>
      </c>
      <c r="CB20" s="1">
        <f t="shared" si="32"/>
        <v>0.16</v>
      </c>
      <c r="CC20" s="1">
        <f t="shared" si="33"/>
        <v>8.0197063994692286E-2</v>
      </c>
      <c r="CE20" s="2" t="s">
        <v>8</v>
      </c>
      <c r="CF20" s="2">
        <v>0.44512858458817434</v>
      </c>
      <c r="CG20" s="2">
        <v>22</v>
      </c>
      <c r="CH20" s="2">
        <v>11</v>
      </c>
      <c r="CI20" s="1">
        <f t="shared" si="34"/>
        <v>55</v>
      </c>
      <c r="CJ20" s="1">
        <f t="shared" si="35"/>
        <v>1300853625660223.2</v>
      </c>
      <c r="CK20" s="1">
        <f t="shared" si="36"/>
        <v>4.8026479969035044E-15</v>
      </c>
      <c r="CL20" s="1">
        <f t="shared" si="37"/>
        <v>0.36363636363636365</v>
      </c>
      <c r="CM20" s="1">
        <f t="shared" si="38"/>
        <v>0.16186493985024522</v>
      </c>
      <c r="CO20" s="2" t="s">
        <v>9</v>
      </c>
      <c r="CP20" s="2">
        <v>0.4869468307549914</v>
      </c>
      <c r="CQ20" s="2">
        <v>3</v>
      </c>
      <c r="CR20" s="2">
        <v>5</v>
      </c>
      <c r="CS20" s="1">
        <f t="shared" si="39"/>
        <v>10</v>
      </c>
      <c r="CT20" s="1">
        <f t="shared" si="40"/>
        <v>120</v>
      </c>
      <c r="CU20" s="1">
        <f t="shared" si="41"/>
        <v>6.6067386050392222E-16</v>
      </c>
      <c r="CV20" s="1">
        <f t="shared" si="42"/>
        <v>0.24</v>
      </c>
      <c r="CW20" s="1">
        <f t="shared" si="43"/>
        <v>0.11686723938119793</v>
      </c>
      <c r="CY20" s="2" t="s">
        <v>10</v>
      </c>
      <c r="CZ20" s="2">
        <v>0.38730780987182201</v>
      </c>
      <c r="DA20" s="2">
        <v>5</v>
      </c>
      <c r="DB20" s="2">
        <v>5</v>
      </c>
      <c r="DC20" s="1">
        <f t="shared" si="44"/>
        <v>10</v>
      </c>
      <c r="DD20" s="1">
        <f t="shared" si="45"/>
        <v>252</v>
      </c>
      <c r="DE20" s="1">
        <f t="shared" si="46"/>
        <v>7.6306121407657628E-16</v>
      </c>
      <c r="DF20" s="1">
        <f t="shared" si="47"/>
        <v>0.4</v>
      </c>
      <c r="DG20" s="1">
        <f t="shared" si="48"/>
        <v>0.15492312394872881</v>
      </c>
      <c r="DI20" s="2" t="s">
        <v>11</v>
      </c>
      <c r="DJ20" s="2">
        <v>0.49473506854556371</v>
      </c>
      <c r="DK20" s="2">
        <v>26</v>
      </c>
      <c r="DL20" s="2">
        <v>11</v>
      </c>
      <c r="DM20" s="1">
        <f t="shared" si="49"/>
        <v>55</v>
      </c>
      <c r="DN20" s="1">
        <f t="shared" si="50"/>
        <v>3560597348629856.5</v>
      </c>
      <c r="DO20" s="1">
        <f t="shared" si="51"/>
        <v>4.9416012513955528E-15</v>
      </c>
      <c r="DP20" s="1">
        <f t="shared" si="52"/>
        <v>0.42975206611570249</v>
      </c>
      <c r="DQ20" s="1">
        <f t="shared" si="53"/>
        <v>0.21261341788734969</v>
      </c>
    </row>
    <row r="21" spans="1:121" x14ac:dyDescent="0.25">
      <c r="A21" s="3" t="s">
        <v>28</v>
      </c>
      <c r="B21" s="2" t="s">
        <v>0</v>
      </c>
      <c r="C21" s="2">
        <v>0.42545122935068092</v>
      </c>
      <c r="D21" s="2">
        <v>51</v>
      </c>
      <c r="E21" s="2">
        <v>21</v>
      </c>
      <c r="F21" s="1">
        <f t="shared" si="0"/>
        <v>210</v>
      </c>
      <c r="I21" s="1">
        <f t="shared" si="1"/>
        <v>0.23129251700680273</v>
      </c>
      <c r="J21" s="1">
        <f t="shared" si="2"/>
        <v>9.8403685700157492E-2</v>
      </c>
      <c r="L21" s="2" t="s">
        <v>1</v>
      </c>
      <c r="M21" s="2">
        <v>0.4677368719674671</v>
      </c>
      <c r="N21" s="2">
        <v>62</v>
      </c>
      <c r="O21" s="2">
        <v>21</v>
      </c>
      <c r="P21" s="1">
        <f t="shared" si="3"/>
        <v>210</v>
      </c>
      <c r="S21" s="1">
        <f t="shared" si="4"/>
        <v>0.28117913832199548</v>
      </c>
      <c r="T21" s="1">
        <f t="shared" si="5"/>
        <v>0.13151785062123791</v>
      </c>
      <c r="V21" s="2" t="s">
        <v>2</v>
      </c>
      <c r="W21" s="2">
        <v>0.45926785520446178</v>
      </c>
      <c r="X21" s="2">
        <v>68</v>
      </c>
      <c r="Y21" s="2">
        <v>21</v>
      </c>
      <c r="Z21" s="1">
        <f t="shared" si="6"/>
        <v>210</v>
      </c>
      <c r="AC21" s="1">
        <f t="shared" si="7"/>
        <v>0.30839002267573695</v>
      </c>
      <c r="AD21" s="1">
        <f t="shared" si="8"/>
        <v>0.14163362428074106</v>
      </c>
      <c r="AF21" s="2" t="s">
        <v>3</v>
      </c>
      <c r="AG21" s="2">
        <v>0.32888070393367569</v>
      </c>
      <c r="AH21" s="2">
        <v>1</v>
      </c>
      <c r="AI21" s="2">
        <v>5</v>
      </c>
      <c r="AJ21" s="1">
        <f t="shared" si="9"/>
        <v>10</v>
      </c>
      <c r="AK21" s="1">
        <f t="shared" si="10"/>
        <v>10</v>
      </c>
      <c r="AL21" s="1">
        <f t="shared" si="11"/>
        <v>3.1775674283317827E-16</v>
      </c>
      <c r="AM21" s="1">
        <f t="shared" si="12"/>
        <v>0.08</v>
      </c>
      <c r="AN21" s="1">
        <f t="shared" si="13"/>
        <v>2.6310456314694055E-2</v>
      </c>
      <c r="AQ21" s="2" t="s">
        <v>4</v>
      </c>
      <c r="AR21" s="2">
        <v>0.43731743485618552</v>
      </c>
      <c r="AS21" s="2">
        <v>3</v>
      </c>
      <c r="AT21" s="2">
        <v>5</v>
      </c>
      <c r="AU21" s="1">
        <f t="shared" si="14"/>
        <v>10</v>
      </c>
      <c r="AV21" s="1">
        <f t="shared" si="15"/>
        <v>120</v>
      </c>
      <c r="AW21" s="1">
        <f t="shared" si="16"/>
        <v>6.6067386050392222E-16</v>
      </c>
      <c r="AX21" s="1">
        <f t="shared" si="17"/>
        <v>0.24</v>
      </c>
      <c r="AY21" s="1">
        <f t="shared" si="18"/>
        <v>0.10495618436548453</v>
      </c>
      <c r="BA21" s="2" t="s">
        <v>5</v>
      </c>
      <c r="BB21" s="2">
        <v>0.44820076210386955</v>
      </c>
      <c r="BC21" s="2">
        <v>17</v>
      </c>
      <c r="BD21" s="2">
        <v>11</v>
      </c>
      <c r="BE21" s="1">
        <f t="shared" si="19"/>
        <v>55</v>
      </c>
      <c r="BF21" s="1">
        <f t="shared" si="20"/>
        <v>68248282427324.945</v>
      </c>
      <c r="BG21" s="1">
        <f t="shared" si="21"/>
        <v>4.3958759269612185E-15</v>
      </c>
      <c r="BH21" s="1">
        <f t="shared" si="22"/>
        <v>0.28099173553719009</v>
      </c>
      <c r="BI21" s="1">
        <f t="shared" si="23"/>
        <v>0.12594071001265755</v>
      </c>
      <c r="BK21" s="2" t="s">
        <v>6</v>
      </c>
      <c r="BL21" s="2">
        <v>0.49582168759036449</v>
      </c>
      <c r="BM21" s="2">
        <v>3</v>
      </c>
      <c r="BN21" s="2">
        <v>5</v>
      </c>
      <c r="BO21" s="1">
        <f t="shared" si="24"/>
        <v>10</v>
      </c>
      <c r="BP21" s="1">
        <f t="shared" si="25"/>
        <v>120</v>
      </c>
      <c r="BQ21" s="1">
        <f t="shared" si="26"/>
        <v>6.6067386050392222E-16</v>
      </c>
      <c r="BR21" s="1">
        <f t="shared" si="27"/>
        <v>0.24</v>
      </c>
      <c r="BS21" s="1">
        <f t="shared" si="28"/>
        <v>0.11899720502168748</v>
      </c>
      <c r="BU21" s="2" t="s">
        <v>7</v>
      </c>
      <c r="BV21" s="2">
        <v>0.30431604831589099</v>
      </c>
      <c r="BW21" s="2">
        <v>1</v>
      </c>
      <c r="BX21" s="2">
        <v>5</v>
      </c>
      <c r="BY21" s="1">
        <f t="shared" si="29"/>
        <v>10</v>
      </c>
      <c r="BZ21" s="1">
        <f t="shared" si="30"/>
        <v>10</v>
      </c>
      <c r="CA21" s="1">
        <f t="shared" si="31"/>
        <v>3.1775674283317827E-16</v>
      </c>
      <c r="CB21" s="1">
        <f t="shared" si="32"/>
        <v>0.08</v>
      </c>
      <c r="CC21" s="1">
        <f t="shared" si="33"/>
        <v>2.4345283865271281E-2</v>
      </c>
      <c r="CE21" s="2" t="s">
        <v>8</v>
      </c>
      <c r="CF21" s="2">
        <v>0.56273015181915698</v>
      </c>
      <c r="CG21" s="2">
        <v>23</v>
      </c>
      <c r="CH21" s="2">
        <v>11</v>
      </c>
      <c r="CI21" s="1">
        <f t="shared" si="34"/>
        <v>55</v>
      </c>
      <c r="CJ21" s="1">
        <f t="shared" si="35"/>
        <v>1866442158555973.2</v>
      </c>
      <c r="CK21" s="1">
        <f t="shared" si="36"/>
        <v>4.8524678385876559E-15</v>
      </c>
      <c r="CL21" s="1">
        <f t="shared" si="37"/>
        <v>0.38016528925619836</v>
      </c>
      <c r="CM21" s="1">
        <f t="shared" si="38"/>
        <v>0.21393047093951423</v>
      </c>
      <c r="CO21" s="2" t="s">
        <v>9</v>
      </c>
      <c r="CP21" s="2">
        <v>0.3341654185997715</v>
      </c>
      <c r="CQ21" s="2">
        <v>2</v>
      </c>
      <c r="CR21" s="2">
        <v>5</v>
      </c>
      <c r="CS21" s="1">
        <f t="shared" si="39"/>
        <v>10</v>
      </c>
      <c r="CT21" s="1">
        <f t="shared" si="40"/>
        <v>45</v>
      </c>
      <c r="CU21" s="1">
        <f t="shared" si="41"/>
        <v>5.2531942358830405E-16</v>
      </c>
      <c r="CV21" s="1">
        <f t="shared" si="42"/>
        <v>0.16</v>
      </c>
      <c r="CW21" s="1">
        <f t="shared" si="43"/>
        <v>5.3466466975963439E-2</v>
      </c>
      <c r="CY21" s="2" t="s">
        <v>10</v>
      </c>
      <c r="CZ21" s="2">
        <v>0.36133921509842276</v>
      </c>
      <c r="DA21" s="2">
        <v>3</v>
      </c>
      <c r="DB21" s="2">
        <v>5</v>
      </c>
      <c r="DC21" s="1">
        <f t="shared" si="44"/>
        <v>10</v>
      </c>
      <c r="DD21" s="1">
        <f t="shared" si="45"/>
        <v>120</v>
      </c>
      <c r="DE21" s="1">
        <f t="shared" si="46"/>
        <v>6.6067386050392222E-16</v>
      </c>
      <c r="DF21" s="1">
        <f t="shared" si="47"/>
        <v>0.24</v>
      </c>
      <c r="DG21" s="1">
        <f t="shared" si="48"/>
        <v>8.6721411623621458E-2</v>
      </c>
      <c r="DI21" s="2" t="s">
        <v>11</v>
      </c>
      <c r="DJ21" s="2">
        <v>0.57562827786910764</v>
      </c>
      <c r="DK21" s="2">
        <v>25</v>
      </c>
      <c r="DL21" s="2">
        <v>11</v>
      </c>
      <c r="DM21" s="1">
        <f t="shared" si="49"/>
        <v>55</v>
      </c>
      <c r="DN21" s="1">
        <f t="shared" si="50"/>
        <v>3085851035479209</v>
      </c>
      <c r="DO21" s="1">
        <f t="shared" si="51"/>
        <v>4.9218533349731411E-15</v>
      </c>
      <c r="DP21" s="1">
        <f t="shared" si="52"/>
        <v>0.41322314049586778</v>
      </c>
      <c r="DQ21" s="1">
        <f t="shared" si="53"/>
        <v>0.23786292473930068</v>
      </c>
    </row>
    <row r="22" spans="1:121" x14ac:dyDescent="0.25">
      <c r="A22" s="3" t="s">
        <v>29</v>
      </c>
      <c r="B22" s="2" t="s">
        <v>0</v>
      </c>
      <c r="C22" s="2">
        <v>0.4361250720748221</v>
      </c>
      <c r="D22" s="2">
        <v>34</v>
      </c>
      <c r="E22" s="2">
        <v>21</v>
      </c>
      <c r="F22" s="1">
        <f t="shared" si="0"/>
        <v>210</v>
      </c>
      <c r="I22" s="1">
        <f t="shared" si="1"/>
        <v>0.15419501133786848</v>
      </c>
      <c r="J22" s="1">
        <f t="shared" si="2"/>
        <v>6.7248310433305897E-2</v>
      </c>
      <c r="L22" s="2" t="s">
        <v>1</v>
      </c>
      <c r="M22" s="2">
        <v>0.47693689245585741</v>
      </c>
      <c r="N22" s="2">
        <v>88</v>
      </c>
      <c r="O22" s="2">
        <v>21</v>
      </c>
      <c r="P22" s="1">
        <f t="shared" si="3"/>
        <v>210</v>
      </c>
      <c r="S22" s="1">
        <f t="shared" si="4"/>
        <v>0.39909297052154197</v>
      </c>
      <c r="T22" s="1">
        <f t="shared" si="5"/>
        <v>0.19034216116152133</v>
      </c>
      <c r="V22" s="2" t="s">
        <v>2</v>
      </c>
      <c r="W22" s="2">
        <v>0.43001505997251965</v>
      </c>
      <c r="X22" s="2">
        <v>48</v>
      </c>
      <c r="Y22" s="2">
        <v>21</v>
      </c>
      <c r="Z22" s="1">
        <f t="shared" si="6"/>
        <v>210</v>
      </c>
      <c r="AC22" s="1">
        <f t="shared" si="7"/>
        <v>0.21768707482993196</v>
      </c>
      <c r="AD22" s="1">
        <f t="shared" si="8"/>
        <v>9.3608720538235574E-2</v>
      </c>
      <c r="AF22" s="2" t="s">
        <v>3</v>
      </c>
      <c r="AG22" s="2">
        <v>0.66685508835209195</v>
      </c>
      <c r="AH22" s="2">
        <v>1</v>
      </c>
      <c r="AI22" s="2">
        <v>5</v>
      </c>
      <c r="AJ22" s="1">
        <f t="shared" si="9"/>
        <v>10</v>
      </c>
      <c r="AK22" s="1">
        <f t="shared" si="10"/>
        <v>10</v>
      </c>
      <c r="AL22" s="1">
        <f t="shared" si="11"/>
        <v>3.1775674283317827E-16</v>
      </c>
      <c r="AM22" s="1">
        <f t="shared" si="12"/>
        <v>0.08</v>
      </c>
      <c r="AN22" s="1">
        <f t="shared" si="13"/>
        <v>5.3348407068167354E-2</v>
      </c>
      <c r="AQ22" s="2" t="s">
        <v>4</v>
      </c>
      <c r="AR22" s="2">
        <v>0.68460549988196151</v>
      </c>
      <c r="AS22" s="2">
        <v>2</v>
      </c>
      <c r="AT22" s="2">
        <v>5</v>
      </c>
      <c r="AU22" s="1">
        <f t="shared" si="14"/>
        <v>10</v>
      </c>
      <c r="AV22" s="1">
        <f t="shared" si="15"/>
        <v>45</v>
      </c>
      <c r="AW22" s="1">
        <f t="shared" si="16"/>
        <v>5.2531942358830405E-16</v>
      </c>
      <c r="AX22" s="1">
        <f t="shared" si="17"/>
        <v>0.16</v>
      </c>
      <c r="AY22" s="1">
        <f t="shared" si="18"/>
        <v>0.10953687998111385</v>
      </c>
      <c r="BA22" s="2" t="s">
        <v>5</v>
      </c>
      <c r="BB22" s="2">
        <v>0.43413829734232356</v>
      </c>
      <c r="BC22" s="2">
        <v>17</v>
      </c>
      <c r="BD22" s="2">
        <v>11</v>
      </c>
      <c r="BE22" s="1">
        <f t="shared" si="19"/>
        <v>55</v>
      </c>
      <c r="BF22" s="1">
        <f t="shared" si="20"/>
        <v>68248282427324.945</v>
      </c>
      <c r="BG22" s="1">
        <f t="shared" si="21"/>
        <v>4.3958759269612185E-15</v>
      </c>
      <c r="BH22" s="1">
        <f t="shared" si="22"/>
        <v>0.28099173553719009</v>
      </c>
      <c r="BI22" s="1">
        <f t="shared" si="23"/>
        <v>0.12198927363338018</v>
      </c>
      <c r="BK22" s="2" t="s">
        <v>6</v>
      </c>
      <c r="BL22" s="2">
        <v>0.388983493974142</v>
      </c>
      <c r="BM22" s="2">
        <v>4</v>
      </c>
      <c r="BN22" s="2">
        <v>5</v>
      </c>
      <c r="BO22" s="1">
        <f t="shared" si="24"/>
        <v>10</v>
      </c>
      <c r="BP22" s="1">
        <f t="shared" si="25"/>
        <v>210</v>
      </c>
      <c r="BQ22" s="1">
        <f t="shared" si="26"/>
        <v>7.379008392390105E-16</v>
      </c>
      <c r="BR22" s="1">
        <f t="shared" si="27"/>
        <v>0.32</v>
      </c>
      <c r="BS22" s="1">
        <f t="shared" si="28"/>
        <v>0.12447471807172544</v>
      </c>
      <c r="BU22" s="2" t="s">
        <v>7</v>
      </c>
      <c r="BV22" s="2">
        <v>0.54597957997413671</v>
      </c>
      <c r="BW22" s="2">
        <v>2</v>
      </c>
      <c r="BX22" s="2">
        <v>5</v>
      </c>
      <c r="BY22" s="1">
        <f t="shared" si="29"/>
        <v>10</v>
      </c>
      <c r="BZ22" s="1">
        <f t="shared" si="30"/>
        <v>45</v>
      </c>
      <c r="CA22" s="1">
        <f t="shared" si="31"/>
        <v>5.2531942358830405E-16</v>
      </c>
      <c r="CB22" s="1">
        <f t="shared" si="32"/>
        <v>0.16</v>
      </c>
      <c r="CC22" s="1">
        <f t="shared" si="33"/>
        <v>8.7356732795861869E-2</v>
      </c>
      <c r="CE22" s="2" t="s">
        <v>8</v>
      </c>
      <c r="CF22" s="2">
        <v>0.49255216994220685</v>
      </c>
      <c r="CG22" s="2">
        <v>32</v>
      </c>
      <c r="CH22" s="2">
        <v>11</v>
      </c>
      <c r="CI22" s="1">
        <f t="shared" si="34"/>
        <v>55</v>
      </c>
      <c r="CJ22" s="1">
        <f t="shared" si="35"/>
        <v>1866442158555973.2</v>
      </c>
      <c r="CK22" s="1">
        <f t="shared" si="36"/>
        <v>4.8524678385876559E-15</v>
      </c>
      <c r="CL22" s="1">
        <f t="shared" si="37"/>
        <v>0.52892561983471076</v>
      </c>
      <c r="CM22" s="1">
        <f t="shared" si="38"/>
        <v>0.26052346178761354</v>
      </c>
      <c r="CO22" s="2" t="s">
        <v>9</v>
      </c>
      <c r="CP22" s="2">
        <v>0.60315342737519795</v>
      </c>
      <c r="CQ22" s="2">
        <v>1</v>
      </c>
      <c r="CR22" s="2">
        <v>5</v>
      </c>
      <c r="CS22" s="1">
        <f t="shared" si="39"/>
        <v>10</v>
      </c>
      <c r="CT22" s="1">
        <f t="shared" si="40"/>
        <v>10</v>
      </c>
      <c r="CU22" s="1">
        <f t="shared" si="41"/>
        <v>3.1775674283317827E-16</v>
      </c>
      <c r="CV22" s="1">
        <f t="shared" si="42"/>
        <v>0.08</v>
      </c>
      <c r="CW22" s="1">
        <f t="shared" si="43"/>
        <v>4.8252274190015834E-2</v>
      </c>
      <c r="CY22" s="2" t="s">
        <v>10</v>
      </c>
      <c r="CZ22" s="2">
        <v>0.44157974396821509</v>
      </c>
      <c r="DA22" s="2">
        <v>2</v>
      </c>
      <c r="DB22" s="2">
        <v>5</v>
      </c>
      <c r="DC22" s="1">
        <f t="shared" si="44"/>
        <v>10</v>
      </c>
      <c r="DD22" s="1">
        <f t="shared" si="45"/>
        <v>45</v>
      </c>
      <c r="DE22" s="1">
        <f t="shared" si="46"/>
        <v>5.2531942358830405E-16</v>
      </c>
      <c r="DF22" s="1">
        <f t="shared" si="47"/>
        <v>0.16</v>
      </c>
      <c r="DG22" s="1">
        <f t="shared" si="48"/>
        <v>7.0652759034914414E-2</v>
      </c>
      <c r="DI22" s="2" t="s">
        <v>11</v>
      </c>
      <c r="DJ22" s="2">
        <v>0.45702400868167897</v>
      </c>
      <c r="DK22" s="2">
        <v>26</v>
      </c>
      <c r="DL22" s="2">
        <v>11</v>
      </c>
      <c r="DM22" s="1">
        <f t="shared" si="49"/>
        <v>55</v>
      </c>
      <c r="DN22" s="1">
        <f t="shared" si="50"/>
        <v>3560597348629856.5</v>
      </c>
      <c r="DO22" s="1">
        <f t="shared" si="51"/>
        <v>4.9416012513955528E-15</v>
      </c>
      <c r="DP22" s="1">
        <f t="shared" si="52"/>
        <v>0.42975206611570249</v>
      </c>
      <c r="DQ22" s="1">
        <f t="shared" si="53"/>
        <v>0.19640701199543228</v>
      </c>
    </row>
    <row r="23" spans="1:121" x14ac:dyDescent="0.25">
      <c r="C23" s="3"/>
      <c r="D23" s="3"/>
      <c r="E23" s="3"/>
    </row>
    <row r="24" spans="1:121" x14ac:dyDescent="0.25">
      <c r="C24" s="3"/>
      <c r="D24" s="3"/>
      <c r="E24" s="3"/>
      <c r="F24" s="1">
        <f>AVERAGE(F2:F23)</f>
        <v>210</v>
      </c>
      <c r="G24" s="1" t="e">
        <f t="shared" ref="G24:BR24" si="54">AVERAGE(G2:G23)</f>
        <v>#DIV/0!</v>
      </c>
      <c r="H24" s="1" t="e">
        <f t="shared" si="54"/>
        <v>#DIV/0!</v>
      </c>
      <c r="I24" s="1">
        <f t="shared" si="54"/>
        <v>0.26195875175467009</v>
      </c>
      <c r="J24" s="1">
        <f t="shared" si="54"/>
        <v>0.12176625534643103</v>
      </c>
      <c r="K24" s="1" t="e">
        <f t="shared" si="54"/>
        <v>#DIV/0!</v>
      </c>
      <c r="L24" s="1" t="e">
        <f t="shared" si="54"/>
        <v>#DIV/0!</v>
      </c>
      <c r="M24" s="1">
        <f t="shared" si="54"/>
        <v>0.48083948427037576</v>
      </c>
      <c r="N24" s="1">
        <f t="shared" si="54"/>
        <v>74.047619047619051</v>
      </c>
      <c r="O24" s="1">
        <f t="shared" si="54"/>
        <v>21</v>
      </c>
      <c r="P24" s="1">
        <f t="shared" si="54"/>
        <v>210</v>
      </c>
      <c r="Q24" s="1" t="e">
        <f t="shared" si="54"/>
        <v>#DIV/0!</v>
      </c>
      <c r="R24" s="1" t="e">
        <f t="shared" si="54"/>
        <v>#DIV/0!</v>
      </c>
      <c r="S24" s="1">
        <f t="shared" si="54"/>
        <v>0.33581686642911135</v>
      </c>
      <c r="T24" s="1">
        <f t="shared" si="54"/>
        <v>0.16310919224914283</v>
      </c>
      <c r="U24" s="1" t="e">
        <f t="shared" si="54"/>
        <v>#DIV/0!</v>
      </c>
      <c r="V24" s="1" t="e">
        <f t="shared" si="54"/>
        <v>#DIV/0!</v>
      </c>
      <c r="W24" s="1">
        <f t="shared" si="54"/>
        <v>0.48140642618809193</v>
      </c>
      <c r="X24" s="1">
        <f t="shared" si="54"/>
        <v>71.80952380952381</v>
      </c>
      <c r="Y24" s="1">
        <f t="shared" si="54"/>
        <v>21</v>
      </c>
      <c r="Z24" s="1">
        <f t="shared" si="54"/>
        <v>210</v>
      </c>
      <c r="AA24" s="1" t="e">
        <f t="shared" si="54"/>
        <v>#DIV/0!</v>
      </c>
      <c r="AB24" s="1" t="e">
        <f t="shared" si="54"/>
        <v>#DIV/0!</v>
      </c>
      <c r="AC24" s="1">
        <f t="shared" si="54"/>
        <v>0.32566677464636651</v>
      </c>
      <c r="AD24" s="1">
        <f t="shared" si="54"/>
        <v>0.15820584507466318</v>
      </c>
      <c r="AE24" s="1" t="e">
        <f t="shared" si="54"/>
        <v>#DIV/0!</v>
      </c>
      <c r="AF24" s="1" t="e">
        <f t="shared" si="54"/>
        <v>#DIV/0!</v>
      </c>
      <c r="AG24" s="1">
        <f t="shared" si="54"/>
        <v>0.41107680825815957</v>
      </c>
      <c r="AH24" s="1">
        <f t="shared" si="54"/>
        <v>2.7619047619047619</v>
      </c>
      <c r="AI24" s="1">
        <f t="shared" si="54"/>
        <v>5</v>
      </c>
      <c r="AJ24" s="1">
        <f t="shared" si="54"/>
        <v>10</v>
      </c>
      <c r="AK24" s="1">
        <f t="shared" si="54"/>
        <v>105.14285714285714</v>
      </c>
      <c r="AL24" s="1">
        <f t="shared" si="54"/>
        <v>5.3231238705487166E-16</v>
      </c>
      <c r="AM24" s="1">
        <f t="shared" si="54"/>
        <v>0.22095238095238101</v>
      </c>
      <c r="AN24" s="1">
        <f t="shared" si="54"/>
        <v>0.10007423352283099</v>
      </c>
      <c r="AO24" s="1" t="e">
        <f t="shared" si="54"/>
        <v>#DIV/0!</v>
      </c>
      <c r="AP24" s="1" t="e">
        <f t="shared" si="54"/>
        <v>#DIV/0!</v>
      </c>
      <c r="AQ24" s="1" t="e">
        <f t="shared" si="54"/>
        <v>#DIV/0!</v>
      </c>
      <c r="AR24" s="1">
        <f t="shared" si="54"/>
        <v>0.48645653651807808</v>
      </c>
      <c r="AS24" s="1">
        <f t="shared" si="54"/>
        <v>3.4761904761904763</v>
      </c>
      <c r="AT24" s="1">
        <f t="shared" si="54"/>
        <v>5</v>
      </c>
      <c r="AU24" s="1">
        <f t="shared" si="54"/>
        <v>10</v>
      </c>
      <c r="AV24" s="1">
        <f t="shared" si="54"/>
        <v>122.52380952380952</v>
      </c>
      <c r="AW24" s="1">
        <f t="shared" si="54"/>
        <v>5.8468940979126745E-16</v>
      </c>
      <c r="AX24" s="1">
        <f t="shared" si="54"/>
        <v>0.27809523809523817</v>
      </c>
      <c r="AY24" s="1">
        <f t="shared" si="54"/>
        <v>0.13142618577875423</v>
      </c>
      <c r="AZ24" s="1" t="e">
        <f t="shared" si="54"/>
        <v>#DIV/0!</v>
      </c>
      <c r="BA24" s="1" t="e">
        <f t="shared" si="54"/>
        <v>#DIV/0!</v>
      </c>
      <c r="BB24" s="1">
        <f t="shared" si="54"/>
        <v>0.48368428165981403</v>
      </c>
      <c r="BC24" s="1">
        <f t="shared" si="54"/>
        <v>20.428571428571427</v>
      </c>
      <c r="BD24" s="1">
        <f t="shared" si="54"/>
        <v>11</v>
      </c>
      <c r="BE24" s="1">
        <f t="shared" si="54"/>
        <v>55</v>
      </c>
      <c r="BF24" s="1">
        <f t="shared" si="54"/>
        <v>1191484403428212.2</v>
      </c>
      <c r="BG24" s="1">
        <f t="shared" si="54"/>
        <v>4.5570844535366262E-15</v>
      </c>
      <c r="BH24" s="1">
        <f t="shared" si="54"/>
        <v>0.33766233766233772</v>
      </c>
      <c r="BI24" s="1">
        <f t="shared" si="54"/>
        <v>0.16430427143904511</v>
      </c>
      <c r="BJ24" s="1" t="e">
        <f t="shared" si="54"/>
        <v>#DIV/0!</v>
      </c>
      <c r="BK24" s="1" t="e">
        <f t="shared" si="54"/>
        <v>#DIV/0!</v>
      </c>
      <c r="BL24" s="1">
        <f t="shared" si="54"/>
        <v>0.46182372782000725</v>
      </c>
      <c r="BM24" s="1">
        <f t="shared" si="54"/>
        <v>3.0476190476190474</v>
      </c>
      <c r="BN24" s="1">
        <f t="shared" si="54"/>
        <v>5</v>
      </c>
      <c r="BO24" s="1">
        <f t="shared" si="54"/>
        <v>10</v>
      </c>
      <c r="BP24" s="1">
        <f t="shared" si="54"/>
        <v>121.76190476190476</v>
      </c>
      <c r="BQ24" s="1">
        <f t="shared" si="54"/>
        <v>6.2616676764216572E-16</v>
      </c>
      <c r="BR24" s="1">
        <f t="shared" si="54"/>
        <v>0.24380952380952386</v>
      </c>
      <c r="BS24" s="1">
        <f t="shared" ref="BS24:DQ24" si="55">AVERAGE(BS2:BS23)</f>
        <v>0.11285116688880023</v>
      </c>
      <c r="BT24" s="1" t="e">
        <f t="shared" si="55"/>
        <v>#DIV/0!</v>
      </c>
      <c r="BU24" s="1" t="e">
        <f t="shared" si="55"/>
        <v>#DIV/0!</v>
      </c>
      <c r="BV24" s="1">
        <f t="shared" si="55"/>
        <v>0.41182785248569714</v>
      </c>
      <c r="BW24" s="1">
        <f t="shared" si="55"/>
        <v>2.7619047619047619</v>
      </c>
      <c r="BX24" s="1">
        <f t="shared" si="55"/>
        <v>5</v>
      </c>
      <c r="BY24" s="1">
        <f t="shared" si="55"/>
        <v>10</v>
      </c>
      <c r="BZ24" s="1">
        <f t="shared" si="55"/>
        <v>97.61904761904762</v>
      </c>
      <c r="CA24" s="1">
        <f t="shared" si="55"/>
        <v>5.3268413507893821E-16</v>
      </c>
      <c r="CB24" s="1">
        <f t="shared" si="55"/>
        <v>0.22095238095238098</v>
      </c>
      <c r="CC24" s="1">
        <f t="shared" si="55"/>
        <v>9.6234606723848107E-2</v>
      </c>
      <c r="CD24" s="1" t="e">
        <f t="shared" si="55"/>
        <v>#DIV/0!</v>
      </c>
      <c r="CE24" s="1" t="e">
        <f t="shared" si="55"/>
        <v>#DIV/0!</v>
      </c>
      <c r="CF24" s="1">
        <f t="shared" si="55"/>
        <v>0.53003860217055121</v>
      </c>
      <c r="CG24" s="1">
        <f t="shared" si="55"/>
        <v>27.19047619047619</v>
      </c>
      <c r="CH24" s="1">
        <f t="shared" si="55"/>
        <v>11</v>
      </c>
      <c r="CI24" s="1">
        <f t="shared" si="55"/>
        <v>55</v>
      </c>
      <c r="CJ24" s="1">
        <f t="shared" si="55"/>
        <v>1857393539842969.5</v>
      </c>
      <c r="CK24" s="1">
        <f t="shared" si="55"/>
        <v>4.7679581071364363E-15</v>
      </c>
      <c r="CL24" s="1">
        <f t="shared" si="55"/>
        <v>0.44942935852026755</v>
      </c>
      <c r="CM24" s="1">
        <f t="shared" si="55"/>
        <v>0.24061751530128728</v>
      </c>
      <c r="CN24" s="1" t="e">
        <f t="shared" si="55"/>
        <v>#DIV/0!</v>
      </c>
      <c r="CO24" s="1" t="e">
        <f t="shared" si="55"/>
        <v>#DIV/0!</v>
      </c>
      <c r="CP24" s="1">
        <f t="shared" si="55"/>
        <v>0.41574583172374641</v>
      </c>
      <c r="CQ24" s="1">
        <f t="shared" si="55"/>
        <v>3.1904761904761907</v>
      </c>
      <c r="CR24" s="1">
        <f t="shared" si="55"/>
        <v>5</v>
      </c>
      <c r="CS24" s="1">
        <f t="shared" si="55"/>
        <v>10</v>
      </c>
      <c r="CT24" s="1">
        <f t="shared" si="55"/>
        <v>122</v>
      </c>
      <c r="CU24" s="1">
        <f t="shared" si="55"/>
        <v>5.9366384599129451E-16</v>
      </c>
      <c r="CV24" s="1">
        <f t="shared" si="55"/>
        <v>0.25523809523809532</v>
      </c>
      <c r="CW24" s="1">
        <f t="shared" si="55"/>
        <v>0.11136321753749853</v>
      </c>
      <c r="CX24" s="1" t="e">
        <f t="shared" si="55"/>
        <v>#DIV/0!</v>
      </c>
      <c r="CY24" s="1" t="e">
        <f t="shared" si="55"/>
        <v>#DIV/0!</v>
      </c>
      <c r="CZ24" s="1">
        <f t="shared" si="55"/>
        <v>0.40894322280717244</v>
      </c>
      <c r="DA24" s="1">
        <f t="shared" si="55"/>
        <v>2.6190476190476191</v>
      </c>
      <c r="DB24" s="1">
        <f t="shared" si="55"/>
        <v>5</v>
      </c>
      <c r="DC24" s="1">
        <f t="shared" si="55"/>
        <v>10</v>
      </c>
      <c r="DD24" s="1">
        <f t="shared" si="55"/>
        <v>100.9047619047619</v>
      </c>
      <c r="DE24" s="1">
        <f t="shared" si="55"/>
        <v>5.4323858586056204E-16</v>
      </c>
      <c r="DF24" s="1">
        <f t="shared" si="55"/>
        <v>0.20952380952380958</v>
      </c>
      <c r="DG24" s="1">
        <f t="shared" si="55"/>
        <v>9.1795977830848391E-2</v>
      </c>
      <c r="DH24" s="1" t="e">
        <f t="shared" si="55"/>
        <v>#DIV/0!</v>
      </c>
      <c r="DI24" s="1" t="e">
        <f t="shared" si="55"/>
        <v>#DIV/0!</v>
      </c>
      <c r="DJ24" s="1">
        <f t="shared" si="55"/>
        <v>0.52671452756160342</v>
      </c>
      <c r="DK24" s="1">
        <f t="shared" si="55"/>
        <v>28.61904761904762</v>
      </c>
      <c r="DL24" s="1">
        <f t="shared" si="55"/>
        <v>11</v>
      </c>
      <c r="DM24" s="1">
        <f t="shared" si="55"/>
        <v>55</v>
      </c>
      <c r="DN24" s="1">
        <f t="shared" si="55"/>
        <v>2096639099748117.2</v>
      </c>
      <c r="DO24" s="1">
        <f t="shared" si="55"/>
        <v>4.6955174262364731E-15</v>
      </c>
      <c r="DP24" s="1">
        <f t="shared" si="55"/>
        <v>0.4730421094057457</v>
      </c>
      <c r="DQ24" s="1">
        <f t="shared" si="55"/>
        <v>0.25002691638806784</v>
      </c>
    </row>
    <row r="25" spans="1:121" x14ac:dyDescent="0.25">
      <c r="C25" s="3"/>
      <c r="D25" s="3"/>
      <c r="E25" s="3"/>
    </row>
    <row r="26" spans="1:121" x14ac:dyDescent="0.25">
      <c r="C26" s="3"/>
      <c r="D26" s="3"/>
      <c r="E26" s="3"/>
    </row>
    <row r="27" spans="1:121" x14ac:dyDescent="0.25">
      <c r="B27" s="2"/>
      <c r="C27" s="2"/>
      <c r="D27" s="2"/>
      <c r="E2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O16" sqref="O16"/>
    </sheetView>
  </sheetViews>
  <sheetFormatPr defaultRowHeight="15" x14ac:dyDescent="0.25"/>
  <cols>
    <col min="5" max="5" width="4.5703125" customWidth="1"/>
    <col min="6" max="6" width="5.140625" customWidth="1"/>
  </cols>
  <sheetData>
    <row r="1" spans="1:16" x14ac:dyDescent="0.25">
      <c r="B1" s="1" t="s">
        <v>39</v>
      </c>
      <c r="C1" s="1" t="s">
        <v>36</v>
      </c>
      <c r="D1" s="1" t="s">
        <v>37</v>
      </c>
      <c r="E1" s="1" t="s">
        <v>38</v>
      </c>
      <c r="F1" s="1" t="s">
        <v>40</v>
      </c>
      <c r="G1" s="1"/>
      <c r="H1" s="1"/>
      <c r="I1" s="2"/>
      <c r="J1" s="2"/>
      <c r="K1" s="2"/>
      <c r="L1" s="1"/>
      <c r="M1" s="1"/>
      <c r="N1" s="1"/>
      <c r="O1" s="1"/>
      <c r="P1" s="1"/>
    </row>
    <row r="2" spans="1:16" x14ac:dyDescent="0.25">
      <c r="A2" s="2" t="s">
        <v>0</v>
      </c>
      <c r="B2" s="1">
        <v>210</v>
      </c>
      <c r="C2" s="1"/>
      <c r="D2" s="1"/>
      <c r="E2" s="1">
        <v>0.26195875175467009</v>
      </c>
      <c r="F2" s="1">
        <v>0.12176625534643103</v>
      </c>
      <c r="G2" s="1"/>
      <c r="H2" s="1"/>
      <c r="I2" s="1"/>
      <c r="J2" s="1"/>
      <c r="K2" s="1"/>
    </row>
    <row r="3" spans="1:16" x14ac:dyDescent="0.25">
      <c r="A3" s="2" t="s">
        <v>1</v>
      </c>
      <c r="B3" s="1">
        <v>210</v>
      </c>
      <c r="C3" s="1"/>
      <c r="D3" s="1"/>
      <c r="E3" s="1">
        <v>0.33581686642911135</v>
      </c>
      <c r="F3" s="1">
        <v>0.16310919224914283</v>
      </c>
    </row>
    <row r="4" spans="1:16" x14ac:dyDescent="0.25">
      <c r="A4" s="2" t="s">
        <v>2</v>
      </c>
      <c r="B4" s="1">
        <v>210</v>
      </c>
      <c r="C4" s="1"/>
      <c r="D4" s="1"/>
      <c r="E4" s="1">
        <v>0.32566677464636651</v>
      </c>
      <c r="F4" s="1">
        <v>0.15820584507466318</v>
      </c>
    </row>
    <row r="5" spans="1:16" x14ac:dyDescent="0.25">
      <c r="A5" s="2" t="s">
        <v>3</v>
      </c>
      <c r="B5" s="1">
        <v>10</v>
      </c>
      <c r="C5" s="1">
        <v>105.14285714285714</v>
      </c>
      <c r="D5" s="1">
        <v>5.3231238705487166E-16</v>
      </c>
      <c r="E5" s="1">
        <v>0.22095238095238101</v>
      </c>
      <c r="F5" s="1">
        <v>0.10007423352283099</v>
      </c>
    </row>
    <row r="6" spans="1:16" x14ac:dyDescent="0.25">
      <c r="A6" s="2" t="s">
        <v>6</v>
      </c>
      <c r="B6" s="1">
        <v>10</v>
      </c>
      <c r="C6" s="1">
        <v>121.76190476190476</v>
      </c>
      <c r="D6" s="1">
        <v>6.2616676764216572E-16</v>
      </c>
      <c r="E6" s="1">
        <v>0.24380952380952386</v>
      </c>
      <c r="F6" s="1">
        <v>0.11285116688880023</v>
      </c>
    </row>
    <row r="7" spans="1:16" x14ac:dyDescent="0.25">
      <c r="A7" s="2" t="s">
        <v>9</v>
      </c>
      <c r="B7" s="1">
        <v>10</v>
      </c>
      <c r="C7" s="1">
        <v>122</v>
      </c>
      <c r="D7" s="1">
        <v>5.9366384599129451E-16</v>
      </c>
      <c r="E7" s="1">
        <v>0.25523809523809532</v>
      </c>
      <c r="F7" s="1">
        <v>0.11136321753749853</v>
      </c>
    </row>
    <row r="8" spans="1:16" x14ac:dyDescent="0.25">
      <c r="A8" s="2" t="s">
        <v>4</v>
      </c>
      <c r="B8" s="1">
        <v>10</v>
      </c>
      <c r="C8" s="1">
        <v>122.52380952380952</v>
      </c>
      <c r="D8" s="1">
        <v>5.8468940979126745E-16</v>
      </c>
      <c r="E8" s="1">
        <v>0.27809523809523817</v>
      </c>
      <c r="F8" s="1">
        <v>0.13142618577875423</v>
      </c>
    </row>
    <row r="9" spans="1:16" x14ac:dyDescent="0.25">
      <c r="A9" s="2" t="s">
        <v>7</v>
      </c>
      <c r="B9" s="1">
        <v>10</v>
      </c>
      <c r="C9" s="1">
        <v>97.61904761904762</v>
      </c>
      <c r="D9" s="1">
        <v>5.3268413507893821E-16</v>
      </c>
      <c r="E9" s="1">
        <v>0.22095238095238098</v>
      </c>
      <c r="F9" s="1">
        <v>9.6234606723848107E-2</v>
      </c>
    </row>
    <row r="10" spans="1:16" x14ac:dyDescent="0.25">
      <c r="A10" s="2" t="s">
        <v>10</v>
      </c>
      <c r="B10" s="1">
        <v>10</v>
      </c>
      <c r="C10" s="1">
        <v>100.9047619047619</v>
      </c>
      <c r="D10" s="1">
        <v>5.4323858586056204E-16</v>
      </c>
      <c r="E10" s="1">
        <v>0.20952380952380958</v>
      </c>
      <c r="F10" s="1">
        <v>9.1795977830848391E-2</v>
      </c>
    </row>
    <row r="11" spans="1:16" x14ac:dyDescent="0.25">
      <c r="A11" s="2" t="s">
        <v>5</v>
      </c>
      <c r="B11" s="1">
        <v>55</v>
      </c>
      <c r="C11" s="1">
        <v>1191484403428212.2</v>
      </c>
      <c r="D11" s="1">
        <v>4.5570844535366262E-15</v>
      </c>
      <c r="E11" s="1">
        <v>0.33766233766233772</v>
      </c>
      <c r="F11" s="1">
        <v>0.16430427143904511</v>
      </c>
    </row>
    <row r="12" spans="1:16" x14ac:dyDescent="0.25">
      <c r="A12" s="2" t="s">
        <v>8</v>
      </c>
      <c r="B12" s="1">
        <v>55</v>
      </c>
      <c r="C12" s="1">
        <v>1857393539842969.5</v>
      </c>
      <c r="D12" s="1">
        <v>4.7679581071364363E-15</v>
      </c>
      <c r="E12" s="1">
        <v>0.44942935852026755</v>
      </c>
      <c r="F12" s="1">
        <v>0.24061751530128728</v>
      </c>
      <c r="G12" s="1"/>
      <c r="I12" s="2"/>
      <c r="J12" s="2"/>
      <c r="K12" s="2"/>
      <c r="L12" s="1"/>
      <c r="M12" s="1"/>
      <c r="N12" s="1"/>
      <c r="O12" s="1"/>
      <c r="P12" s="1"/>
    </row>
    <row r="13" spans="1:16" x14ac:dyDescent="0.25">
      <c r="A13" s="2" t="s">
        <v>11</v>
      </c>
      <c r="B13" s="1">
        <v>55</v>
      </c>
      <c r="C13" s="1">
        <v>2096639099748117.2</v>
      </c>
      <c r="D13" s="1">
        <v>4.6955174262364731E-15</v>
      </c>
      <c r="E13" s="1">
        <v>0.4730421094057457</v>
      </c>
      <c r="F13" s="1">
        <v>0.25002691638806784</v>
      </c>
      <c r="G13" s="1"/>
      <c r="H13" s="2"/>
      <c r="I13" s="2"/>
      <c r="J13" s="2"/>
      <c r="K13" s="2"/>
      <c r="L13" s="1"/>
      <c r="M13" s="1"/>
      <c r="N13" s="1"/>
      <c r="O13" s="1"/>
      <c r="P13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5" workbookViewId="0">
      <selection activeCell="C71" sqref="C71"/>
    </sheetView>
  </sheetViews>
  <sheetFormatPr defaultRowHeight="15" x14ac:dyDescent="0.25"/>
  <cols>
    <col min="1" max="1" width="14" customWidth="1"/>
  </cols>
  <sheetData>
    <row r="1" spans="1:9" x14ac:dyDescent="0.25">
      <c r="A1" s="8"/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</row>
    <row r="2" spans="1:9" s="19" customFormat="1" x14ac:dyDescent="0.25">
      <c r="A2" s="15" t="s">
        <v>50</v>
      </c>
      <c r="B2" s="16">
        <v>0.12176625534643107</v>
      </c>
      <c r="C2" s="16">
        <v>4.0456891480065212E-2</v>
      </c>
      <c r="D2" s="17" t="s">
        <v>51</v>
      </c>
      <c r="E2" s="16" t="s">
        <v>51</v>
      </c>
      <c r="F2" s="16" t="s">
        <v>51</v>
      </c>
      <c r="G2" s="18" t="s">
        <v>51</v>
      </c>
      <c r="H2" s="17" t="s">
        <v>51</v>
      </c>
      <c r="I2" s="16" t="s">
        <v>51</v>
      </c>
    </row>
    <row r="3" spans="1:9" s="19" customFormat="1" ht="15.75" thickBot="1" x14ac:dyDescent="0.3">
      <c r="A3" s="15" t="s">
        <v>52</v>
      </c>
      <c r="B3" s="16">
        <v>0.16310919224914283</v>
      </c>
      <c r="C3" s="20">
        <v>5.1175248737405622E-2</v>
      </c>
      <c r="D3" s="17">
        <v>21</v>
      </c>
      <c r="E3" s="16">
        <v>-4.1342936902711749E-2</v>
      </c>
      <c r="F3" s="16">
        <v>5.8757823634217853E-2</v>
      </c>
      <c r="G3" s="18">
        <v>-3.2243729615970427</v>
      </c>
      <c r="H3" s="17">
        <v>20</v>
      </c>
      <c r="I3" s="16">
        <v>4.2527649689790264E-3</v>
      </c>
    </row>
    <row r="4" spans="1:9" s="19" customFormat="1" ht="15.75" thickTop="1" x14ac:dyDescent="0.25">
      <c r="A4" s="15" t="s">
        <v>50</v>
      </c>
      <c r="B4" s="16">
        <v>0.12176625534643107</v>
      </c>
      <c r="C4" s="16">
        <v>4.0456891480065212E-2</v>
      </c>
      <c r="D4" s="17" t="s">
        <v>51</v>
      </c>
      <c r="E4" s="16" t="s">
        <v>51</v>
      </c>
      <c r="F4" s="16" t="s">
        <v>51</v>
      </c>
      <c r="G4" s="18" t="s">
        <v>51</v>
      </c>
      <c r="H4" s="17" t="s">
        <v>51</v>
      </c>
      <c r="I4" s="16" t="s">
        <v>51</v>
      </c>
    </row>
    <row r="5" spans="1:9" s="19" customFormat="1" ht="15.75" thickBot="1" x14ac:dyDescent="0.3">
      <c r="A5" s="15" t="s">
        <v>53</v>
      </c>
      <c r="B5" s="16">
        <v>0.15820584507466318</v>
      </c>
      <c r="C5" s="20">
        <v>6.013706302493748E-2</v>
      </c>
      <c r="D5" s="17">
        <v>21</v>
      </c>
      <c r="E5" s="16">
        <v>-3.6439589728232087E-2</v>
      </c>
      <c r="F5" s="16">
        <v>5.6642334941733097E-2</v>
      </c>
      <c r="G5" s="18">
        <v>-2.9480984213404233</v>
      </c>
      <c r="H5" s="17">
        <v>20</v>
      </c>
      <c r="I5" s="16">
        <v>7.9508585822322432E-3</v>
      </c>
    </row>
    <row r="6" spans="1:9" ht="15.75" thickTop="1" x14ac:dyDescent="0.25">
      <c r="A6" s="10"/>
      <c r="B6" s="11"/>
      <c r="C6" s="11"/>
      <c r="D6" s="12"/>
      <c r="E6" s="11"/>
      <c r="F6" s="11"/>
      <c r="G6" s="13"/>
      <c r="H6" s="12"/>
      <c r="I6" s="11"/>
    </row>
    <row r="7" spans="1:9" x14ac:dyDescent="0.25">
      <c r="A7" s="8"/>
      <c r="B7" s="9" t="s">
        <v>42</v>
      </c>
      <c r="C7" s="9" t="s">
        <v>43</v>
      </c>
      <c r="D7" s="9" t="s">
        <v>44</v>
      </c>
      <c r="E7" s="9" t="s">
        <v>45</v>
      </c>
      <c r="F7" s="9" t="s">
        <v>46</v>
      </c>
      <c r="G7" s="9" t="s">
        <v>47</v>
      </c>
      <c r="H7" s="9" t="s">
        <v>48</v>
      </c>
      <c r="I7" s="9" t="s">
        <v>49</v>
      </c>
    </row>
    <row r="8" spans="1:9" x14ac:dyDescent="0.25">
      <c r="A8" s="10" t="s">
        <v>54</v>
      </c>
      <c r="B8" s="11">
        <v>5.3231238705487136E-16</v>
      </c>
      <c r="C8" s="11">
        <v>2.3663931379907875E-16</v>
      </c>
      <c r="D8" s="12" t="s">
        <v>51</v>
      </c>
      <c r="E8" s="11" t="s">
        <v>51</v>
      </c>
      <c r="F8" s="11" t="s">
        <v>51</v>
      </c>
      <c r="G8" s="13" t="s">
        <v>51</v>
      </c>
      <c r="H8" s="12" t="s">
        <v>51</v>
      </c>
      <c r="I8" s="11" t="s">
        <v>51</v>
      </c>
    </row>
    <row r="9" spans="1:9" ht="15.75" thickBot="1" x14ac:dyDescent="0.3">
      <c r="A9" s="10" t="s">
        <v>55</v>
      </c>
      <c r="B9" s="11">
        <v>6.2616676764216572E-16</v>
      </c>
      <c r="C9" s="14">
        <v>1.1556374729268732E-16</v>
      </c>
      <c r="D9" s="12">
        <v>21</v>
      </c>
      <c r="E9" s="11">
        <v>-9.3854380587294223E-17</v>
      </c>
      <c r="F9" s="11">
        <v>2.6107391228974496E-16</v>
      </c>
      <c r="G9" s="13">
        <v>-1.64740628265892</v>
      </c>
      <c r="H9" s="12">
        <v>20</v>
      </c>
      <c r="I9" s="11">
        <v>0.11509698785465738</v>
      </c>
    </row>
    <row r="10" spans="1:9" ht="15.75" thickTop="1" x14ac:dyDescent="0.25">
      <c r="A10" s="10" t="s">
        <v>54</v>
      </c>
      <c r="B10" s="11">
        <v>5.3231238705487136E-16</v>
      </c>
      <c r="C10" s="11">
        <v>2.3663931379907875E-16</v>
      </c>
      <c r="D10" s="12" t="s">
        <v>51</v>
      </c>
      <c r="E10" s="11" t="s">
        <v>51</v>
      </c>
      <c r="F10" s="11" t="s">
        <v>51</v>
      </c>
      <c r="G10" s="13" t="s">
        <v>51</v>
      </c>
      <c r="H10" s="12" t="s">
        <v>51</v>
      </c>
      <c r="I10" s="11" t="s">
        <v>51</v>
      </c>
    </row>
    <row r="11" spans="1:9" ht="15.75" thickBot="1" x14ac:dyDescent="0.3">
      <c r="A11" s="10" t="s">
        <v>56</v>
      </c>
      <c r="B11" s="11">
        <v>5.9366384599129441E-16</v>
      </c>
      <c r="C11" s="14">
        <v>1.9030064630059686E-16</v>
      </c>
      <c r="D11" s="12">
        <v>21</v>
      </c>
      <c r="E11" s="11">
        <v>-6.1351458936422867E-17</v>
      </c>
      <c r="F11" s="11">
        <v>2.953600965126089E-16</v>
      </c>
      <c r="G11" s="13">
        <v>-0.95188113726842083</v>
      </c>
      <c r="H11" s="12">
        <v>20</v>
      </c>
      <c r="I11" s="11">
        <v>0.35252023587243442</v>
      </c>
    </row>
    <row r="12" spans="1:9" ht="15.75" thickTop="1" x14ac:dyDescent="0.25">
      <c r="A12" s="10" t="s">
        <v>55</v>
      </c>
      <c r="B12" s="11">
        <v>6.2616676764216572E-16</v>
      </c>
      <c r="C12" s="11">
        <v>1.1556374729268732E-16</v>
      </c>
      <c r="D12" s="12" t="s">
        <v>51</v>
      </c>
      <c r="E12" s="11" t="s">
        <v>51</v>
      </c>
      <c r="F12" s="11" t="s">
        <v>51</v>
      </c>
      <c r="G12" s="13" t="s">
        <v>51</v>
      </c>
      <c r="H12" s="12" t="s">
        <v>51</v>
      </c>
      <c r="I12" s="11" t="s">
        <v>51</v>
      </c>
    </row>
    <row r="13" spans="1:9" ht="15.75" thickBot="1" x14ac:dyDescent="0.3">
      <c r="A13" s="10" t="s">
        <v>55</v>
      </c>
      <c r="B13" s="11">
        <v>6.2616676764216572E-16</v>
      </c>
      <c r="C13" s="14">
        <v>1.1556374729268732E-16</v>
      </c>
      <c r="D13" s="12">
        <v>21</v>
      </c>
      <c r="E13" s="11">
        <v>0</v>
      </c>
      <c r="F13" s="11">
        <v>0</v>
      </c>
      <c r="G13" s="13">
        <v>0</v>
      </c>
      <c r="H13" s="12">
        <v>20</v>
      </c>
      <c r="I13" s="11">
        <v>1</v>
      </c>
    </row>
    <row r="14" spans="1:9" ht="15.75" thickTop="1" x14ac:dyDescent="0.25">
      <c r="A14" s="10" t="s">
        <v>55</v>
      </c>
      <c r="B14" s="11">
        <v>6.2616676764216572E-16</v>
      </c>
      <c r="C14" s="11">
        <v>1.1556374729268732E-16</v>
      </c>
      <c r="D14" s="12" t="s">
        <v>51</v>
      </c>
      <c r="E14" s="11" t="s">
        <v>51</v>
      </c>
      <c r="F14" s="11" t="s">
        <v>51</v>
      </c>
      <c r="G14" s="13" t="s">
        <v>51</v>
      </c>
      <c r="H14" s="12" t="s">
        <v>51</v>
      </c>
      <c r="I14" s="11" t="s">
        <v>51</v>
      </c>
    </row>
    <row r="15" spans="1:9" x14ac:dyDescent="0.25">
      <c r="A15" s="10" t="s">
        <v>56</v>
      </c>
      <c r="B15" s="11">
        <v>5.9366384599129441E-16</v>
      </c>
      <c r="C15" s="11">
        <v>1.9030064630059686E-16</v>
      </c>
      <c r="D15" s="12">
        <v>21</v>
      </c>
      <c r="E15" s="11">
        <v>3.2502921650871338E-17</v>
      </c>
      <c r="F15" s="11">
        <v>2.0310328379752915E-16</v>
      </c>
      <c r="G15" s="13">
        <v>0.73335642825361813</v>
      </c>
      <c r="H15" s="12">
        <v>20</v>
      </c>
      <c r="I15" s="11">
        <v>0.47185049389273992</v>
      </c>
    </row>
    <row r="17" spans="1:9" x14ac:dyDescent="0.25">
      <c r="A17" s="8"/>
      <c r="B17" s="9" t="s">
        <v>42</v>
      </c>
      <c r="C17" s="9" t="s">
        <v>43</v>
      </c>
      <c r="D17" s="9" t="s">
        <v>44</v>
      </c>
      <c r="E17" s="9" t="s">
        <v>45</v>
      </c>
      <c r="F17" s="9" t="s">
        <v>46</v>
      </c>
      <c r="G17" s="9" t="s">
        <v>47</v>
      </c>
      <c r="H17" s="9" t="s">
        <v>48</v>
      </c>
      <c r="I17" s="9" t="s">
        <v>49</v>
      </c>
    </row>
    <row r="18" spans="1:9" x14ac:dyDescent="0.25">
      <c r="A18" s="10" t="s">
        <v>57</v>
      </c>
      <c r="B18" s="11">
        <v>0.100074233522831</v>
      </c>
      <c r="C18" s="11">
        <v>6.9686556836384819E-2</v>
      </c>
      <c r="D18" s="12" t="s">
        <v>51</v>
      </c>
      <c r="E18" s="11" t="s">
        <v>51</v>
      </c>
      <c r="F18" s="11" t="s">
        <v>51</v>
      </c>
      <c r="G18" s="11" t="s">
        <v>51</v>
      </c>
      <c r="H18" s="12" t="s">
        <v>51</v>
      </c>
      <c r="I18" s="11" t="s">
        <v>51</v>
      </c>
    </row>
    <row r="19" spans="1:9" ht="15.75" thickBot="1" x14ac:dyDescent="0.3">
      <c r="A19" s="10" t="s">
        <v>58</v>
      </c>
      <c r="B19" s="11">
        <v>0.11285116688880023</v>
      </c>
      <c r="C19" s="14">
        <v>5.2414334181888685E-2</v>
      </c>
      <c r="D19" s="12">
        <v>21</v>
      </c>
      <c r="E19" s="11">
        <v>-1.2776933365969243E-2</v>
      </c>
      <c r="F19" s="11">
        <v>9.2482943150418231E-2</v>
      </c>
      <c r="G19" s="11">
        <v>-0.63310338430439739</v>
      </c>
      <c r="H19" s="12">
        <v>20</v>
      </c>
      <c r="I19" s="11">
        <v>0.53383915131623527</v>
      </c>
    </row>
    <row r="20" spans="1:9" ht="15.75" thickTop="1" x14ac:dyDescent="0.25">
      <c r="A20" s="10" t="s">
        <v>57</v>
      </c>
      <c r="B20" s="11">
        <v>9.4268208095792089E-2</v>
      </c>
      <c r="C20" s="11">
        <v>6.6080554088912641E-2</v>
      </c>
      <c r="D20" s="12" t="s">
        <v>51</v>
      </c>
      <c r="E20" s="11" t="s">
        <v>51</v>
      </c>
      <c r="F20" s="11" t="s">
        <v>51</v>
      </c>
      <c r="G20" s="11" t="s">
        <v>51</v>
      </c>
      <c r="H20" s="12" t="s">
        <v>51</v>
      </c>
      <c r="I20" s="11" t="s">
        <v>51</v>
      </c>
    </row>
    <row r="21" spans="1:9" ht="15.75" thickBot="1" x14ac:dyDescent="0.3">
      <c r="A21" s="10" t="s">
        <v>59</v>
      </c>
      <c r="B21" s="11">
        <v>0.10897107424806154</v>
      </c>
      <c r="C21" s="14">
        <v>6.4877897888871869E-2</v>
      </c>
      <c r="D21" s="12">
        <v>20</v>
      </c>
      <c r="E21" s="11">
        <v>-1.4702866152269463E-2</v>
      </c>
      <c r="F21" s="11">
        <v>9.074933230718446E-2</v>
      </c>
      <c r="G21" s="11">
        <v>-0.72455867926980899</v>
      </c>
      <c r="H21" s="12">
        <v>19</v>
      </c>
      <c r="I21" s="11">
        <v>0.4775513082987195</v>
      </c>
    </row>
    <row r="22" spans="1:9" ht="15.75" thickTop="1" x14ac:dyDescent="0.25">
      <c r="A22" s="10" t="s">
        <v>58</v>
      </c>
      <c r="B22" s="11">
        <v>0.11285116688880023</v>
      </c>
      <c r="C22" s="11">
        <v>5.2414334181888685E-2</v>
      </c>
      <c r="D22" s="12" t="s">
        <v>51</v>
      </c>
      <c r="E22" s="11" t="s">
        <v>51</v>
      </c>
      <c r="F22" s="11" t="s">
        <v>51</v>
      </c>
      <c r="G22" s="11" t="s">
        <v>51</v>
      </c>
      <c r="H22" s="12" t="s">
        <v>51</v>
      </c>
      <c r="I22" s="11" t="s">
        <v>51</v>
      </c>
    </row>
    <row r="23" spans="1:9" ht="15.75" thickBot="1" x14ac:dyDescent="0.3">
      <c r="A23" s="10" t="s">
        <v>58</v>
      </c>
      <c r="B23" s="11">
        <v>0.11285116688880023</v>
      </c>
      <c r="C23" s="14">
        <v>5.2414334181888685E-2</v>
      </c>
      <c r="D23" s="12">
        <v>21</v>
      </c>
      <c r="E23" s="11">
        <v>0</v>
      </c>
      <c r="F23" s="11">
        <v>0</v>
      </c>
      <c r="G23" s="11">
        <v>0</v>
      </c>
      <c r="H23" s="12">
        <v>20</v>
      </c>
      <c r="I23" s="11">
        <v>1</v>
      </c>
    </row>
    <row r="24" spans="1:9" ht="15.75" thickTop="1" x14ac:dyDescent="0.25">
      <c r="A24" s="10" t="s">
        <v>58</v>
      </c>
      <c r="B24" s="11">
        <v>0.11509154063969641</v>
      </c>
      <c r="C24" s="11">
        <v>5.2734265922971174E-2</v>
      </c>
      <c r="D24" s="12" t="s">
        <v>51</v>
      </c>
      <c r="E24" s="11" t="s">
        <v>51</v>
      </c>
      <c r="F24" s="11" t="s">
        <v>51</v>
      </c>
      <c r="G24" s="11" t="s">
        <v>51</v>
      </c>
      <c r="H24" s="12" t="s">
        <v>51</v>
      </c>
      <c r="I24" s="11" t="s">
        <v>51</v>
      </c>
    </row>
    <row r="25" spans="1:9" x14ac:dyDescent="0.25">
      <c r="A25" s="10" t="s">
        <v>59</v>
      </c>
      <c r="B25" s="11">
        <v>0.10897107424806154</v>
      </c>
      <c r="C25" s="11">
        <v>6.4877897888871869E-2</v>
      </c>
      <c r="D25" s="12">
        <v>20</v>
      </c>
      <c r="E25" s="11">
        <v>6.1204663916348675E-3</v>
      </c>
      <c r="F25" s="11">
        <v>7.8036131634306574E-2</v>
      </c>
      <c r="G25" s="11">
        <v>0.35075492900731675</v>
      </c>
      <c r="H25" s="12">
        <v>19</v>
      </c>
      <c r="I25" s="11">
        <v>0.72963121735640701</v>
      </c>
    </row>
    <row r="28" spans="1:9" x14ac:dyDescent="0.25">
      <c r="A28" s="8"/>
      <c r="B28" s="9" t="s">
        <v>42</v>
      </c>
      <c r="C28" s="9" t="s">
        <v>43</v>
      </c>
      <c r="D28" s="9" t="s">
        <v>44</v>
      </c>
      <c r="E28" s="9" t="s">
        <v>45</v>
      </c>
      <c r="F28" s="9" t="s">
        <v>46</v>
      </c>
      <c r="G28" s="9" t="s">
        <v>47</v>
      </c>
      <c r="H28" s="9" t="s">
        <v>48</v>
      </c>
      <c r="I28" s="9" t="s">
        <v>49</v>
      </c>
    </row>
    <row r="29" spans="1:9" x14ac:dyDescent="0.25">
      <c r="A29" s="10" t="s">
        <v>60</v>
      </c>
      <c r="B29" s="11">
        <v>5.8468940979126735E-16</v>
      </c>
      <c r="C29" s="11">
        <v>1.7749242322966755E-16</v>
      </c>
      <c r="D29" s="12" t="s">
        <v>51</v>
      </c>
      <c r="E29" s="11" t="s">
        <v>51</v>
      </c>
      <c r="F29" s="11" t="s">
        <v>51</v>
      </c>
      <c r="G29" s="11" t="s">
        <v>51</v>
      </c>
      <c r="H29" s="12" t="s">
        <v>51</v>
      </c>
      <c r="I29" s="11" t="s">
        <v>51</v>
      </c>
    </row>
    <row r="30" spans="1:9" ht="15.75" thickBot="1" x14ac:dyDescent="0.3">
      <c r="A30" s="10" t="s">
        <v>61</v>
      </c>
      <c r="B30" s="11">
        <v>5.3268413507893801E-16</v>
      </c>
      <c r="C30" s="14">
        <v>2.1116994474312704E-16</v>
      </c>
      <c r="D30" s="12">
        <v>21</v>
      </c>
      <c r="E30" s="11">
        <v>5.2005274712329255E-17</v>
      </c>
      <c r="F30" s="11">
        <v>3.222586807178352E-16</v>
      </c>
      <c r="G30" s="11">
        <v>0.73952424609746759</v>
      </c>
      <c r="H30" s="12">
        <v>20</v>
      </c>
      <c r="I30" s="11">
        <v>0.46818076889379867</v>
      </c>
    </row>
    <row r="31" spans="1:9" ht="15.75" thickTop="1" x14ac:dyDescent="0.25">
      <c r="A31" s="10" t="s">
        <v>60</v>
      </c>
      <c r="B31" s="11">
        <v>5.8468940979126735E-16</v>
      </c>
      <c r="C31" s="11">
        <v>1.7749242322966755E-16</v>
      </c>
      <c r="D31" s="12" t="s">
        <v>51</v>
      </c>
      <c r="E31" s="11" t="s">
        <v>51</v>
      </c>
      <c r="F31" s="11" t="s">
        <v>51</v>
      </c>
      <c r="G31" s="11" t="s">
        <v>51</v>
      </c>
      <c r="H31" s="12" t="s">
        <v>51</v>
      </c>
      <c r="I31" s="11" t="s">
        <v>51</v>
      </c>
    </row>
    <row r="32" spans="1:9" ht="15.75" thickBot="1" x14ac:dyDescent="0.3">
      <c r="A32" s="10" t="s">
        <v>62</v>
      </c>
      <c r="B32" s="11">
        <v>5.4323858586056194E-16</v>
      </c>
      <c r="C32" s="14">
        <v>2.2215999271823368E-16</v>
      </c>
      <c r="D32" s="12">
        <v>21</v>
      </c>
      <c r="E32" s="11">
        <v>4.1450823930705286E-17</v>
      </c>
      <c r="F32" s="11">
        <v>2.8305822796024944E-16</v>
      </c>
      <c r="G32" s="11">
        <v>0.6710687749639247</v>
      </c>
      <c r="H32" s="12">
        <v>20</v>
      </c>
      <c r="I32" s="11">
        <v>0.50985343856149101</v>
      </c>
    </row>
    <row r="33" spans="1:9" ht="15.75" thickTop="1" x14ac:dyDescent="0.25">
      <c r="A33" s="10" t="s">
        <v>61</v>
      </c>
      <c r="B33" s="11">
        <v>5.3268413507893801E-16</v>
      </c>
      <c r="C33" s="11">
        <v>2.1116994474312704E-16</v>
      </c>
      <c r="D33" s="12" t="s">
        <v>51</v>
      </c>
      <c r="E33" s="11" t="s">
        <v>51</v>
      </c>
      <c r="F33" s="11" t="s">
        <v>51</v>
      </c>
      <c r="G33" s="11" t="s">
        <v>51</v>
      </c>
      <c r="H33" s="12" t="s">
        <v>51</v>
      </c>
      <c r="I33" s="11" t="s">
        <v>51</v>
      </c>
    </row>
    <row r="34" spans="1:9" ht="15.75" thickBot="1" x14ac:dyDescent="0.3">
      <c r="A34" s="10" t="s">
        <v>61</v>
      </c>
      <c r="B34" s="11">
        <v>5.3268413507893801E-16</v>
      </c>
      <c r="C34" s="14">
        <v>2.1116994474312704E-16</v>
      </c>
      <c r="D34" s="12">
        <v>21</v>
      </c>
      <c r="E34" s="11">
        <v>0</v>
      </c>
      <c r="F34" s="11">
        <v>0</v>
      </c>
      <c r="G34" s="11">
        <v>0</v>
      </c>
      <c r="H34" s="12">
        <v>20</v>
      </c>
      <c r="I34" s="11">
        <v>1</v>
      </c>
    </row>
    <row r="35" spans="1:9" ht="15.75" thickTop="1" x14ac:dyDescent="0.25">
      <c r="A35" s="10" t="s">
        <v>61</v>
      </c>
      <c r="B35" s="11">
        <v>5.3268413507893801E-16</v>
      </c>
      <c r="C35" s="11">
        <v>2.1116994474312704E-16</v>
      </c>
      <c r="D35" s="12" t="s">
        <v>51</v>
      </c>
      <c r="E35" s="11" t="s">
        <v>51</v>
      </c>
      <c r="F35" s="11" t="s">
        <v>51</v>
      </c>
      <c r="G35" s="11" t="s">
        <v>51</v>
      </c>
      <c r="H35" s="12" t="s">
        <v>51</v>
      </c>
      <c r="I35" s="11" t="s">
        <v>51</v>
      </c>
    </row>
    <row r="36" spans="1:9" x14ac:dyDescent="0.25">
      <c r="A36" s="10" t="s">
        <v>62</v>
      </c>
      <c r="B36" s="11">
        <v>5.4323858586056194E-16</v>
      </c>
      <c r="C36" s="11">
        <v>2.2215999271823368E-16</v>
      </c>
      <c r="D36" s="12">
        <v>21</v>
      </c>
      <c r="E36" s="11">
        <v>-1.0554450781623969E-17</v>
      </c>
      <c r="F36" s="11">
        <v>2.7307446797288188E-16</v>
      </c>
      <c r="G36" s="11">
        <v>-0.17711860791863115</v>
      </c>
      <c r="H36" s="12">
        <v>20</v>
      </c>
      <c r="I36" s="11">
        <v>0.86119665096970355</v>
      </c>
    </row>
    <row r="39" spans="1:9" x14ac:dyDescent="0.25">
      <c r="A39" s="8"/>
      <c r="B39" s="9" t="s">
        <v>42</v>
      </c>
      <c r="C39" s="9" t="s">
        <v>43</v>
      </c>
      <c r="D39" s="9" t="s">
        <v>44</v>
      </c>
      <c r="E39" s="9" t="s">
        <v>45</v>
      </c>
      <c r="F39" s="9" t="s">
        <v>46</v>
      </c>
      <c r="G39" s="9" t="s">
        <v>47</v>
      </c>
      <c r="H39" s="9" t="s">
        <v>48</v>
      </c>
      <c r="I39" s="9" t="s">
        <v>49</v>
      </c>
    </row>
    <row r="40" spans="1:9" x14ac:dyDescent="0.25">
      <c r="A40" s="10" t="s">
        <v>63</v>
      </c>
      <c r="B40" s="11">
        <v>0.13142618577875423</v>
      </c>
      <c r="C40" s="11">
        <v>7.8077014949798795E-2</v>
      </c>
      <c r="D40" s="12" t="s">
        <v>51</v>
      </c>
      <c r="E40" s="11" t="s">
        <v>51</v>
      </c>
      <c r="F40" s="11" t="s">
        <v>51</v>
      </c>
      <c r="G40" s="11" t="s">
        <v>51</v>
      </c>
      <c r="H40" s="12" t="s">
        <v>51</v>
      </c>
      <c r="I40" s="11" t="s">
        <v>51</v>
      </c>
    </row>
    <row r="41" spans="1:9" ht="15.75" thickBot="1" x14ac:dyDescent="0.3">
      <c r="A41" s="10" t="s">
        <v>64</v>
      </c>
      <c r="B41" s="11">
        <v>9.6234606723848079E-2</v>
      </c>
      <c r="C41" s="14">
        <v>6.5929362363722571E-2</v>
      </c>
      <c r="D41" s="12">
        <v>21</v>
      </c>
      <c r="E41" s="11">
        <v>3.5191579054906108E-2</v>
      </c>
      <c r="F41" s="11">
        <v>0.11526961638628487</v>
      </c>
      <c r="G41" s="11">
        <v>1.3990510240243839</v>
      </c>
      <c r="H41" s="12">
        <v>20</v>
      </c>
      <c r="I41" s="11">
        <v>0.17711542223390342</v>
      </c>
    </row>
    <row r="42" spans="1:9" ht="15.75" thickTop="1" x14ac:dyDescent="0.25">
      <c r="A42" s="10" t="s">
        <v>63</v>
      </c>
      <c r="B42" s="11">
        <v>0.13142618577875423</v>
      </c>
      <c r="C42" s="11">
        <v>7.8077014949798795E-2</v>
      </c>
      <c r="D42" s="12" t="s">
        <v>51</v>
      </c>
      <c r="E42" s="11" t="s">
        <v>51</v>
      </c>
      <c r="F42" s="11" t="s">
        <v>51</v>
      </c>
      <c r="G42" s="11" t="s">
        <v>51</v>
      </c>
      <c r="H42" s="12" t="s">
        <v>51</v>
      </c>
      <c r="I42" s="11" t="s">
        <v>51</v>
      </c>
    </row>
    <row r="43" spans="1:9" ht="15.75" thickBot="1" x14ac:dyDescent="0.3">
      <c r="A43" s="10" t="s">
        <v>65</v>
      </c>
      <c r="B43" s="11">
        <v>9.1795977830848405E-2</v>
      </c>
      <c r="C43" s="14">
        <v>5.2731504532154812E-2</v>
      </c>
      <c r="D43" s="12">
        <v>21</v>
      </c>
      <c r="E43" s="11">
        <v>3.963020794790581E-2</v>
      </c>
      <c r="F43" s="11">
        <v>9.6240230065243126E-2</v>
      </c>
      <c r="G43" s="11">
        <v>1.8870323523229633</v>
      </c>
      <c r="H43" s="12">
        <v>20</v>
      </c>
      <c r="I43" s="11">
        <v>7.3757432245629417E-2</v>
      </c>
    </row>
    <row r="44" spans="1:9" ht="15.75" thickTop="1" x14ac:dyDescent="0.25">
      <c r="A44" s="10" t="s">
        <v>64</v>
      </c>
      <c r="B44" s="11">
        <v>9.6234606723848079E-2</v>
      </c>
      <c r="C44" s="11">
        <v>6.5929362363722571E-2</v>
      </c>
      <c r="D44" s="12" t="s">
        <v>51</v>
      </c>
      <c r="E44" s="11" t="s">
        <v>51</v>
      </c>
      <c r="F44" s="11" t="s">
        <v>51</v>
      </c>
      <c r="G44" s="11" t="s">
        <v>51</v>
      </c>
      <c r="H44" s="12" t="s">
        <v>51</v>
      </c>
      <c r="I44" s="11" t="s">
        <v>51</v>
      </c>
    </row>
    <row r="45" spans="1:9" ht="15.75" thickBot="1" x14ac:dyDescent="0.3">
      <c r="A45" s="10" t="s">
        <v>64</v>
      </c>
      <c r="B45" s="11">
        <v>9.6234606723848079E-2</v>
      </c>
      <c r="C45" s="14">
        <v>6.5929362363722571E-2</v>
      </c>
      <c r="D45" s="12">
        <v>21</v>
      </c>
      <c r="E45" s="11">
        <v>0</v>
      </c>
      <c r="F45" s="11">
        <v>0</v>
      </c>
      <c r="G45" s="11">
        <v>0</v>
      </c>
      <c r="H45" s="12">
        <v>20</v>
      </c>
      <c r="I45" s="11">
        <v>1</v>
      </c>
    </row>
    <row r="46" spans="1:9" ht="15.75" thickTop="1" x14ac:dyDescent="0.25">
      <c r="A46" s="10" t="s">
        <v>64</v>
      </c>
      <c r="B46" s="11">
        <v>9.6234606723848079E-2</v>
      </c>
      <c r="C46" s="11">
        <v>6.5929362363722571E-2</v>
      </c>
      <c r="D46" s="12" t="s">
        <v>51</v>
      </c>
      <c r="E46" s="11" t="s">
        <v>51</v>
      </c>
      <c r="F46" s="11" t="s">
        <v>51</v>
      </c>
      <c r="G46" s="11" t="s">
        <v>51</v>
      </c>
      <c r="H46" s="12" t="s">
        <v>51</v>
      </c>
      <c r="I46" s="11" t="s">
        <v>51</v>
      </c>
    </row>
    <row r="47" spans="1:9" x14ac:dyDescent="0.25">
      <c r="A47" s="10" t="s">
        <v>65</v>
      </c>
      <c r="B47" s="11">
        <v>9.1795977830848405E-2</v>
      </c>
      <c r="C47" s="11">
        <v>5.2731504532154812E-2</v>
      </c>
      <c r="D47" s="12">
        <v>21</v>
      </c>
      <c r="E47" s="11">
        <v>4.4386288929996968E-3</v>
      </c>
      <c r="F47" s="11">
        <v>6.1538824631374667E-2</v>
      </c>
      <c r="G47" s="11">
        <v>0.33052878415911319</v>
      </c>
      <c r="H47" s="12">
        <v>20</v>
      </c>
      <c r="I47" s="11">
        <v>0.74443796711483623</v>
      </c>
    </row>
    <row r="49" spans="1:13" x14ac:dyDescent="0.25">
      <c r="A49" s="8"/>
      <c r="B49" s="9" t="s">
        <v>42</v>
      </c>
      <c r="C49" s="9" t="s">
        <v>43</v>
      </c>
      <c r="D49" s="9" t="s">
        <v>44</v>
      </c>
      <c r="E49" s="9" t="s">
        <v>45</v>
      </c>
      <c r="F49" s="9" t="s">
        <v>46</v>
      </c>
      <c r="G49" s="9" t="s">
        <v>47</v>
      </c>
      <c r="H49" s="9" t="s">
        <v>48</v>
      </c>
      <c r="I49" s="9" t="s">
        <v>49</v>
      </c>
    </row>
    <row r="50" spans="1:13" x14ac:dyDescent="0.25">
      <c r="A50" s="10" t="s">
        <v>66</v>
      </c>
      <c r="B50" s="11">
        <v>4.5570844535366254E-15</v>
      </c>
      <c r="C50" s="11">
        <v>3.9153884351691084E-16</v>
      </c>
      <c r="D50" s="12" t="s">
        <v>51</v>
      </c>
      <c r="E50" s="11" t="s">
        <v>51</v>
      </c>
      <c r="F50" s="11" t="s">
        <v>51</v>
      </c>
      <c r="G50" s="13" t="s">
        <v>51</v>
      </c>
      <c r="H50" s="12" t="s">
        <v>51</v>
      </c>
      <c r="I50" s="11" t="s">
        <v>51</v>
      </c>
    </row>
    <row r="51" spans="1:13" ht="15.75" thickBot="1" x14ac:dyDescent="0.3">
      <c r="A51" s="10" t="s">
        <v>67</v>
      </c>
      <c r="B51" s="11">
        <v>4.7679581071364355E-15</v>
      </c>
      <c r="C51" s="14">
        <v>2.0804081667178978E-16</v>
      </c>
      <c r="D51" s="12">
        <v>21</v>
      </c>
      <c r="E51" s="11">
        <v>-2.1087365359980988E-16</v>
      </c>
      <c r="F51" s="11">
        <v>4.9912088266811873E-16</v>
      </c>
      <c r="G51" s="13">
        <v>-1.9360930653257775</v>
      </c>
      <c r="H51" s="12">
        <v>20</v>
      </c>
      <c r="I51" s="11">
        <v>6.7117726898976007E-2</v>
      </c>
    </row>
    <row r="52" spans="1:13" ht="15.75" thickTop="1" x14ac:dyDescent="0.25">
      <c r="A52" s="10" t="s">
        <v>66</v>
      </c>
      <c r="B52" s="11">
        <v>4.5570844535366254E-15</v>
      </c>
      <c r="C52" s="11">
        <v>3.9153884351691084E-16</v>
      </c>
      <c r="D52" s="12" t="s">
        <v>51</v>
      </c>
      <c r="E52" s="11" t="s">
        <v>51</v>
      </c>
      <c r="F52" s="11" t="s">
        <v>51</v>
      </c>
      <c r="G52" s="13" t="s">
        <v>51</v>
      </c>
      <c r="H52" s="12" t="s">
        <v>51</v>
      </c>
      <c r="I52" s="11" t="s">
        <v>51</v>
      </c>
    </row>
    <row r="53" spans="1:13" ht="15.75" thickBot="1" x14ac:dyDescent="0.3">
      <c r="A53" s="10" t="s">
        <v>68</v>
      </c>
      <c r="B53" s="11">
        <v>4.6955174262364715E-15</v>
      </c>
      <c r="C53" s="14">
        <v>3.6945942392547205E-16</v>
      </c>
      <c r="D53" s="12">
        <v>21</v>
      </c>
      <c r="E53" s="11">
        <v>-1.3843297269984588E-16</v>
      </c>
      <c r="F53" s="11">
        <v>5.9290049602668949E-16</v>
      </c>
      <c r="G53" s="13">
        <v>-1.0699595974806577</v>
      </c>
      <c r="H53" s="12">
        <v>20</v>
      </c>
      <c r="I53" s="11">
        <v>0.2973810858773307</v>
      </c>
    </row>
    <row r="54" spans="1:13" ht="15.75" thickTop="1" x14ac:dyDescent="0.25">
      <c r="A54" s="10" t="s">
        <v>67</v>
      </c>
      <c r="B54" s="11">
        <v>4.7679581071364355E-15</v>
      </c>
      <c r="C54" s="11">
        <v>2.0804081667178978E-16</v>
      </c>
      <c r="D54" s="12" t="s">
        <v>51</v>
      </c>
      <c r="E54" s="11" t="s">
        <v>51</v>
      </c>
      <c r="F54" s="11" t="s">
        <v>51</v>
      </c>
      <c r="G54" s="13" t="s">
        <v>51</v>
      </c>
      <c r="H54" s="12" t="s">
        <v>51</v>
      </c>
      <c r="I54" s="11" t="s">
        <v>51</v>
      </c>
    </row>
    <row r="55" spans="1:13" ht="15.75" thickBot="1" x14ac:dyDescent="0.3">
      <c r="A55" s="10" t="s">
        <v>67</v>
      </c>
      <c r="B55" s="11">
        <v>4.7679581071364355E-15</v>
      </c>
      <c r="C55" s="14">
        <v>2.0804081667178978E-16</v>
      </c>
      <c r="D55" s="12">
        <v>21</v>
      </c>
      <c r="E55" s="11">
        <v>0</v>
      </c>
      <c r="F55" s="11">
        <v>0</v>
      </c>
      <c r="G55" s="13">
        <v>0</v>
      </c>
      <c r="H55" s="12">
        <v>20</v>
      </c>
      <c r="I55" s="11">
        <v>1</v>
      </c>
    </row>
    <row r="56" spans="1:13" ht="15.75" thickTop="1" x14ac:dyDescent="0.25">
      <c r="A56" s="10" t="s">
        <v>67</v>
      </c>
      <c r="B56" s="11">
        <v>4.7679581071364355E-15</v>
      </c>
      <c r="C56" s="11">
        <v>2.0804081667178978E-16</v>
      </c>
      <c r="D56" s="12" t="s">
        <v>51</v>
      </c>
      <c r="E56" s="11" t="s">
        <v>51</v>
      </c>
      <c r="F56" s="11" t="s">
        <v>51</v>
      </c>
      <c r="G56" s="13" t="s">
        <v>51</v>
      </c>
      <c r="H56" s="12" t="s">
        <v>51</v>
      </c>
      <c r="I56" s="11" t="s">
        <v>51</v>
      </c>
    </row>
    <row r="57" spans="1:13" x14ac:dyDescent="0.25">
      <c r="A57" s="10" t="s">
        <v>68</v>
      </c>
      <c r="B57" s="11">
        <v>4.6955174262364715E-15</v>
      </c>
      <c r="C57" s="11">
        <v>3.6945942392547205E-16</v>
      </c>
      <c r="D57" s="12">
        <v>21</v>
      </c>
      <c r="E57" s="11">
        <v>7.2440680899964051E-17</v>
      </c>
      <c r="F57" s="11">
        <v>2.355174496008595E-16</v>
      </c>
      <c r="G57" s="13">
        <v>1.4095129858990096</v>
      </c>
      <c r="H57" s="12">
        <v>20</v>
      </c>
      <c r="I57" s="11">
        <v>0.17404417950796125</v>
      </c>
    </row>
    <row r="59" spans="1:13" x14ac:dyDescent="0.25">
      <c r="A59" s="8"/>
      <c r="B59" s="9" t="s">
        <v>42</v>
      </c>
      <c r="C59" s="9" t="s">
        <v>43</v>
      </c>
      <c r="D59" s="9" t="s">
        <v>44</v>
      </c>
      <c r="E59" s="9" t="s">
        <v>45</v>
      </c>
      <c r="F59" s="9" t="s">
        <v>46</v>
      </c>
      <c r="G59" s="9" t="s">
        <v>47</v>
      </c>
      <c r="H59" s="9" t="s">
        <v>48</v>
      </c>
      <c r="I59" s="9" t="s">
        <v>49</v>
      </c>
      <c r="M59">
        <f>6/198</f>
        <v>3.0303030303030304E-2</v>
      </c>
    </row>
    <row r="60" spans="1:13" s="19" customFormat="1" x14ac:dyDescent="0.25">
      <c r="A60" s="15" t="s">
        <v>69</v>
      </c>
      <c r="B60" s="16">
        <v>0.16430427143904511</v>
      </c>
      <c r="C60" s="16">
        <v>4.9212171093484094E-2</v>
      </c>
      <c r="D60" s="17" t="s">
        <v>51</v>
      </c>
      <c r="E60" s="16" t="s">
        <v>51</v>
      </c>
      <c r="F60" s="16" t="s">
        <v>51</v>
      </c>
      <c r="G60" s="18" t="s">
        <v>51</v>
      </c>
      <c r="H60" s="17" t="s">
        <v>51</v>
      </c>
      <c r="I60" s="16" t="s">
        <v>51</v>
      </c>
    </row>
    <row r="61" spans="1:13" s="19" customFormat="1" ht="15.75" thickBot="1" x14ac:dyDescent="0.3">
      <c r="A61" s="15" t="s">
        <v>70</v>
      </c>
      <c r="B61" s="16">
        <v>0.24061751530128722</v>
      </c>
      <c r="C61" s="20">
        <v>6.8225696670153949E-2</v>
      </c>
      <c r="D61" s="17">
        <v>21</v>
      </c>
      <c r="E61" s="16">
        <v>-7.6313243862242128E-2</v>
      </c>
      <c r="F61" s="16">
        <v>7.4169721121925283E-2</v>
      </c>
      <c r="G61" s="18">
        <v>-4.7150132323063394</v>
      </c>
      <c r="H61" s="17">
        <v>20</v>
      </c>
      <c r="I61" s="16">
        <v>1.3271911616888847E-4</v>
      </c>
    </row>
    <row r="62" spans="1:13" s="19" customFormat="1" ht="15.75" thickTop="1" x14ac:dyDescent="0.25">
      <c r="A62" s="15" t="s">
        <v>69</v>
      </c>
      <c r="B62" s="16">
        <v>0.16430427143904511</v>
      </c>
      <c r="C62" s="16">
        <v>4.9212171093484094E-2</v>
      </c>
      <c r="D62" s="17" t="s">
        <v>51</v>
      </c>
      <c r="E62" s="16" t="s">
        <v>51</v>
      </c>
      <c r="F62" s="16" t="s">
        <v>51</v>
      </c>
      <c r="G62" s="18" t="s">
        <v>51</v>
      </c>
      <c r="H62" s="17" t="s">
        <v>51</v>
      </c>
      <c r="I62" s="16" t="s">
        <v>51</v>
      </c>
    </row>
    <row r="63" spans="1:13" s="19" customFormat="1" ht="15.75" thickBot="1" x14ac:dyDescent="0.3">
      <c r="A63" s="15" t="s">
        <v>71</v>
      </c>
      <c r="B63" s="16">
        <v>0.25002691638806784</v>
      </c>
      <c r="C63" s="20">
        <v>7.0644692364703984E-2</v>
      </c>
      <c r="D63" s="17">
        <v>21</v>
      </c>
      <c r="E63" s="16">
        <v>-8.5722644949022708E-2</v>
      </c>
      <c r="F63" s="16">
        <v>8.0068727267077713E-2</v>
      </c>
      <c r="G63" s="18">
        <v>-4.9061665229221481</v>
      </c>
      <c r="H63" s="17">
        <v>20</v>
      </c>
      <c r="I63" s="16">
        <v>8.5303203052454807E-5</v>
      </c>
    </row>
    <row r="64" spans="1:13" ht="15.75" thickTop="1" x14ac:dyDescent="0.25">
      <c r="A64" s="10" t="s">
        <v>70</v>
      </c>
      <c r="B64" s="11">
        <v>0.24061751530128722</v>
      </c>
      <c r="C64" s="11">
        <v>6.8225696670153949E-2</v>
      </c>
      <c r="D64" s="12" t="s">
        <v>51</v>
      </c>
      <c r="E64" s="11" t="s">
        <v>51</v>
      </c>
      <c r="F64" s="11" t="s">
        <v>51</v>
      </c>
      <c r="G64" s="13" t="s">
        <v>51</v>
      </c>
      <c r="H64" s="12" t="s">
        <v>51</v>
      </c>
      <c r="I64" s="11" t="s">
        <v>51</v>
      </c>
    </row>
    <row r="65" spans="1:10" ht="15.75" thickBot="1" x14ac:dyDescent="0.3">
      <c r="A65" s="10" t="s">
        <v>70</v>
      </c>
      <c r="B65" s="11">
        <v>0.24061751530128722</v>
      </c>
      <c r="C65" s="14">
        <v>6.8225696670153949E-2</v>
      </c>
      <c r="D65" s="12">
        <v>21</v>
      </c>
      <c r="E65" s="11">
        <v>0</v>
      </c>
      <c r="F65" s="11">
        <v>0</v>
      </c>
      <c r="G65" s="13">
        <v>0</v>
      </c>
      <c r="H65" s="12">
        <v>20</v>
      </c>
      <c r="I65" s="11">
        <v>1</v>
      </c>
    </row>
    <row r="66" spans="1:10" ht="15.75" thickTop="1" x14ac:dyDescent="0.25">
      <c r="A66" s="10" t="s">
        <v>70</v>
      </c>
      <c r="B66" s="11">
        <v>0.24061751530128722</v>
      </c>
      <c r="C66" s="11">
        <v>6.8225696670153949E-2</v>
      </c>
      <c r="D66" s="12" t="s">
        <v>51</v>
      </c>
      <c r="E66" s="11" t="s">
        <v>51</v>
      </c>
      <c r="F66" s="11" t="s">
        <v>51</v>
      </c>
      <c r="G66" s="13" t="s">
        <v>51</v>
      </c>
      <c r="H66" s="12" t="s">
        <v>51</v>
      </c>
      <c r="I66" s="11" t="s">
        <v>51</v>
      </c>
    </row>
    <row r="67" spans="1:10" x14ac:dyDescent="0.25">
      <c r="A67" s="10" t="s">
        <v>71</v>
      </c>
      <c r="B67" s="11">
        <v>0.25002691638806784</v>
      </c>
      <c r="C67" s="11">
        <v>7.0644692364703984E-2</v>
      </c>
      <c r="D67" s="12">
        <v>21</v>
      </c>
      <c r="E67" s="11">
        <v>-9.4094010867805718E-3</v>
      </c>
      <c r="F67" s="11">
        <v>8.8042854259442138E-2</v>
      </c>
      <c r="G67" s="13">
        <v>-0.48975346252756674</v>
      </c>
      <c r="H67" s="12">
        <v>20</v>
      </c>
      <c r="I67" s="11">
        <v>0.62963727340734232</v>
      </c>
    </row>
    <row r="70" spans="1:10" x14ac:dyDescent="0.25">
      <c r="A70" s="8"/>
      <c r="B70" s="9" t="s">
        <v>72</v>
      </c>
      <c r="C70" s="9" t="s">
        <v>42</v>
      </c>
      <c r="D70" s="9" t="s">
        <v>73</v>
      </c>
      <c r="E70" s="9" t="s">
        <v>74</v>
      </c>
      <c r="F70" s="9" t="s">
        <v>75</v>
      </c>
      <c r="G70" s="9" t="s">
        <v>76</v>
      </c>
      <c r="H70" s="9" t="s">
        <v>77</v>
      </c>
      <c r="I70" s="9" t="s">
        <v>78</v>
      </c>
      <c r="J70" s="9" t="s">
        <v>79</v>
      </c>
    </row>
    <row r="71" spans="1:10" x14ac:dyDescent="0.25">
      <c r="A71" s="10" t="s">
        <v>80</v>
      </c>
      <c r="B71" s="12">
        <v>21</v>
      </c>
      <c r="C71" s="22">
        <v>4.1342936902711749E-2</v>
      </c>
      <c r="D71" s="22">
        <v>-5.9935671275190311E-2</v>
      </c>
      <c r="E71" s="22">
        <v>0.12717711070688306</v>
      </c>
      <c r="F71" s="22">
        <v>3.4524818382298491E-3</v>
      </c>
      <c r="G71" s="22">
        <v>5.8757823634217846E-2</v>
      </c>
      <c r="H71" s="22">
        <v>1.2822008308317548E-2</v>
      </c>
      <c r="I71" s="22">
        <v>-5.8156689015529395E-3</v>
      </c>
      <c r="J71" s="22">
        <v>-0.99176589285915984</v>
      </c>
    </row>
    <row r="72" spans="1:10" x14ac:dyDescent="0.25">
      <c r="A72" s="10" t="s">
        <v>81</v>
      </c>
      <c r="B72" s="12">
        <v>21</v>
      </c>
      <c r="C72" s="22">
        <v>3.6439589728232177E-2</v>
      </c>
      <c r="D72" s="22">
        <v>-4.8386575297234197E-2</v>
      </c>
      <c r="E72" s="22">
        <v>0.16458340380099648</v>
      </c>
      <c r="F72" s="22">
        <v>3.2083541076514868E-3</v>
      </c>
      <c r="G72" s="22">
        <v>5.6642334941733173E-2</v>
      </c>
      <c r="H72" s="22">
        <v>1.2360370829025446E-2</v>
      </c>
      <c r="I72" s="22">
        <v>0.70227523922952284</v>
      </c>
      <c r="J72" s="22">
        <v>0.23311781729495606</v>
      </c>
    </row>
    <row r="73" spans="1:10" x14ac:dyDescent="0.25">
      <c r="A73" s="10" t="s">
        <v>82</v>
      </c>
      <c r="B73" s="12">
        <v>21</v>
      </c>
      <c r="C73" s="22">
        <v>1.2776933365969273E-2</v>
      </c>
      <c r="D73" s="22">
        <v>-0.14815105019273248</v>
      </c>
      <c r="E73" s="22">
        <v>0.22483179563839667</v>
      </c>
      <c r="F73" s="22">
        <v>8.5530947737634949E-3</v>
      </c>
      <c r="G73" s="22">
        <v>9.2482943150418259E-2</v>
      </c>
      <c r="H73" s="22">
        <v>2.0181432737099495E-2</v>
      </c>
      <c r="I73" s="22">
        <v>0.43329118535498112</v>
      </c>
      <c r="J73" s="22">
        <v>-6.5694725731528583E-2</v>
      </c>
    </row>
    <row r="74" spans="1:10" x14ac:dyDescent="0.25">
      <c r="A74" s="10" t="s">
        <v>83</v>
      </c>
      <c r="B74" s="12">
        <v>21</v>
      </c>
      <c r="C74" s="22">
        <v>1.1288984014667602E-2</v>
      </c>
      <c r="D74" s="22">
        <v>-0.19735716587073726</v>
      </c>
      <c r="E74" s="22">
        <v>0.22165036689649267</v>
      </c>
      <c r="F74" s="22">
        <v>8.068415664727999E-3</v>
      </c>
      <c r="G74" s="22">
        <v>8.9824360085268617E-2</v>
      </c>
      <c r="H74" s="22">
        <v>1.9601282349605405E-2</v>
      </c>
      <c r="I74" s="22">
        <v>0.25466350371185864</v>
      </c>
      <c r="J74" s="22">
        <v>1.4410332701395088</v>
      </c>
    </row>
    <row r="75" spans="1:10" x14ac:dyDescent="0.25">
      <c r="A75" s="10" t="s">
        <v>84</v>
      </c>
      <c r="B75" s="12">
        <v>21</v>
      </c>
      <c r="C75" s="22">
        <v>-3.519157905490608E-2</v>
      </c>
      <c r="D75" s="22">
        <v>-0.24050308221308092</v>
      </c>
      <c r="E75" s="22">
        <v>0.1728063248080246</v>
      </c>
      <c r="F75" s="22">
        <v>1.3287084461841292E-2</v>
      </c>
      <c r="G75" s="22">
        <v>0.11526961638628495</v>
      </c>
      <c r="H75" s="22">
        <v>2.5153892496127279E-2</v>
      </c>
      <c r="I75" s="22">
        <v>5.2811144667991063E-2</v>
      </c>
      <c r="J75" s="22">
        <v>-0.85183109530158763</v>
      </c>
    </row>
    <row r="76" spans="1:10" x14ac:dyDescent="0.25">
      <c r="A76" s="10" t="s">
        <v>85</v>
      </c>
      <c r="B76" s="12">
        <v>21</v>
      </c>
      <c r="C76" s="22">
        <v>-3.9630207947905727E-2</v>
      </c>
      <c r="D76" s="22">
        <v>-0.2884008723703092</v>
      </c>
      <c r="E76" s="22">
        <v>0.1158834992900495</v>
      </c>
      <c r="F76" s="22">
        <v>9.2621818830109209E-3</v>
      </c>
      <c r="G76" s="22">
        <v>9.6240230065243099E-2</v>
      </c>
      <c r="H76" s="22">
        <v>2.1001339960663872E-2</v>
      </c>
      <c r="I76" s="22">
        <v>-0.675938830584492</v>
      </c>
      <c r="J76" s="22">
        <v>1.2257692153164301</v>
      </c>
    </row>
    <row r="77" spans="1:10" x14ac:dyDescent="0.25">
      <c r="A77" s="10" t="s">
        <v>86</v>
      </c>
      <c r="B77" s="12">
        <v>21</v>
      </c>
      <c r="C77" s="22">
        <v>7.6313243862242114E-2</v>
      </c>
      <c r="D77" s="22">
        <v>-7.3165333653046144E-2</v>
      </c>
      <c r="E77" s="22">
        <v>0.18689438214957499</v>
      </c>
      <c r="F77" s="22">
        <v>5.5011475313041722E-3</v>
      </c>
      <c r="G77" s="22">
        <v>7.4169721121925297E-2</v>
      </c>
      <c r="H77" s="22">
        <v>1.618516006261846E-2</v>
      </c>
      <c r="I77" s="22">
        <v>-0.54621470218627088</v>
      </c>
      <c r="J77" s="22">
        <v>-0.68100185672034252</v>
      </c>
    </row>
    <row r="78" spans="1:10" x14ac:dyDescent="0.25">
      <c r="A78" s="10" t="s">
        <v>87</v>
      </c>
      <c r="B78" s="12">
        <v>21</v>
      </c>
      <c r="C78" s="22">
        <v>8.5722644949022764E-2</v>
      </c>
      <c r="D78" s="22">
        <v>-8.952225425716237E-2</v>
      </c>
      <c r="E78" s="22">
        <v>0.20622576193267544</v>
      </c>
      <c r="F78" s="22">
        <v>6.4110010861696811E-3</v>
      </c>
      <c r="G78" s="22">
        <v>8.0068727267077755E-2</v>
      </c>
      <c r="H78" s="22">
        <v>1.7472428738102785E-2</v>
      </c>
      <c r="I78" s="22">
        <v>-0.43116546358145952</v>
      </c>
      <c r="J78" s="22">
        <v>-0.27389656625075287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78"/>
  <sheetViews>
    <sheetView workbookViewId="0">
      <selection activeCell="F19" sqref="F19"/>
    </sheetView>
  </sheetViews>
  <sheetFormatPr defaultRowHeight="15" x14ac:dyDescent="0.25"/>
  <cols>
    <col min="1" max="1" width="18.7109375" customWidth="1"/>
  </cols>
  <sheetData>
    <row r="2" spans="1:6" x14ac:dyDescent="0.25">
      <c r="A2" t="s">
        <v>88</v>
      </c>
    </row>
    <row r="3" spans="1:6" x14ac:dyDescent="0.25">
      <c r="A3" t="s">
        <v>89</v>
      </c>
    </row>
    <row r="4" spans="1:6" x14ac:dyDescent="0.25">
      <c r="A4" t="s">
        <v>90</v>
      </c>
    </row>
    <row r="5" spans="1:6" x14ac:dyDescent="0.25">
      <c r="A5" t="s">
        <v>91</v>
      </c>
    </row>
    <row r="6" spans="1:6" x14ac:dyDescent="0.25">
      <c r="A6" t="s">
        <v>92</v>
      </c>
    </row>
    <row r="7" spans="1:6" x14ac:dyDescent="0.25">
      <c r="A7" t="s">
        <v>93</v>
      </c>
    </row>
    <row r="11" spans="1:6" x14ac:dyDescent="0.25">
      <c r="A11" s="23" t="s">
        <v>102</v>
      </c>
    </row>
    <row r="12" spans="1:6" x14ac:dyDescent="0.25">
      <c r="A12" s="8"/>
      <c r="B12" s="9" t="s">
        <v>94</v>
      </c>
      <c r="C12" s="9" t="s">
        <v>95</v>
      </c>
      <c r="D12" s="9" t="s">
        <v>96</v>
      </c>
      <c r="E12" s="9" t="s">
        <v>97</v>
      </c>
      <c r="F12" s="9" t="s">
        <v>98</v>
      </c>
    </row>
    <row r="13" spans="1:6" x14ac:dyDescent="0.25">
      <c r="A13" s="10" t="s">
        <v>99</v>
      </c>
      <c r="B13" s="13">
        <v>-3.28904</v>
      </c>
      <c r="C13" s="21">
        <v>-11.161989999999999</v>
      </c>
      <c r="D13" s="13">
        <v>-2.3018939999999999</v>
      </c>
      <c r="E13" s="21">
        <v>-10.143980000000001</v>
      </c>
      <c r="F13" s="22">
        <v>34.73695</v>
      </c>
    </row>
    <row r="14" spans="1:6" x14ac:dyDescent="0.25">
      <c r="A14" s="10" t="s">
        <v>100</v>
      </c>
      <c r="B14" s="13">
        <v>3.7289629999999997E-2</v>
      </c>
      <c r="C14" s="21">
        <v>1.4203919999999999E-5</v>
      </c>
      <c r="D14" s="13">
        <v>0.10006909999999999</v>
      </c>
      <c r="E14" s="21">
        <v>3.9311899999999999E-5</v>
      </c>
      <c r="F14" s="22" t="s">
        <v>51</v>
      </c>
    </row>
    <row r="15" spans="1:6" x14ac:dyDescent="0.25">
      <c r="A15" s="10" t="s">
        <v>101</v>
      </c>
      <c r="B15" s="13" t="s">
        <v>51</v>
      </c>
      <c r="C15" s="21">
        <v>6.2599959999999996E-2</v>
      </c>
      <c r="D15" s="13">
        <v>0.54880370000000001</v>
      </c>
      <c r="E15" s="21">
        <v>4.5897319999999998E-2</v>
      </c>
      <c r="F15" s="22">
        <v>49391.01</v>
      </c>
    </row>
    <row r="17" spans="1:5" x14ac:dyDescent="0.25">
      <c r="A17" s="24"/>
      <c r="B17" s="23" t="s">
        <v>103</v>
      </c>
      <c r="C17" s="23" t="s">
        <v>104</v>
      </c>
      <c r="D17" s="23" t="s">
        <v>105</v>
      </c>
    </row>
    <row r="18" spans="1:5" x14ac:dyDescent="0.25">
      <c r="A18" s="10" t="s">
        <v>106</v>
      </c>
      <c r="B18" s="12">
        <v>13</v>
      </c>
      <c r="C18" s="12">
        <v>6</v>
      </c>
      <c r="D18" s="13">
        <v>68.421049999999994</v>
      </c>
    </row>
    <row r="19" spans="1:5" x14ac:dyDescent="0.25">
      <c r="A19" s="10" t="s">
        <v>107</v>
      </c>
      <c r="B19" s="12">
        <v>5</v>
      </c>
      <c r="C19" s="12">
        <v>33</v>
      </c>
      <c r="D19" s="13">
        <v>86.842100000000002</v>
      </c>
      <c r="E19" s="39">
        <f>AVERAGE(D18:D19)</f>
        <v>77.631574999999998</v>
      </c>
    </row>
    <row r="21" spans="1:5" x14ac:dyDescent="0.25">
      <c r="A21" s="8"/>
      <c r="B21" s="9" t="s">
        <v>108</v>
      </c>
      <c r="C21" s="9" t="s">
        <v>109</v>
      </c>
      <c r="D21" s="9" t="s">
        <v>110</v>
      </c>
    </row>
    <row r="22" spans="1:5" x14ac:dyDescent="0.25">
      <c r="A22" s="10" t="s">
        <v>111</v>
      </c>
      <c r="B22" s="11">
        <v>0</v>
      </c>
      <c r="C22" s="11">
        <v>0.54479035622907745</v>
      </c>
      <c r="D22" s="11">
        <v>-0.54479035622907745</v>
      </c>
    </row>
    <row r="23" spans="1:5" x14ac:dyDescent="0.25">
      <c r="A23" s="10" t="s">
        <v>112</v>
      </c>
      <c r="B23" s="11">
        <v>0</v>
      </c>
      <c r="C23" s="11">
        <v>0.37677364689423493</v>
      </c>
      <c r="D23" s="11">
        <v>-0.37677364689423493</v>
      </c>
    </row>
    <row r="24" spans="1:5" x14ac:dyDescent="0.25">
      <c r="A24" s="10" t="s">
        <v>113</v>
      </c>
      <c r="B24" s="11">
        <v>0</v>
      </c>
      <c r="C24" s="11">
        <v>0.75710146139436751</v>
      </c>
      <c r="D24" s="11">
        <v>-0.75710146139436751</v>
      </c>
    </row>
    <row r="25" spans="1:5" x14ac:dyDescent="0.25">
      <c r="A25" s="10" t="s">
        <v>114</v>
      </c>
      <c r="B25" s="11">
        <v>0</v>
      </c>
      <c r="C25" s="11">
        <v>0.11107072286929177</v>
      </c>
      <c r="D25" s="11">
        <v>-0.11107072286929177</v>
      </c>
    </row>
    <row r="26" spans="1:5" x14ac:dyDescent="0.25">
      <c r="A26" s="10" t="s">
        <v>115</v>
      </c>
      <c r="B26" s="11">
        <v>0</v>
      </c>
      <c r="C26" s="11">
        <v>0.46834562446995748</v>
      </c>
      <c r="D26" s="11">
        <v>-0.46834562446995748</v>
      </c>
    </row>
    <row r="27" spans="1:5" x14ac:dyDescent="0.25">
      <c r="A27" s="10" t="s">
        <v>116</v>
      </c>
      <c r="B27" s="11">
        <v>0</v>
      </c>
      <c r="C27" s="11">
        <v>0.25282734858960243</v>
      </c>
      <c r="D27" s="11">
        <v>-0.25282734858960243</v>
      </c>
    </row>
    <row r="28" spans="1:5" x14ac:dyDescent="0.25">
      <c r="A28" s="10" t="s">
        <v>117</v>
      </c>
      <c r="B28" s="11">
        <v>0</v>
      </c>
      <c r="C28" s="11">
        <v>9.0560490244674816E-2</v>
      </c>
      <c r="D28" s="11">
        <v>-9.0560490244674816E-2</v>
      </c>
    </row>
    <row r="29" spans="1:5" x14ac:dyDescent="0.25">
      <c r="A29" s="10" t="s">
        <v>118</v>
      </c>
      <c r="B29" s="11">
        <v>0</v>
      </c>
      <c r="C29" s="11">
        <v>0.78336827817316057</v>
      </c>
      <c r="D29" s="11">
        <v>-0.78336827817316057</v>
      </c>
    </row>
    <row r="30" spans="1:5" x14ac:dyDescent="0.25">
      <c r="A30" s="10" t="s">
        <v>119</v>
      </c>
      <c r="B30" s="11">
        <v>0</v>
      </c>
      <c r="C30" s="11">
        <v>0.13879410520508309</v>
      </c>
      <c r="D30" s="11">
        <v>-0.13879410520508309</v>
      </c>
    </row>
    <row r="31" spans="1:5" x14ac:dyDescent="0.25">
      <c r="A31" s="10" t="s">
        <v>120</v>
      </c>
      <c r="B31" s="11">
        <v>0</v>
      </c>
      <c r="C31" s="11">
        <v>0.91563921722307517</v>
      </c>
      <c r="D31" s="11">
        <v>-0.91563921722307517</v>
      </c>
    </row>
    <row r="32" spans="1:5" x14ac:dyDescent="0.25">
      <c r="A32" s="10" t="s">
        <v>121</v>
      </c>
      <c r="B32" s="11">
        <v>0</v>
      </c>
      <c r="C32" s="11">
        <v>0.72962646157006739</v>
      </c>
      <c r="D32" s="11">
        <v>-0.72962646157006739</v>
      </c>
    </row>
    <row r="33" spans="1:4" x14ac:dyDescent="0.25">
      <c r="A33" s="10" t="s">
        <v>122</v>
      </c>
      <c r="B33" s="11">
        <v>0</v>
      </c>
      <c r="C33" s="11">
        <v>0.10091766763350184</v>
      </c>
      <c r="D33" s="11">
        <v>-0.10091766763350184</v>
      </c>
    </row>
    <row r="34" spans="1:4" x14ac:dyDescent="0.25">
      <c r="A34" s="10" t="s">
        <v>123</v>
      </c>
      <c r="B34" s="11">
        <v>0</v>
      </c>
      <c r="C34" s="11">
        <v>0.3441960935837533</v>
      </c>
      <c r="D34" s="11">
        <v>-0.3441960935837533</v>
      </c>
    </row>
    <row r="35" spans="1:4" x14ac:dyDescent="0.25">
      <c r="A35" s="10" t="s">
        <v>124</v>
      </c>
      <c r="B35" s="11">
        <v>0</v>
      </c>
      <c r="C35" s="11">
        <v>0.6267611121947666</v>
      </c>
      <c r="D35" s="11">
        <v>-0.6267611121947666</v>
      </c>
    </row>
    <row r="36" spans="1:4" x14ac:dyDescent="0.25">
      <c r="A36" s="10" t="s">
        <v>125</v>
      </c>
      <c r="B36" s="11">
        <v>0</v>
      </c>
      <c r="C36" s="11">
        <v>3.4239504367622083E-2</v>
      </c>
      <c r="D36" s="11">
        <v>-3.4239504367622083E-2</v>
      </c>
    </row>
    <row r="37" spans="1:4" x14ac:dyDescent="0.25">
      <c r="A37" s="10" t="s">
        <v>126</v>
      </c>
      <c r="B37" s="11">
        <v>0</v>
      </c>
      <c r="C37" s="11">
        <v>0.30284925958014075</v>
      </c>
      <c r="D37" s="11">
        <v>-0.30284925958014075</v>
      </c>
    </row>
    <row r="38" spans="1:4" x14ac:dyDescent="0.25">
      <c r="A38" s="10" t="s">
        <v>127</v>
      </c>
      <c r="B38" s="11">
        <v>0</v>
      </c>
      <c r="C38" s="11">
        <v>0.33803042706417619</v>
      </c>
      <c r="D38" s="11">
        <v>-0.33803042706417619</v>
      </c>
    </row>
    <row r="39" spans="1:4" x14ac:dyDescent="0.25">
      <c r="A39" s="10" t="s">
        <v>128</v>
      </c>
      <c r="B39" s="11">
        <v>0</v>
      </c>
      <c r="C39" s="11">
        <v>0.2427130004650265</v>
      </c>
      <c r="D39" s="11">
        <v>-0.2427130004650265</v>
      </c>
    </row>
    <row r="40" spans="1:4" x14ac:dyDescent="0.25">
      <c r="A40" s="10" t="s">
        <v>129</v>
      </c>
      <c r="B40" s="11">
        <v>0</v>
      </c>
      <c r="C40" s="11">
        <v>0.2619085317183184</v>
      </c>
      <c r="D40" s="11">
        <v>-0.2619085317183184</v>
      </c>
    </row>
    <row r="41" spans="1:4" x14ac:dyDescent="0.25">
      <c r="A41" s="10" t="s">
        <v>130</v>
      </c>
      <c r="B41" s="11">
        <v>1</v>
      </c>
      <c r="C41" s="11">
        <v>0.98645105847066272</v>
      </c>
      <c r="D41" s="11">
        <v>1.3548941529337277E-2</v>
      </c>
    </row>
    <row r="42" spans="1:4" x14ac:dyDescent="0.25">
      <c r="A42" s="10" t="s">
        <v>131</v>
      </c>
      <c r="B42" s="11">
        <v>1</v>
      </c>
      <c r="C42" s="11">
        <v>0.88996166465435511</v>
      </c>
      <c r="D42" s="11">
        <v>0.11003833534564489</v>
      </c>
    </row>
    <row r="43" spans="1:4" x14ac:dyDescent="0.25">
      <c r="A43" s="10" t="s">
        <v>132</v>
      </c>
      <c r="B43" s="11">
        <v>1</v>
      </c>
      <c r="C43" s="11">
        <v>0.99629041441976141</v>
      </c>
      <c r="D43" s="11">
        <v>3.7095855802385946E-3</v>
      </c>
    </row>
    <row r="44" spans="1:4" x14ac:dyDescent="0.25">
      <c r="A44" s="10" t="s">
        <v>133</v>
      </c>
      <c r="B44" s="11">
        <v>1</v>
      </c>
      <c r="C44" s="11">
        <v>0.93897871513266906</v>
      </c>
      <c r="D44" s="11">
        <v>6.1021284867330938E-2</v>
      </c>
    </row>
    <row r="45" spans="1:4" x14ac:dyDescent="0.25">
      <c r="A45" s="10" t="s">
        <v>134</v>
      </c>
      <c r="B45" s="11">
        <v>1</v>
      </c>
      <c r="C45" s="11">
        <v>0.74155274891078327</v>
      </c>
      <c r="D45" s="11">
        <v>0.25844725108921673</v>
      </c>
    </row>
    <row r="46" spans="1:4" x14ac:dyDescent="0.25">
      <c r="A46" s="10" t="s">
        <v>135</v>
      </c>
      <c r="B46" s="11">
        <v>1</v>
      </c>
      <c r="C46" s="11">
        <v>0.45517853830451754</v>
      </c>
      <c r="D46" s="11">
        <v>0.54482146169548251</v>
      </c>
    </row>
    <row r="47" spans="1:4" x14ac:dyDescent="0.25">
      <c r="A47" s="10" t="s">
        <v>136</v>
      </c>
      <c r="B47" s="11">
        <v>1</v>
      </c>
      <c r="C47" s="11">
        <v>0.17062757378770615</v>
      </c>
      <c r="D47" s="11">
        <v>0.8293724262122939</v>
      </c>
    </row>
    <row r="48" spans="1:4" x14ac:dyDescent="0.25">
      <c r="A48" s="10" t="s">
        <v>137</v>
      </c>
      <c r="B48" s="11">
        <v>1</v>
      </c>
      <c r="C48" s="11">
        <v>0.92766800391953019</v>
      </c>
      <c r="D48" s="11">
        <v>7.2331996080469807E-2</v>
      </c>
    </row>
    <row r="49" spans="1:4" x14ac:dyDescent="0.25">
      <c r="A49" s="10" t="s">
        <v>138</v>
      </c>
      <c r="B49" s="11">
        <v>1</v>
      </c>
      <c r="C49" s="11">
        <v>0.96677134805732101</v>
      </c>
      <c r="D49" s="11">
        <v>3.3228651942678988E-2</v>
      </c>
    </row>
    <row r="50" spans="1:4" x14ac:dyDescent="0.25">
      <c r="A50" s="10" t="s">
        <v>139</v>
      </c>
      <c r="B50" s="11">
        <v>1</v>
      </c>
      <c r="C50" s="11">
        <v>0.54682081092170243</v>
      </c>
      <c r="D50" s="11">
        <v>0.45317918907829757</v>
      </c>
    </row>
    <row r="51" spans="1:4" x14ac:dyDescent="0.25">
      <c r="A51" s="10" t="s">
        <v>140</v>
      </c>
      <c r="B51" s="11">
        <v>1</v>
      </c>
      <c r="C51" s="11">
        <v>0.99342406392229332</v>
      </c>
      <c r="D51" s="11">
        <v>6.5759360777066789E-3</v>
      </c>
    </row>
    <row r="52" spans="1:4" x14ac:dyDescent="0.25">
      <c r="A52" s="10" t="s">
        <v>141</v>
      </c>
      <c r="B52" s="11">
        <v>1</v>
      </c>
      <c r="C52" s="11">
        <v>0.84380382468889881</v>
      </c>
      <c r="D52" s="11">
        <v>0.15619617531110119</v>
      </c>
    </row>
    <row r="53" spans="1:4" x14ac:dyDescent="0.25">
      <c r="A53" s="10" t="s">
        <v>142</v>
      </c>
      <c r="B53" s="11">
        <v>1</v>
      </c>
      <c r="C53" s="11">
        <v>0.8845228438601237</v>
      </c>
      <c r="D53" s="11">
        <v>0.1154771561398763</v>
      </c>
    </row>
    <row r="54" spans="1:4" x14ac:dyDescent="0.25">
      <c r="A54" s="10" t="s">
        <v>143</v>
      </c>
      <c r="B54" s="11">
        <v>1</v>
      </c>
      <c r="C54" s="11">
        <v>0.4246967194089713</v>
      </c>
      <c r="D54" s="11">
        <v>0.57530328059102875</v>
      </c>
    </row>
    <row r="55" spans="1:4" x14ac:dyDescent="0.25">
      <c r="A55" s="10" t="s">
        <v>144</v>
      </c>
      <c r="B55" s="11">
        <v>1</v>
      </c>
      <c r="C55" s="11">
        <v>0.80037618511082231</v>
      </c>
      <c r="D55" s="11">
        <v>0.19962381488917769</v>
      </c>
    </row>
    <row r="56" spans="1:4" x14ac:dyDescent="0.25">
      <c r="A56" s="10" t="s">
        <v>145</v>
      </c>
      <c r="B56" s="11">
        <v>1</v>
      </c>
      <c r="C56" s="11">
        <v>0.85414815335424732</v>
      </c>
      <c r="D56" s="11">
        <v>0.14585184664575268</v>
      </c>
    </row>
    <row r="57" spans="1:4" x14ac:dyDescent="0.25">
      <c r="A57" s="10" t="s">
        <v>146</v>
      </c>
      <c r="B57" s="11">
        <v>1</v>
      </c>
      <c r="C57" s="11">
        <v>0.98277720341684294</v>
      </c>
      <c r="D57" s="11">
        <v>1.7222796583157063E-2</v>
      </c>
    </row>
    <row r="58" spans="1:4" x14ac:dyDescent="0.25">
      <c r="A58" s="10" t="s">
        <v>147</v>
      </c>
      <c r="B58" s="11">
        <v>1</v>
      </c>
      <c r="C58" s="11">
        <v>0.5330763413785885</v>
      </c>
      <c r="D58" s="11">
        <v>0.4669236586214115</v>
      </c>
    </row>
    <row r="59" spans="1:4" x14ac:dyDescent="0.25">
      <c r="A59" s="10" t="s">
        <v>148</v>
      </c>
      <c r="B59" s="11">
        <v>1</v>
      </c>
      <c r="C59" s="11">
        <v>0.89598362632066197</v>
      </c>
      <c r="D59" s="11">
        <v>0.10401637367933803</v>
      </c>
    </row>
    <row r="60" spans="1:4" x14ac:dyDescent="0.25">
      <c r="A60" s="10" t="s">
        <v>149</v>
      </c>
      <c r="B60" s="11">
        <v>1</v>
      </c>
      <c r="C60" s="11">
        <v>0.92154164403599836</v>
      </c>
      <c r="D60" s="11">
        <v>7.8458355964001636E-2</v>
      </c>
    </row>
    <row r="61" spans="1:4" x14ac:dyDescent="0.25">
      <c r="A61" s="10" t="s">
        <v>150</v>
      </c>
      <c r="B61" s="11">
        <v>1</v>
      </c>
      <c r="C61" s="11">
        <v>0.89307873868974652</v>
      </c>
      <c r="D61" s="11">
        <v>0.10692126131025348</v>
      </c>
    </row>
    <row r="62" spans="1:4" x14ac:dyDescent="0.25">
      <c r="A62" s="10" t="s">
        <v>151</v>
      </c>
      <c r="B62" s="11">
        <v>1</v>
      </c>
      <c r="C62" s="11">
        <v>0.9299457205979127</v>
      </c>
      <c r="D62" s="11">
        <v>7.0054279402087305E-2</v>
      </c>
    </row>
    <row r="63" spans="1:4" x14ac:dyDescent="0.25">
      <c r="A63" s="10" t="s">
        <v>152</v>
      </c>
      <c r="B63" s="11">
        <v>1</v>
      </c>
      <c r="C63" s="11">
        <v>0.98631643559540283</v>
      </c>
      <c r="D63" s="11">
        <v>1.368356440459717E-2</v>
      </c>
    </row>
    <row r="64" spans="1:4" x14ac:dyDescent="0.25">
      <c r="A64" s="10" t="s">
        <v>153</v>
      </c>
      <c r="B64" s="11">
        <v>1</v>
      </c>
      <c r="C64" s="11">
        <v>0.88379447195448624</v>
      </c>
      <c r="D64" s="11">
        <v>0.11620552804551376</v>
      </c>
    </row>
    <row r="65" spans="1:4" x14ac:dyDescent="0.25">
      <c r="A65" s="10" t="s">
        <v>154</v>
      </c>
      <c r="B65" s="11">
        <v>1</v>
      </c>
      <c r="C65" s="11">
        <v>0.1585252654593817</v>
      </c>
      <c r="D65" s="11">
        <v>0.84147473454061827</v>
      </c>
    </row>
    <row r="66" spans="1:4" x14ac:dyDescent="0.25">
      <c r="A66" s="10" t="s">
        <v>155</v>
      </c>
      <c r="B66" s="11">
        <v>1</v>
      </c>
      <c r="C66" s="11">
        <v>0.80932136656619469</v>
      </c>
      <c r="D66" s="11">
        <v>0.19067863343380531</v>
      </c>
    </row>
    <row r="67" spans="1:4" x14ac:dyDescent="0.25">
      <c r="A67" s="10" t="s">
        <v>156</v>
      </c>
      <c r="B67" s="11">
        <v>1</v>
      </c>
      <c r="C67" s="11">
        <v>0.98954320376062399</v>
      </c>
      <c r="D67" s="11">
        <v>1.0456796239376009E-2</v>
      </c>
    </row>
    <row r="68" spans="1:4" x14ac:dyDescent="0.25">
      <c r="A68" s="10" t="s">
        <v>157</v>
      </c>
      <c r="B68" s="11">
        <v>1</v>
      </c>
      <c r="C68" s="11">
        <v>0.43068626769532037</v>
      </c>
      <c r="D68" s="11">
        <v>0.56931373230467963</v>
      </c>
    </row>
    <row r="69" spans="1:4" x14ac:dyDescent="0.25">
      <c r="A69" s="10" t="s">
        <v>158</v>
      </c>
      <c r="B69" s="11">
        <v>1</v>
      </c>
      <c r="C69" s="11">
        <v>0.72607335097534664</v>
      </c>
      <c r="D69" s="11">
        <v>0.27392664902465336</v>
      </c>
    </row>
    <row r="70" spans="1:4" x14ac:dyDescent="0.25">
      <c r="A70" s="10" t="s">
        <v>159</v>
      </c>
      <c r="B70" s="11">
        <v>1</v>
      </c>
      <c r="C70" s="11">
        <v>0.97480090477251446</v>
      </c>
      <c r="D70" s="11">
        <v>2.5199095227485535E-2</v>
      </c>
    </row>
    <row r="71" spans="1:4" x14ac:dyDescent="0.25">
      <c r="A71" s="10" t="s">
        <v>160</v>
      </c>
      <c r="B71" s="11">
        <v>1</v>
      </c>
      <c r="C71" s="11">
        <v>0.96921132804189924</v>
      </c>
      <c r="D71" s="11">
        <v>3.0788671958100755E-2</v>
      </c>
    </row>
    <row r="72" spans="1:4" x14ac:dyDescent="0.25">
      <c r="A72" s="10" t="s">
        <v>161</v>
      </c>
      <c r="B72" s="11">
        <v>1</v>
      </c>
      <c r="C72" s="11">
        <v>0.99599067551726628</v>
      </c>
      <c r="D72" s="11">
        <v>4.0093244827337227E-3</v>
      </c>
    </row>
    <row r="73" spans="1:4" x14ac:dyDescent="0.25">
      <c r="A73" s="10" t="s">
        <v>162</v>
      </c>
      <c r="B73" s="11">
        <v>1</v>
      </c>
      <c r="C73" s="11">
        <v>0.85900537429280588</v>
      </c>
      <c r="D73" s="11">
        <v>0.14099462570719412</v>
      </c>
    </row>
    <row r="74" spans="1:4" x14ac:dyDescent="0.25">
      <c r="A74" s="10" t="s">
        <v>163</v>
      </c>
      <c r="B74" s="11">
        <v>1</v>
      </c>
      <c r="C74" s="11">
        <v>0.95123869741156297</v>
      </c>
      <c r="D74" s="11">
        <v>4.8761302588437028E-2</v>
      </c>
    </row>
    <row r="75" spans="1:4" x14ac:dyDescent="0.25">
      <c r="A75" s="10" t="s">
        <v>164</v>
      </c>
      <c r="B75" s="11">
        <v>1</v>
      </c>
      <c r="C75" s="11">
        <v>0.88780542772023197</v>
      </c>
      <c r="D75" s="11">
        <v>0.11219457227976803</v>
      </c>
    </row>
    <row r="76" spans="1:4" x14ac:dyDescent="0.25">
      <c r="A76" s="10" t="s">
        <v>165</v>
      </c>
      <c r="B76" s="11">
        <v>1</v>
      </c>
      <c r="C76" s="11">
        <v>0.62308379162883865</v>
      </c>
      <c r="D76" s="11">
        <v>0.37691620837116135</v>
      </c>
    </row>
    <row r="77" spans="1:4" x14ac:dyDescent="0.25">
      <c r="A77" s="10" t="s">
        <v>166</v>
      </c>
      <c r="B77" s="11">
        <v>1</v>
      </c>
      <c r="C77" s="11">
        <v>0.91605422614861054</v>
      </c>
      <c r="D77" s="11">
        <v>8.394577385138946E-2</v>
      </c>
    </row>
    <row r="78" spans="1:4" x14ac:dyDescent="0.25">
      <c r="A78" s="10" t="s">
        <v>167</v>
      </c>
      <c r="B78" s="11">
        <v>1</v>
      </c>
      <c r="C78" s="11">
        <v>0.84035996138602498</v>
      </c>
      <c r="D78" s="11">
        <v>0.15964003861397502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STICA.Graph" shapeId="6145" r:id="rId3">
          <objectPr defaultSize="0" r:id="rId4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17</xdr:col>
                <xdr:colOff>190500</xdr:colOff>
                <xdr:row>17</xdr:row>
                <xdr:rowOff>95250</xdr:rowOff>
              </to>
            </anchor>
          </objectPr>
        </oleObject>
      </mc:Choice>
      <mc:Fallback>
        <oleObject progId="STATISTICA.Graph" shapeId="6145" r:id="rId3"/>
      </mc:Fallback>
    </mc:AlternateContent>
    <mc:AlternateContent xmlns:mc="http://schemas.openxmlformats.org/markup-compatibility/2006">
      <mc:Choice Requires="x14">
        <oleObject progId="STATISTICA.Graph" shapeId="6146" r:id="rId5">
          <objectPr defaultSize="0" r:id="rId6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17</xdr:col>
                <xdr:colOff>190500</xdr:colOff>
                <xdr:row>36</xdr:row>
                <xdr:rowOff>95250</xdr:rowOff>
              </to>
            </anchor>
          </objectPr>
        </oleObject>
      </mc:Choice>
      <mc:Fallback>
        <oleObject progId="STATISTICA.Graph" shapeId="6146" r:id="rId5"/>
      </mc:Fallback>
    </mc:AlternateContent>
    <mc:AlternateContent xmlns:mc="http://schemas.openxmlformats.org/markup-compatibility/2006">
      <mc:Choice Requires="x14">
        <oleObject progId="STATISTICA.Graph" shapeId="6147" r:id="rId7">
          <objectPr defaultSize="0" r:id="rId8">
            <anchor moveWithCells="1">
              <from>
                <xdr:col>10</xdr:col>
                <xdr:colOff>0</xdr:colOff>
                <xdr:row>38</xdr:row>
                <xdr:rowOff>0</xdr:rowOff>
              </from>
              <to>
                <xdr:col>17</xdr:col>
                <xdr:colOff>190500</xdr:colOff>
                <xdr:row>55</xdr:row>
                <xdr:rowOff>95250</xdr:rowOff>
              </to>
            </anchor>
          </objectPr>
        </oleObject>
      </mc:Choice>
      <mc:Fallback>
        <oleObject progId="STATISTICA.Graph" shapeId="6147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8" sqref="B8:J8"/>
    </sheetView>
  </sheetViews>
  <sheetFormatPr defaultRowHeight="15" x14ac:dyDescent="0.25"/>
  <cols>
    <col min="1" max="1" width="14.42578125" style="28" customWidth="1"/>
    <col min="2" max="2" width="10.42578125" style="28" customWidth="1"/>
    <col min="3" max="16384" width="9.140625" style="28"/>
  </cols>
  <sheetData>
    <row r="1" spans="1:10" x14ac:dyDescent="0.25">
      <c r="A1" s="25"/>
      <c r="B1" s="26" t="s">
        <v>170</v>
      </c>
      <c r="C1" s="27"/>
      <c r="D1" s="26" t="s">
        <v>171</v>
      </c>
      <c r="E1" s="27"/>
      <c r="F1" s="26" t="s">
        <v>172</v>
      </c>
      <c r="G1" s="27"/>
      <c r="H1" s="27"/>
      <c r="I1" s="27" t="s">
        <v>168</v>
      </c>
      <c r="J1" s="28" t="s">
        <v>169</v>
      </c>
    </row>
    <row r="2" spans="1:10" x14ac:dyDescent="0.25">
      <c r="A2" s="28" t="s">
        <v>173</v>
      </c>
      <c r="B2" s="35">
        <v>0.12176625534643107</v>
      </c>
      <c r="C2" s="35">
        <v>4.0456891480065212E-2</v>
      </c>
      <c r="D2" s="35">
        <v>0.16310919224914283</v>
      </c>
      <c r="E2" s="35">
        <v>5.1175248737405622E-2</v>
      </c>
      <c r="F2" s="35">
        <v>0.15820584507466318</v>
      </c>
      <c r="G2" s="35">
        <v>6.013706302493748E-2</v>
      </c>
      <c r="H2" s="29" t="s">
        <v>51</v>
      </c>
      <c r="I2" s="34">
        <v>4.2527649689790264E-3</v>
      </c>
      <c r="J2" s="34">
        <v>7.9508585822322432E-3</v>
      </c>
    </row>
    <row r="3" spans="1:10" x14ac:dyDescent="0.25">
      <c r="A3" s="30" t="s">
        <v>54</v>
      </c>
      <c r="B3" s="33">
        <v>5.3</v>
      </c>
      <c r="C3" s="33">
        <v>2.4</v>
      </c>
      <c r="D3" s="33">
        <v>6.26</v>
      </c>
      <c r="E3" s="33">
        <v>1.2</v>
      </c>
      <c r="F3" s="33">
        <v>5.9</v>
      </c>
      <c r="G3" s="33">
        <v>1.9</v>
      </c>
      <c r="H3" s="31" t="s">
        <v>51</v>
      </c>
      <c r="I3" s="32">
        <v>0.11509698785465738</v>
      </c>
      <c r="J3" s="32">
        <v>0.35252023587243442</v>
      </c>
    </row>
    <row r="4" spans="1:10" x14ac:dyDescent="0.25">
      <c r="A4" s="30" t="s">
        <v>57</v>
      </c>
      <c r="B4" s="33">
        <v>0.100074233522831</v>
      </c>
      <c r="C4" s="33">
        <v>6.9686556836384819E-2</v>
      </c>
      <c r="D4" s="33">
        <v>0.11285116688880023</v>
      </c>
      <c r="E4" s="33">
        <v>5.2414334181888685E-2</v>
      </c>
      <c r="F4" s="33">
        <v>0.10897107424806154</v>
      </c>
      <c r="G4" s="33">
        <v>6.4877897888871869E-2</v>
      </c>
      <c r="I4" s="32">
        <v>0.53383915131623527</v>
      </c>
      <c r="J4" s="32">
        <v>0.4775513082987195</v>
      </c>
    </row>
    <row r="5" spans="1:10" x14ac:dyDescent="0.25">
      <c r="A5" s="30" t="s">
        <v>60</v>
      </c>
      <c r="B5" s="33">
        <v>5.8</v>
      </c>
      <c r="C5" s="33">
        <v>1.8</v>
      </c>
      <c r="D5" s="33">
        <v>5.3</v>
      </c>
      <c r="E5" s="33">
        <v>2.1</v>
      </c>
      <c r="F5" s="33">
        <v>5.4</v>
      </c>
      <c r="G5" s="33">
        <v>2.2000000000000002</v>
      </c>
      <c r="H5" s="31" t="s">
        <v>51</v>
      </c>
      <c r="I5" s="32">
        <v>0.46818076889379867</v>
      </c>
      <c r="J5" s="32">
        <v>0.50985343856149101</v>
      </c>
    </row>
    <row r="6" spans="1:10" x14ac:dyDescent="0.25">
      <c r="A6" s="30" t="s">
        <v>63</v>
      </c>
      <c r="B6" s="33">
        <v>0.13142618577875423</v>
      </c>
      <c r="C6" s="33">
        <v>7.8077014949798795E-2</v>
      </c>
      <c r="D6" s="33">
        <v>9.6234606723848079E-2</v>
      </c>
      <c r="E6" s="33">
        <v>6.5929362363722571E-2</v>
      </c>
      <c r="F6" s="33">
        <v>9.1795977830848405E-2</v>
      </c>
      <c r="G6" s="33">
        <v>5.2731504532154812E-2</v>
      </c>
      <c r="H6" s="31" t="s">
        <v>51</v>
      </c>
      <c r="I6" s="32">
        <v>0.17711542223390342</v>
      </c>
      <c r="J6" s="32">
        <v>7.3757432245629417E-2</v>
      </c>
    </row>
    <row r="7" spans="1:10" x14ac:dyDescent="0.25">
      <c r="A7" s="30" t="s">
        <v>66</v>
      </c>
      <c r="B7" s="33">
        <v>4.5999999999999996</v>
      </c>
      <c r="C7" s="33">
        <v>3.9</v>
      </c>
      <c r="D7" s="33">
        <v>4.8</v>
      </c>
      <c r="E7" s="33">
        <v>2.1</v>
      </c>
      <c r="F7" s="33">
        <v>4.7</v>
      </c>
      <c r="G7" s="33">
        <v>3.7</v>
      </c>
      <c r="H7" s="31" t="s">
        <v>51</v>
      </c>
      <c r="I7" s="32">
        <v>6.7117726898976007E-2</v>
      </c>
      <c r="J7" s="32">
        <v>0.2973810858773307</v>
      </c>
    </row>
    <row r="8" spans="1:10" ht="15.75" thickBot="1" x14ac:dyDescent="0.3">
      <c r="A8" s="15" t="s">
        <v>69</v>
      </c>
      <c r="B8" s="37">
        <v>0.16430427143904511</v>
      </c>
      <c r="C8" s="37">
        <v>4.9212171093484094E-2</v>
      </c>
      <c r="D8" s="37">
        <v>0.24061751530128722</v>
      </c>
      <c r="E8" s="38">
        <v>6.8225696670153949E-2</v>
      </c>
      <c r="F8" s="37">
        <v>0.25002691638806784</v>
      </c>
      <c r="G8" s="38">
        <v>7.0644692364703984E-2</v>
      </c>
      <c r="I8" s="36">
        <v>1.3271911616888847E-4</v>
      </c>
      <c r="J8" s="36">
        <v>8.5303203052454807E-5</v>
      </c>
    </row>
    <row r="9" spans="1:10" ht="15.75" thickTop="1" x14ac:dyDescent="0.25"/>
    <row r="10" spans="1:10" x14ac:dyDescent="0.25">
      <c r="A10" s="25"/>
      <c r="B10" s="27" t="s">
        <v>72</v>
      </c>
      <c r="C10" s="27" t="s">
        <v>42</v>
      </c>
      <c r="D10" s="27" t="s">
        <v>76</v>
      </c>
      <c r="E10" s="27" t="s">
        <v>77</v>
      </c>
      <c r="F10" s="27" t="s">
        <v>78</v>
      </c>
      <c r="G10" s="27" t="s">
        <v>79</v>
      </c>
    </row>
    <row r="11" spans="1:10" x14ac:dyDescent="0.25">
      <c r="A11" s="30" t="s">
        <v>80</v>
      </c>
      <c r="B11" s="31">
        <v>21</v>
      </c>
      <c r="C11" s="33">
        <v>4.1342936902711749E-2</v>
      </c>
      <c r="D11" s="33">
        <v>5.8757823634217846E-2</v>
      </c>
      <c r="E11" s="33">
        <v>1.2822008308317548E-2</v>
      </c>
      <c r="F11" s="33">
        <v>-5.8156689015529395E-3</v>
      </c>
      <c r="G11" s="33">
        <v>-0.99176589285915984</v>
      </c>
    </row>
    <row r="12" spans="1:10" x14ac:dyDescent="0.25">
      <c r="A12" s="30" t="s">
        <v>81</v>
      </c>
      <c r="B12" s="31">
        <v>21</v>
      </c>
      <c r="C12" s="33">
        <v>3.6439589728232177E-2</v>
      </c>
      <c r="D12" s="33">
        <v>5.6642334941733173E-2</v>
      </c>
      <c r="E12" s="33">
        <v>1.2360370829025446E-2</v>
      </c>
      <c r="F12" s="33">
        <v>0.70227523922952284</v>
      </c>
      <c r="G12" s="33">
        <v>0.23311781729495606</v>
      </c>
    </row>
    <row r="13" spans="1:10" x14ac:dyDescent="0.25">
      <c r="A13" s="30" t="s">
        <v>82</v>
      </c>
      <c r="B13" s="31">
        <v>21</v>
      </c>
      <c r="C13" s="33">
        <v>1.2776933365969273E-2</v>
      </c>
      <c r="D13" s="33">
        <v>9.2482943150418259E-2</v>
      </c>
      <c r="E13" s="33">
        <v>2.0181432737099495E-2</v>
      </c>
      <c r="F13" s="33">
        <v>0.43329118535498112</v>
      </c>
      <c r="G13" s="33">
        <v>-6.5694725731528583E-2</v>
      </c>
    </row>
    <row r="14" spans="1:10" x14ac:dyDescent="0.25">
      <c r="A14" s="30" t="s">
        <v>83</v>
      </c>
      <c r="B14" s="31">
        <v>21</v>
      </c>
      <c r="C14" s="33">
        <v>1.1288984014667602E-2</v>
      </c>
      <c r="D14" s="33">
        <v>8.9824360085268617E-2</v>
      </c>
      <c r="E14" s="33">
        <v>1.9601282349605405E-2</v>
      </c>
      <c r="F14" s="33">
        <v>0.25466350371185864</v>
      </c>
      <c r="G14" s="33">
        <v>1.4410332701395088</v>
      </c>
    </row>
    <row r="15" spans="1:10" x14ac:dyDescent="0.25">
      <c r="A15" s="30" t="s">
        <v>84</v>
      </c>
      <c r="B15" s="31">
        <v>21</v>
      </c>
      <c r="C15" s="33">
        <v>-3.519157905490608E-2</v>
      </c>
      <c r="D15" s="33">
        <v>0.11526961638628495</v>
      </c>
      <c r="E15" s="33">
        <v>2.5153892496127279E-2</v>
      </c>
      <c r="F15" s="33">
        <v>5.2811144667991063E-2</v>
      </c>
      <c r="G15" s="33">
        <v>-0.85183109530158763</v>
      </c>
    </row>
    <row r="16" spans="1:10" x14ac:dyDescent="0.25">
      <c r="A16" s="30" t="s">
        <v>85</v>
      </c>
      <c r="B16" s="31">
        <v>21</v>
      </c>
      <c r="C16" s="33">
        <v>-3.9630207947905727E-2</v>
      </c>
      <c r="D16" s="33">
        <v>9.6240230065243099E-2</v>
      </c>
      <c r="E16" s="33">
        <v>2.1001339960663872E-2</v>
      </c>
      <c r="F16" s="33">
        <v>-0.675938830584492</v>
      </c>
      <c r="G16" s="33">
        <v>1.2257692153164301</v>
      </c>
    </row>
    <row r="17" spans="1:9" x14ac:dyDescent="0.25">
      <c r="A17" s="30" t="s">
        <v>86</v>
      </c>
      <c r="B17" s="31">
        <v>21</v>
      </c>
      <c r="C17" s="33">
        <v>7.6313243862242114E-2</v>
      </c>
      <c r="D17" s="33">
        <v>7.4169721121925297E-2</v>
      </c>
      <c r="E17" s="33">
        <v>1.618516006261846E-2</v>
      </c>
      <c r="F17" s="33">
        <v>-0.54621470218627088</v>
      </c>
      <c r="G17" s="33">
        <v>-0.68100185672034252</v>
      </c>
    </row>
    <row r="18" spans="1:9" x14ac:dyDescent="0.25">
      <c r="A18" s="30" t="s">
        <v>87</v>
      </c>
      <c r="B18" s="31">
        <v>21</v>
      </c>
      <c r="C18" s="33">
        <v>8.5722644949022764E-2</v>
      </c>
      <c r="D18" s="33">
        <v>8.0068727267077755E-2</v>
      </c>
      <c r="E18" s="33">
        <v>1.7472428738102785E-2</v>
      </c>
      <c r="F18" s="33">
        <v>-0.43116546358145952</v>
      </c>
      <c r="G18" s="33">
        <v>-0.27389656625075287</v>
      </c>
    </row>
    <row r="21" spans="1:9" x14ac:dyDescent="0.25">
      <c r="D21" s="17"/>
      <c r="E21" s="16"/>
      <c r="F21" s="16"/>
      <c r="G21" s="18"/>
      <c r="H21" s="17"/>
      <c r="I21" s="16" t="s">
        <v>51</v>
      </c>
    </row>
    <row r="22" spans="1:9" x14ac:dyDescent="0.25">
      <c r="A22" s="15"/>
      <c r="D22" s="17"/>
      <c r="E22" s="16"/>
      <c r="F22" s="16"/>
      <c r="G22" s="18"/>
      <c r="H22" s="17"/>
    </row>
    <row r="23" spans="1:9" x14ac:dyDescent="0.25">
      <c r="A23" s="15"/>
      <c r="B23" s="16"/>
      <c r="C23" s="16"/>
      <c r="D23" s="17"/>
      <c r="E23" s="16"/>
      <c r="F23" s="16"/>
      <c r="G23" s="18"/>
      <c r="H23" s="17"/>
      <c r="I23" s="16" t="s">
        <v>51</v>
      </c>
    </row>
    <row r="24" spans="1:9" x14ac:dyDescent="0.25">
      <c r="A24" s="15"/>
      <c r="D24" s="17"/>
      <c r="E24" s="16"/>
      <c r="F24" s="16"/>
      <c r="G24" s="18"/>
      <c r="H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Описат</vt:lpstr>
      <vt:lpstr>Логит</vt:lpstr>
      <vt:lpstr>Лист5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FSI</cp:lastModifiedBy>
  <dcterms:created xsi:type="dcterms:W3CDTF">2014-10-14T09:13:53Z</dcterms:created>
  <dcterms:modified xsi:type="dcterms:W3CDTF">2015-11-30T07:31:05Z</dcterms:modified>
</cp:coreProperties>
</file>