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secac/Personal Python/nfl_survival/"/>
    </mc:Choice>
  </mc:AlternateContent>
  <xr:revisionPtr revIDLastSave="0" documentId="13_ncr:1_{68D1B32E-F361-7942-A510-633B1534A243}" xr6:coauthVersionLast="47" xr6:coauthVersionMax="47" xr10:uidLastSave="{00000000-0000-0000-0000-000000000000}"/>
  <bookViews>
    <workbookView xWindow="1300" yWindow="500" windowWidth="28040" windowHeight="15800" xr2:uid="{183FDA7E-F0A2-6B4D-B4B1-430F5127CB46}"/>
  </bookViews>
  <sheets>
    <sheet name="Planilha1" sheetId="1" r:id="rId1"/>
    <sheet name="Planilha3" sheetId="3" r:id="rId2"/>
    <sheet name="Planilha2" sheetId="2" r:id="rId3"/>
    <sheet name="Planilha4" sheetId="4" r:id="rId4"/>
    <sheet name="Planilha5" sheetId="5" r:id="rId5"/>
    <sheet name="Planilha6" sheetId="6" r:id="rId6"/>
  </sheets>
  <calcPr calcId="181029"/>
  <pivotCaches>
    <pivotCache cacheId="21" r:id="rId7"/>
    <pivotCache cacheId="29" r:id="rId8"/>
    <pivotCache cacheId="2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55" i="5" l="1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J255" i="5"/>
  <c r="J254" i="5"/>
  <c r="J253" i="5"/>
  <c r="J252" i="5"/>
  <c r="N252" i="5" s="1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N255" i="5"/>
  <c r="N254" i="5"/>
  <c r="N253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W255" i="5"/>
  <c r="V255" i="5"/>
  <c r="U255" i="5"/>
  <c r="T255" i="5"/>
  <c r="S255" i="5"/>
  <c r="R255" i="5"/>
  <c r="Q255" i="5"/>
  <c r="P255" i="5"/>
  <c r="W254" i="5"/>
  <c r="V254" i="5"/>
  <c r="U254" i="5"/>
  <c r="T254" i="5"/>
  <c r="S254" i="5"/>
  <c r="R254" i="5"/>
  <c r="Q254" i="5"/>
  <c r="P254" i="5"/>
  <c r="W253" i="5"/>
  <c r="V253" i="5"/>
  <c r="U253" i="5"/>
  <c r="T253" i="5"/>
  <c r="S253" i="5"/>
  <c r="R253" i="5"/>
  <c r="Q253" i="5"/>
  <c r="P253" i="5"/>
  <c r="W252" i="5"/>
  <c r="V252" i="5"/>
  <c r="U252" i="5"/>
  <c r="T252" i="5"/>
  <c r="S252" i="5"/>
  <c r="R252" i="5"/>
  <c r="Q252" i="5"/>
  <c r="P252" i="5"/>
  <c r="W251" i="5"/>
  <c r="V251" i="5"/>
  <c r="U251" i="5"/>
  <c r="T251" i="5"/>
  <c r="S251" i="5"/>
  <c r="R251" i="5"/>
  <c r="Q251" i="5"/>
  <c r="P251" i="5"/>
  <c r="W250" i="5"/>
  <c r="V250" i="5"/>
  <c r="U250" i="5"/>
  <c r="T250" i="5"/>
  <c r="S250" i="5"/>
  <c r="R250" i="5"/>
  <c r="Q250" i="5"/>
  <c r="P250" i="5"/>
  <c r="W249" i="5"/>
  <c r="V249" i="5"/>
  <c r="U249" i="5"/>
  <c r="T249" i="5"/>
  <c r="S249" i="5"/>
  <c r="R249" i="5"/>
  <c r="Q249" i="5"/>
  <c r="P249" i="5"/>
  <c r="W248" i="5"/>
  <c r="V248" i="5"/>
  <c r="U248" i="5"/>
  <c r="T248" i="5"/>
  <c r="S248" i="5"/>
  <c r="R248" i="5"/>
  <c r="Q248" i="5"/>
  <c r="P248" i="5"/>
  <c r="W247" i="5"/>
  <c r="V247" i="5"/>
  <c r="U247" i="5"/>
  <c r="T247" i="5"/>
  <c r="S247" i="5"/>
  <c r="R247" i="5"/>
  <c r="Q247" i="5"/>
  <c r="P247" i="5"/>
  <c r="W246" i="5"/>
  <c r="V246" i="5"/>
  <c r="U246" i="5"/>
  <c r="T246" i="5"/>
  <c r="S246" i="5"/>
  <c r="R246" i="5"/>
  <c r="Q246" i="5"/>
  <c r="P246" i="5"/>
  <c r="W245" i="5"/>
  <c r="V245" i="5"/>
  <c r="U245" i="5"/>
  <c r="T245" i="5"/>
  <c r="S245" i="5"/>
  <c r="R245" i="5"/>
  <c r="Q245" i="5"/>
  <c r="P245" i="5"/>
  <c r="W244" i="5"/>
  <c r="V244" i="5"/>
  <c r="U244" i="5"/>
  <c r="T244" i="5"/>
  <c r="S244" i="5"/>
  <c r="R244" i="5"/>
  <c r="Q244" i="5"/>
  <c r="P244" i="5"/>
  <c r="W243" i="5"/>
  <c r="V243" i="5"/>
  <c r="U243" i="5"/>
  <c r="T243" i="5"/>
  <c r="S243" i="5"/>
  <c r="R243" i="5"/>
  <c r="Q243" i="5"/>
  <c r="P243" i="5"/>
  <c r="W242" i="5"/>
  <c r="V242" i="5"/>
  <c r="U242" i="5"/>
  <c r="T242" i="5"/>
  <c r="S242" i="5"/>
  <c r="R242" i="5"/>
  <c r="Q242" i="5"/>
  <c r="P242" i="5"/>
  <c r="W241" i="5"/>
  <c r="V241" i="5"/>
  <c r="U241" i="5"/>
  <c r="T241" i="5"/>
  <c r="S241" i="5"/>
  <c r="R241" i="5"/>
  <c r="Q241" i="5"/>
  <c r="P241" i="5"/>
  <c r="W240" i="5"/>
  <c r="V240" i="5"/>
  <c r="U240" i="5"/>
  <c r="T240" i="5"/>
  <c r="S240" i="5"/>
  <c r="R240" i="5"/>
  <c r="Q240" i="5"/>
  <c r="P240" i="5"/>
  <c r="W239" i="5"/>
  <c r="V239" i="5"/>
  <c r="U239" i="5"/>
  <c r="T239" i="5"/>
  <c r="S239" i="5"/>
  <c r="R239" i="5"/>
  <c r="Q239" i="5"/>
  <c r="P239" i="5"/>
  <c r="W238" i="5"/>
  <c r="V238" i="5"/>
  <c r="U238" i="5"/>
  <c r="T238" i="5"/>
  <c r="S238" i="5"/>
  <c r="R238" i="5"/>
  <c r="Q238" i="5"/>
  <c r="P238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N238" i="5"/>
  <c r="F14" i="1"/>
  <c r="F13" i="1"/>
  <c r="F12" i="1"/>
  <c r="F11" i="1"/>
  <c r="F10" i="1"/>
  <c r="F9" i="1"/>
  <c r="F7" i="1"/>
  <c r="F6" i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</calcChain>
</file>

<file path=xl/sharedStrings.xml><?xml version="1.0" encoding="utf-8"?>
<sst xmlns="http://schemas.openxmlformats.org/spreadsheetml/2006/main" count="5922" uniqueCount="1301">
  <si>
    <t>Player</t>
  </si>
  <si>
    <t>Brady</t>
  </si>
  <si>
    <t>Peyton</t>
  </si>
  <si>
    <t>Luck</t>
  </si>
  <si>
    <t>Rivers</t>
  </si>
  <si>
    <t>Romo</t>
  </si>
  <si>
    <t>Brees</t>
  </si>
  <si>
    <t>Leaf</t>
  </si>
  <si>
    <t>Sanchez</t>
  </si>
  <si>
    <t>Cutler</t>
  </si>
  <si>
    <t>Team</t>
  </si>
  <si>
    <t>Games</t>
  </si>
  <si>
    <t>Passing</t>
  </si>
  <si>
    <t>Rushing</t>
  </si>
  <si>
    <t>Sacked</t>
  </si>
  <si>
    <t>Fumbles</t>
  </si>
  <si>
    <t>GP</t>
  </si>
  <si>
    <t>GS</t>
  </si>
  <si>
    <t>Record</t>
  </si>
  <si>
    <t>Cmp</t>
  </si>
  <si>
    <t>Att</t>
  </si>
  <si>
    <t>Pct</t>
  </si>
  <si>
    <t>Yds</t>
  </si>
  <si>
    <t>Y/A</t>
  </si>
  <si>
    <t>Lng</t>
  </si>
  <si>
    <t>TD</t>
  </si>
  <si>
    <t>Int</t>
  </si>
  <si>
    <t>Rtg</t>
  </si>
  <si>
    <t>Avg</t>
  </si>
  <si>
    <t>Sck</t>
  </si>
  <si>
    <t>Fum</t>
  </si>
  <si>
    <t>Lost</t>
  </si>
  <si>
    <t>NE</t>
  </si>
  <si>
    <t>—</t>
  </si>
  <si>
    <t>33.3</t>
  </si>
  <si>
    <t>2.0</t>
  </si>
  <si>
    <t>42.4</t>
  </si>
  <si>
    <t>0.0</t>
  </si>
  <si>
    <t>11−3</t>
  </si>
  <si>
    <t>63.9</t>
  </si>
  <si>
    <t>6.9</t>
  </si>
  <si>
    <t>86.5</t>
  </si>
  <si>
    <t>1.2</t>
  </si>
  <si>
    <t>9−7</t>
  </si>
  <si>
    <t>62.1</t>
  </si>
  <si>
    <t>6.3</t>
  </si>
  <si>
    <t>85.7</t>
  </si>
  <si>
    <t>2.6</t>
  </si>
  <si>
    <t>14−2</t>
  </si>
  <si>
    <t>60.2</t>
  </si>
  <si>
    <t>85.9</t>
  </si>
  <si>
    <t>1.5</t>
  </si>
  <si>
    <t>60.8</t>
  </si>
  <si>
    <t>7.8</t>
  </si>
  <si>
    <t>92.6</t>
  </si>
  <si>
    <t>0.7</t>
  </si>
  <si>
    <t>10−6</t>
  </si>
  <si>
    <t>63.0</t>
  </si>
  <si>
    <t>92.3</t>
  </si>
  <si>
    <t>3.3</t>
  </si>
  <si>
    <t>12−4</t>
  </si>
  <si>
    <t>61.8</t>
  </si>
  <si>
    <t>6.8</t>
  </si>
  <si>
    <t>87.9</t>
  </si>
  <si>
    <t>2.1</t>
  </si>
  <si>
    <t>16−0</t>
  </si>
  <si>
    <t>68.9</t>
  </si>
  <si>
    <t>8.3</t>
  </si>
  <si>
    <t>117.2</t>
  </si>
  <si>
    <t>1−0</t>
  </si>
  <si>
    <t>63.6</t>
  </si>
  <si>
    <t>83.9</t>
  </si>
  <si>
    <t>65.7</t>
  </si>
  <si>
    <t>96.2</t>
  </si>
  <si>
    <t>65.9</t>
  </si>
  <si>
    <t>7.9</t>
  </si>
  <si>
    <t>111.0</t>
  </si>
  <si>
    <t>1.0</t>
  </si>
  <si>
    <t>13−3</t>
  </si>
  <si>
    <t>65.6</t>
  </si>
  <si>
    <t>8.6</t>
  </si>
  <si>
    <t>105.6</t>
  </si>
  <si>
    <t>2.5</t>
  </si>
  <si>
    <t>7.6</t>
  </si>
  <si>
    <t>98.7</t>
  </si>
  <si>
    <t>1.4</t>
  </si>
  <si>
    <t>60.5</t>
  </si>
  <si>
    <t>87.3</t>
  </si>
  <si>
    <t>0.6</t>
  </si>
  <si>
    <t>64.1</t>
  </si>
  <si>
    <t>7.1</t>
  </si>
  <si>
    <t>97.4</t>
  </si>
  <si>
    <t>1.6</t>
  </si>
  <si>
    <t>64.4</t>
  </si>
  <si>
    <t>102.2</t>
  </si>
  <si>
    <t>11−1</t>
  </si>
  <si>
    <t>67.4</t>
  </si>
  <si>
    <t>8.2</t>
  </si>
  <si>
    <t>112.2</t>
  </si>
  <si>
    <t>2.3</t>
  </si>
  <si>
    <t>66.3</t>
  </si>
  <si>
    <t>102.8</t>
  </si>
  <si>
    <t>1.1</t>
  </si>
  <si>
    <t>11−5</t>
  </si>
  <si>
    <t>65.8</t>
  </si>
  <si>
    <t>97.7</t>
  </si>
  <si>
    <t>6.6</t>
  </si>
  <si>
    <t>88.0</t>
  </si>
  <si>
    <t>1.3</t>
  </si>
  <si>
    <t>TB</t>
  </si>
  <si>
    <t>0.2</t>
  </si>
  <si>
    <t>5−1</t>
  </si>
  <si>
    <t>68.5</t>
  </si>
  <si>
    <t>7.7</t>
  </si>
  <si>
    <t>108.0</t>
  </si>
  <si>
    <t>2.8</t>
  </si>
  <si>
    <t>7.5</t>
  </si>
  <si>
    <t>1.7</t>
  </si>
  <si>
    <t>3−0</t>
  </si>
  <si>
    <t>61.9</t>
  </si>
  <si>
    <t>5.9</t>
  </si>
  <si>
    <t>77.3</t>
  </si>
  <si>
    <t>59.5</t>
  </si>
  <si>
    <t>84.5</t>
  </si>
  <si>
    <t>67.9</t>
  </si>
  <si>
    <t>7.2</t>
  </si>
  <si>
    <t>109.4</t>
  </si>
  <si>
    <t>0.4</t>
  </si>
  <si>
    <t>1−1</t>
  </si>
  <si>
    <t>55.6</t>
  </si>
  <si>
    <t>92.2</t>
  </si>
  <si>
    <t>2.7</t>
  </si>
  <si>
    <t>2−1</t>
  </si>
  <si>
    <t>58.8</t>
  </si>
  <si>
    <t>6.1</t>
  </si>
  <si>
    <t>76.5</t>
  </si>
  <si>
    <t>70.6</t>
  </si>
  <si>
    <t>96.0</t>
  </si>
  <si>
    <t>−1</t>
  </si>
  <si>
    <t>−0.2</t>
  </si>
  <si>
    <t>0−1</t>
  </si>
  <si>
    <t>54.8</t>
  </si>
  <si>
    <t>3.7</t>
  </si>
  <si>
    <t>49.1</t>
  </si>
  <si>
    <t>89.0</t>
  </si>
  <si>
    <t>67.6</t>
  </si>
  <si>
    <t>100.4</t>
  </si>
  <si>
    <t>57.4</t>
  </si>
  <si>
    <t>84.7</t>
  </si>
  <si>
    <t>58.7</t>
  </si>
  <si>
    <t>87.7</t>
  </si>
  <si>
    <t>100.3</t>
  </si>
  <si>
    <t>0.9</t>
  </si>
  <si>
    <t>56.1</t>
  </si>
  <si>
    <t>6.2</t>
  </si>
  <si>
    <t>76.6</t>
  </si>
  <si>
    <t>65.5</t>
  </si>
  <si>
    <t>8.0</t>
  </si>
  <si>
    <t>64.0</t>
  </si>
  <si>
    <t>8.1</t>
  </si>
  <si>
    <t>108.6</t>
  </si>
  <si>
    <t>68.0</t>
  </si>
  <si>
    <t>85.8</t>
  </si>
  <si>
    <t>−4</t>
  </si>
  <si>
    <t>−0.8</t>
  </si>
  <si>
    <t>54.1</t>
  </si>
  <si>
    <t>5.6</t>
  </si>
  <si>
    <t>59.4</t>
  </si>
  <si>
    <t>4−0</t>
  </si>
  <si>
    <t>98.1</t>
  </si>
  <si>
    <t>−3</t>
  </si>
  <si>
    <t>62.7</t>
  </si>
  <si>
    <t>59.3</t>
  </si>
  <si>
    <t>5.4</t>
  </si>
  <si>
    <t>3.0</t>
  </si>
  <si>
    <t>66.7</t>
  </si>
  <si>
    <t>7.4</t>
  </si>
  <si>
    <t>100.5</t>
  </si>
  <si>
    <t>6.0</t>
  </si>
  <si>
    <t>PHI</t>
  </si>
  <si>
    <t>60.4</t>
  </si>
  <si>
    <t>5.5</t>
  </si>
  <si>
    <t>6.7</t>
  </si>
  <si>
    <t>SEA</t>
  </si>
  <si>
    <t>101.1</t>
  </si>
  <si>
    <t>ATL</t>
  </si>
  <si>
    <t>69.4</t>
  </si>
  <si>
    <t>15.0</t>
  </si>
  <si>
    <t>58.3</t>
  </si>
  <si>
    <t>10.5</t>
  </si>
  <si>
    <t>LAR</t>
  </si>
  <si>
    <t>60.0</t>
  </si>
  <si>
    <t>71.3</t>
  </si>
  <si>
    <t>72.4</t>
  </si>
  <si>
    <t>YEAR</t>
  </si>
  <si>
    <t>TEAM</t>
  </si>
  <si>
    <t>Soma de TD</t>
  </si>
  <si>
    <t>Soma de Int</t>
  </si>
  <si>
    <t>Rótulos de Linha</t>
  </si>
  <si>
    <t>Total Geral</t>
  </si>
  <si>
    <t>height</t>
  </si>
  <si>
    <t>weight</t>
  </si>
  <si>
    <t>games</t>
  </si>
  <si>
    <t>min_year</t>
  </si>
  <si>
    <t>6.96</t>
  </si>
  <si>
    <t>draft_age</t>
  </si>
  <si>
    <t>completion</t>
  </si>
  <si>
    <t>7.08</t>
  </si>
  <si>
    <t>TD-INT</t>
  </si>
  <si>
    <t>drafted</t>
  </si>
  <si>
    <t>Height</t>
  </si>
  <si>
    <t>Weight</t>
  </si>
  <si>
    <t>Games per year</t>
  </si>
  <si>
    <t>Debut year</t>
  </si>
  <si>
    <t>Draft Age</t>
  </si>
  <si>
    <t>Completion</t>
  </si>
  <si>
    <t>Yards per Pass</t>
  </si>
  <si>
    <t>TD per Pass</t>
  </si>
  <si>
    <t>Run Pass Ratio</t>
  </si>
  <si>
    <t>Pass Per Game</t>
  </si>
  <si>
    <t>Sacks per Game</t>
  </si>
  <si>
    <t>Drafted</t>
  </si>
  <si>
    <t>Feature</t>
  </si>
  <si>
    <t>Coefficient</t>
  </si>
  <si>
    <t>Predicted</t>
  </si>
  <si>
    <t>Roethlisberger</t>
  </si>
  <si>
    <t>22*</t>
  </si>
  <si>
    <t>Seasons Played</t>
  </si>
  <si>
    <t>Error</t>
  </si>
  <si>
    <t>Year</t>
  </si>
  <si>
    <t>Rate</t>
  </si>
  <si>
    <t>62.9</t>
  </si>
  <si>
    <t>76.4</t>
  </si>
  <si>
    <t>66.0</t>
  </si>
  <si>
    <t>8.8</t>
  </si>
  <si>
    <t>113.8</t>
  </si>
  <si>
    <t>4.5</t>
  </si>
  <si>
    <t>105.3</t>
  </si>
  <si>
    <t>108.2</t>
  </si>
  <si>
    <t>5.0</t>
  </si>
  <si>
    <t>69.0</t>
  </si>
  <si>
    <t>66.4</t>
  </si>
  <si>
    <t>59.7</t>
  </si>
  <si>
    <t>98.9</t>
  </si>
  <si>
    <t>3.8</t>
  </si>
  <si>
    <t>64.2</t>
  </si>
  <si>
    <t>111.5</t>
  </si>
  <si>
    <t>65.0</t>
  </si>
  <si>
    <t>7.3</t>
  </si>
  <si>
    <t>90.8</t>
  </si>
  <si>
    <t>4.0</t>
  </si>
  <si>
    <t>Mahomes</t>
  </si>
  <si>
    <t>Age</t>
  </si>
  <si>
    <t>Tm</t>
  </si>
  <si>
    <t>Pos</t>
  </si>
  <si>
    <t>No.</t>
  </si>
  <si>
    <t>G</t>
  </si>
  <si>
    <t>QBrec</t>
  </si>
  <si>
    <t>Cmp%</t>
  </si>
  <si>
    <t>TD%</t>
  </si>
  <si>
    <t>Int%</t>
  </si>
  <si>
    <t>1D</t>
  </si>
  <si>
    <t>AY/A</t>
  </si>
  <si>
    <t>Y/C</t>
  </si>
  <si>
    <t>Y/G</t>
  </si>
  <si>
    <t>QBR</t>
  </si>
  <si>
    <t>Sk</t>
  </si>
  <si>
    <t>NY/A</t>
  </si>
  <si>
    <t>ANY/A</t>
  </si>
  <si>
    <t>Sk%</t>
  </si>
  <si>
    <t>4QC</t>
  </si>
  <si>
    <t>GWD</t>
  </si>
  <si>
    <t>AV</t>
  </si>
  <si>
    <t>KAN</t>
  </si>
  <si>
    <t>1-0-0</t>
  </si>
  <si>
    <t>2.9</t>
  </si>
  <si>
    <t>12.9</t>
  </si>
  <si>
    <t>284.0</t>
  </si>
  <si>
    <t>68.2</t>
  </si>
  <si>
    <t>7.27</t>
  </si>
  <si>
    <t>6.05</t>
  </si>
  <si>
    <t>2018*+</t>
  </si>
  <si>
    <t>QB</t>
  </si>
  <si>
    <t>9.6</t>
  </si>
  <si>
    <t>13.3</t>
  </si>
  <si>
    <t>318.6</t>
  </si>
  <si>
    <t>80.3</t>
  </si>
  <si>
    <t>8.13</t>
  </si>
  <si>
    <t>8.89</t>
  </si>
  <si>
    <t>4.3</t>
  </si>
  <si>
    <t>2019*</t>
  </si>
  <si>
    <t>8.9</t>
  </si>
  <si>
    <t>12.6</t>
  </si>
  <si>
    <t>287.9</t>
  </si>
  <si>
    <t>77.7</t>
  </si>
  <si>
    <t>7.79</t>
  </si>
  <si>
    <t>8.38</t>
  </si>
  <si>
    <t>3.4</t>
  </si>
  <si>
    <t>2020*</t>
  </si>
  <si>
    <t>6.5</t>
  </si>
  <si>
    <t>12.2</t>
  </si>
  <si>
    <t>316.0</t>
  </si>
  <si>
    <t>82.9</t>
  </si>
  <si>
    <t>7.53</t>
  </si>
  <si>
    <t>8.33</t>
  </si>
  <si>
    <t>3.6</t>
  </si>
  <si>
    <t>4.2</t>
  </si>
  <si>
    <t>286.5</t>
  </si>
  <si>
    <t>6.28</t>
  </si>
  <si>
    <t>7.03</t>
  </si>
  <si>
    <t>10.0</t>
  </si>
  <si>
    <t>3-0</t>
  </si>
  <si>
    <t>64.3</t>
  </si>
  <si>
    <t>1.8</t>
  </si>
  <si>
    <t>9.0</t>
  </si>
  <si>
    <t>12.5</t>
  </si>
  <si>
    <t>300.3</t>
  </si>
  <si>
    <t>7.47</t>
  </si>
  <si>
    <t>8.40</t>
  </si>
  <si>
    <t>5.1</t>
  </si>
  <si>
    <t>11.2</t>
  </si>
  <si>
    <t>283.3</t>
  </si>
  <si>
    <t>6.80</t>
  </si>
  <si>
    <t>6.72</t>
  </si>
  <si>
    <t>Rush</t>
  </si>
  <si>
    <t>A/G</t>
  </si>
  <si>
    <t>Tgt</t>
  </si>
  <si>
    <t>Rec</t>
  </si>
  <si>
    <t>Y/R</t>
  </si>
  <si>
    <t>R/G</t>
  </si>
  <si>
    <t>Ctch%</t>
  </si>
  <si>
    <t>Y/Tgt</t>
  </si>
  <si>
    <t>Touch</t>
  </si>
  <si>
    <t>Y/Tch</t>
  </si>
  <si>
    <t>YScm</t>
  </si>
  <si>
    <t>RRTD</t>
  </si>
  <si>
    <t>Fmb</t>
  </si>
  <si>
    <t>7.0</t>
  </si>
  <si>
    <t>17.0</t>
  </si>
  <si>
    <t>15.6</t>
  </si>
  <si>
    <t>3.1</t>
  </si>
  <si>
    <t>20.5</t>
  </si>
  <si>
    <t>4.1</t>
  </si>
  <si>
    <t>0.0%</t>
  </si>
  <si>
    <t>BUF</t>
  </si>
  <si>
    <t>52.8</t>
  </si>
  <si>
    <t>12.3</t>
  </si>
  <si>
    <t>172.8</t>
  </si>
  <si>
    <t>49.8</t>
  </si>
  <si>
    <t>5.35</t>
  </si>
  <si>
    <t>4.37</t>
  </si>
  <si>
    <t>11.4</t>
  </si>
  <si>
    <t>193.1</t>
  </si>
  <si>
    <t>85.3</t>
  </si>
  <si>
    <t>49.4</t>
  </si>
  <si>
    <t>5.72</t>
  </si>
  <si>
    <t>5.71</t>
  </si>
  <si>
    <t>69.2</t>
  </si>
  <si>
    <t>8.5</t>
  </si>
  <si>
    <t>11.5</t>
  </si>
  <si>
    <t>107.2</t>
  </si>
  <si>
    <t>81.7</t>
  </si>
  <si>
    <t>7.33</t>
  </si>
  <si>
    <t>7.82</t>
  </si>
  <si>
    <t>Josh Allen</t>
  </si>
  <si>
    <t>0-1</t>
  </si>
  <si>
    <t>52.2</t>
  </si>
  <si>
    <t>5.7</t>
  </si>
  <si>
    <t>11.0</t>
  </si>
  <si>
    <t>264.0</t>
  </si>
  <si>
    <t>69.5</t>
  </si>
  <si>
    <t>4.84</t>
  </si>
  <si>
    <t>0.8</t>
  </si>
  <si>
    <t>10.6</t>
  </si>
  <si>
    <t>272.3</t>
  </si>
  <si>
    <t>94.3</t>
  </si>
  <si>
    <t>5.65</t>
  </si>
  <si>
    <t>6.08</t>
  </si>
  <si>
    <t>Dak</t>
  </si>
  <si>
    <t>52.6</t>
  </si>
  <si>
    <t>4.7</t>
  </si>
  <si>
    <t>31.9</t>
  </si>
  <si>
    <t>26.3</t>
  </si>
  <si>
    <t>6.4</t>
  </si>
  <si>
    <t>12.0</t>
  </si>
  <si>
    <t>0.1</t>
  </si>
  <si>
    <t>100.0%</t>
  </si>
  <si>
    <t>10.2</t>
  </si>
  <si>
    <t>92.0</t>
  </si>
  <si>
    <t>16.0</t>
  </si>
  <si>
    <t>10.8</t>
  </si>
  <si>
    <t>5.8</t>
  </si>
  <si>
    <t>48.3</t>
  </si>
  <si>
    <t>9.5</t>
  </si>
  <si>
    <t>45.0</t>
  </si>
  <si>
    <t>17.3</t>
  </si>
  <si>
    <t>2016*</t>
  </si>
  <si>
    <t>DAL</t>
  </si>
  <si>
    <t>67.8</t>
  </si>
  <si>
    <t>11.8</t>
  </si>
  <si>
    <t>229.2</t>
  </si>
  <si>
    <t>104.9</t>
  </si>
  <si>
    <t>77.6</t>
  </si>
  <si>
    <t>7.28</t>
  </si>
  <si>
    <t>7.86</t>
  </si>
  <si>
    <t>5.2</t>
  </si>
  <si>
    <t>207.8</t>
  </si>
  <si>
    <t>86.6</t>
  </si>
  <si>
    <t>69.9</t>
  </si>
  <si>
    <t>6.01</t>
  </si>
  <si>
    <t>5.74</t>
  </si>
  <si>
    <t>2018*</t>
  </si>
  <si>
    <t>67.7</t>
  </si>
  <si>
    <t>10.9</t>
  </si>
  <si>
    <t>242.8</t>
  </si>
  <si>
    <t>96.9</t>
  </si>
  <si>
    <t>55.2</t>
  </si>
  <si>
    <t>6.22</t>
  </si>
  <si>
    <t>65.1</t>
  </si>
  <si>
    <t>8.4</t>
  </si>
  <si>
    <t>306.4</t>
  </si>
  <si>
    <t>99.7</t>
  </si>
  <si>
    <t>71.9</t>
  </si>
  <si>
    <t>7.68</t>
  </si>
  <si>
    <t>7.84</t>
  </si>
  <si>
    <t>qb</t>
  </si>
  <si>
    <t>371.2</t>
  </si>
  <si>
    <t>99.6</t>
  </si>
  <si>
    <t>78.7</t>
  </si>
  <si>
    <t>7.72</t>
  </si>
  <si>
    <t>63.2</t>
  </si>
  <si>
    <t>302.0</t>
  </si>
  <si>
    <t>103.2</t>
  </si>
  <si>
    <t>7.65</t>
  </si>
  <si>
    <t>64.6</t>
  </si>
  <si>
    <t>11.7</t>
  </si>
  <si>
    <t>246.0</t>
  </si>
  <si>
    <t>91.3</t>
  </si>
  <si>
    <t>7.07</t>
  </si>
  <si>
    <t>7.00</t>
  </si>
  <si>
    <t>4.9</t>
  </si>
  <si>
    <t>17.6</t>
  </si>
  <si>
    <t>22.3</t>
  </si>
  <si>
    <t>19.1</t>
  </si>
  <si>
    <t>5.3</t>
  </si>
  <si>
    <t>18.6</t>
  </si>
  <si>
    <t>2.2</t>
  </si>
  <si>
    <t>13.0</t>
  </si>
  <si>
    <t>Wilson</t>
  </si>
  <si>
    <t>2012*</t>
  </si>
  <si>
    <t>12.4</t>
  </si>
  <si>
    <t>194.9</t>
  </si>
  <si>
    <t>100.0</t>
  </si>
  <si>
    <t>72.7</t>
  </si>
  <si>
    <t>6.84</t>
  </si>
  <si>
    <t>7.01</t>
  </si>
  <si>
    <t>2013*</t>
  </si>
  <si>
    <t>63.1</t>
  </si>
  <si>
    <t>13.1</t>
  </si>
  <si>
    <t>209.8</t>
  </si>
  <si>
    <t>101.2</t>
  </si>
  <si>
    <t>67.2</t>
  </si>
  <si>
    <t>7.10</t>
  </si>
  <si>
    <t>9.8</t>
  </si>
  <si>
    <t>4.4</t>
  </si>
  <si>
    <t>217.2</t>
  </si>
  <si>
    <t>95.0</t>
  </si>
  <si>
    <t>71.5</t>
  </si>
  <si>
    <t>6.54</t>
  </si>
  <si>
    <t>2015*</t>
  </si>
  <si>
    <t>68.1</t>
  </si>
  <si>
    <t>251.5</t>
  </si>
  <si>
    <t>110.1</t>
  </si>
  <si>
    <t>68.6</t>
  </si>
  <si>
    <t>7.12</t>
  </si>
  <si>
    <t>7.73</t>
  </si>
  <si>
    <t>64.7</t>
  </si>
  <si>
    <t>263.7</t>
  </si>
  <si>
    <t>57.1</t>
  </si>
  <si>
    <t>6.69</t>
  </si>
  <si>
    <t>6.56</t>
  </si>
  <si>
    <t>2017*</t>
  </si>
  <si>
    <t>61.3</t>
  </si>
  <si>
    <t>248.9</t>
  </si>
  <si>
    <t>95.4</t>
  </si>
  <si>
    <t>6.14</t>
  </si>
  <si>
    <t>6.45</t>
  </si>
  <si>
    <t>215.5</t>
  </si>
  <si>
    <t>110.9</t>
  </si>
  <si>
    <t>63.3</t>
  </si>
  <si>
    <t>6.47</t>
  </si>
  <si>
    <t>10.7</t>
  </si>
  <si>
    <t>66.1</t>
  </si>
  <si>
    <t>8.7</t>
  </si>
  <si>
    <t>12.1</t>
  </si>
  <si>
    <t>256.9</t>
  </si>
  <si>
    <t>106.3</t>
  </si>
  <si>
    <t>7.42</t>
  </si>
  <si>
    <t>68.8</t>
  </si>
  <si>
    <t>263.3</t>
  </si>
  <si>
    <t>105.1</t>
  </si>
  <si>
    <t>73.5</t>
  </si>
  <si>
    <t>6.46</t>
  </si>
  <si>
    <t>6.82</t>
  </si>
  <si>
    <t>4.8</t>
  </si>
  <si>
    <t>9.2</t>
  </si>
  <si>
    <t>14.7</t>
  </si>
  <si>
    <t>286.0</t>
  </si>
  <si>
    <t>102.4</t>
  </si>
  <si>
    <t>7.59</t>
  </si>
  <si>
    <t>7.81</t>
  </si>
  <si>
    <t>10.1</t>
  </si>
  <si>
    <t>174.7</t>
  </si>
  <si>
    <t>101.6</t>
  </si>
  <si>
    <t>7.49</t>
  </si>
  <si>
    <t>9.3</t>
  </si>
  <si>
    <t>56.9</t>
  </si>
  <si>
    <t>17.7</t>
  </si>
  <si>
    <t>241.3</t>
  </si>
  <si>
    <t>90.3</t>
  </si>
  <si>
    <t>8.12</t>
  </si>
  <si>
    <t>254.0</t>
  </si>
  <si>
    <t>81.4</t>
  </si>
  <si>
    <t>5.60</t>
  </si>
  <si>
    <t>4.93</t>
  </si>
  <si>
    <t>224.5</t>
  </si>
  <si>
    <t>97.2</t>
  </si>
  <si>
    <t>6.33</t>
  </si>
  <si>
    <t>6.18</t>
  </si>
  <si>
    <t>9.1</t>
  </si>
  <si>
    <t>9.4</t>
  </si>
  <si>
    <t>233.0</t>
  </si>
  <si>
    <t>105.9</t>
  </si>
  <si>
    <t>8.07</t>
  </si>
  <si>
    <t>8.79</t>
  </si>
  <si>
    <t>9.9</t>
  </si>
  <si>
    <t>15.4</t>
  </si>
  <si>
    <t>301.0</t>
  </si>
  <si>
    <t>107.4</t>
  </si>
  <si>
    <t>8.70</t>
  </si>
  <si>
    <t>9.30</t>
  </si>
  <si>
    <t>40.7</t>
  </si>
  <si>
    <t>15.8</t>
  </si>
  <si>
    <t>174.0</t>
  </si>
  <si>
    <t>72.1</t>
  </si>
  <si>
    <t>4.44</t>
  </si>
  <si>
    <t>4.28</t>
  </si>
  <si>
    <t>30.6</t>
  </si>
  <si>
    <t>33.7</t>
  </si>
  <si>
    <t>53.1</t>
  </si>
  <si>
    <t>34.6</t>
  </si>
  <si>
    <t>16.2</t>
  </si>
  <si>
    <t>36.6</t>
  </si>
  <si>
    <t>23.5</t>
  </si>
  <si>
    <t>-11.0</t>
  </si>
  <si>
    <t>-0.7</t>
  </si>
  <si>
    <t>4.6</t>
  </si>
  <si>
    <t>21.4</t>
  </si>
  <si>
    <t>32.1</t>
  </si>
  <si>
    <t>63.5</t>
  </si>
  <si>
    <t>14.0</t>
  </si>
  <si>
    <t>28.7</t>
  </si>
  <si>
    <t>26.5</t>
  </si>
  <si>
    <t>23.0</t>
  </si>
  <si>
    <t>54.5</t>
  </si>
  <si>
    <t>50.0</t>
  </si>
  <si>
    <t>0-7-0</t>
  </si>
  <si>
    <t>54.6</t>
  </si>
  <si>
    <t>2.4</t>
  </si>
  <si>
    <t>9.7</t>
  </si>
  <si>
    <t>155.6</t>
  </si>
  <si>
    <t>18.3</t>
  </si>
  <si>
    <t>3.75</t>
  </si>
  <si>
    <t>2.82</t>
  </si>
  <si>
    <t>11.3</t>
  </si>
  <si>
    <t>253.6</t>
  </si>
  <si>
    <t>55.7</t>
  </si>
  <si>
    <t>7.24</t>
  </si>
  <si>
    <t>64.9</t>
  </si>
  <si>
    <t>293.0</t>
  </si>
  <si>
    <t>7.52</t>
  </si>
  <si>
    <t>7.69</t>
  </si>
  <si>
    <t>3.5</t>
  </si>
  <si>
    <t>289.9</t>
  </si>
  <si>
    <t>50.6</t>
  </si>
  <si>
    <t>6.90</t>
  </si>
  <si>
    <t>67.0</t>
  </si>
  <si>
    <t>263.5</t>
  </si>
  <si>
    <t>90.0</t>
  </si>
  <si>
    <t>58.5</t>
  </si>
  <si>
    <t>6.59</t>
  </si>
  <si>
    <t>6.27</t>
  </si>
  <si>
    <t>Goff</t>
  </si>
  <si>
    <t>53.3</t>
  </si>
  <si>
    <t>259.0</t>
  </si>
  <si>
    <t>77.9</t>
  </si>
  <si>
    <t>5.13</t>
  </si>
  <si>
    <t>5.54</t>
  </si>
  <si>
    <t>1.9</t>
  </si>
  <si>
    <t>237.3</t>
  </si>
  <si>
    <t>71.7</t>
  </si>
  <si>
    <t>6.06</t>
  </si>
  <si>
    <t>5.43</t>
  </si>
  <si>
    <t>65.2</t>
  </si>
  <si>
    <t>164.5</t>
  </si>
  <si>
    <t>100.7</t>
  </si>
  <si>
    <t>6.31</t>
  </si>
  <si>
    <t>Rodgers</t>
  </si>
  <si>
    <t>GNB</t>
  </si>
  <si>
    <t>56.3</t>
  </si>
  <si>
    <t>21.7</t>
  </si>
  <si>
    <t>39.8</t>
  </si>
  <si>
    <t>1.95</t>
  </si>
  <si>
    <t>-0.42</t>
  </si>
  <si>
    <t>40.0</t>
  </si>
  <si>
    <t>48.2</t>
  </si>
  <si>
    <t>1.56</t>
  </si>
  <si>
    <t>16.7</t>
  </si>
  <si>
    <t>71.4</t>
  </si>
  <si>
    <t>109.0</t>
  </si>
  <si>
    <t>106.0</t>
  </si>
  <si>
    <t>78.8</t>
  </si>
  <si>
    <t>6.26</t>
  </si>
  <si>
    <t>252.4</t>
  </si>
  <si>
    <t>93.8</t>
  </si>
  <si>
    <t>6.68</t>
  </si>
  <si>
    <t>6.64</t>
  </si>
  <si>
    <t>2009*</t>
  </si>
  <si>
    <t>12.7</t>
  </si>
  <si>
    <t>277.1</t>
  </si>
  <si>
    <t>69.1</t>
  </si>
  <si>
    <t>6.98</t>
  </si>
  <si>
    <t>261.5</t>
  </si>
  <si>
    <t>69.6</t>
  </si>
  <si>
    <t>7.37</t>
  </si>
  <si>
    <t>7.50</t>
  </si>
  <si>
    <t>2011*+</t>
  </si>
  <si>
    <t>68.3</t>
  </si>
  <si>
    <t>13.5</t>
  </si>
  <si>
    <t>309.5</t>
  </si>
  <si>
    <t>122.5</t>
  </si>
  <si>
    <t>83.8</t>
  </si>
  <si>
    <t>8.22</t>
  </si>
  <si>
    <t>9.39</t>
  </si>
  <si>
    <t>11.6</t>
  </si>
  <si>
    <t>268.4</t>
  </si>
  <si>
    <t>71.2</t>
  </si>
  <si>
    <t>66.6</t>
  </si>
  <si>
    <t>281.8</t>
  </si>
  <si>
    <t>61.6</t>
  </si>
  <si>
    <t>7.78</t>
  </si>
  <si>
    <t>8.00</t>
  </si>
  <si>
    <t>2014*+</t>
  </si>
  <si>
    <t>12.8</t>
  </si>
  <si>
    <t>273.8</t>
  </si>
  <si>
    <t>78.3</t>
  </si>
  <si>
    <t>8.65</t>
  </si>
  <si>
    <t>60.7</t>
  </si>
  <si>
    <t>238.8</t>
  </si>
  <si>
    <t>92.7</t>
  </si>
  <si>
    <t>5.67</t>
  </si>
  <si>
    <t>6.10</t>
  </si>
  <si>
    <t>276.8</t>
  </si>
  <si>
    <t>104.2</t>
  </si>
  <si>
    <t>6.48</t>
  </si>
  <si>
    <t>239.3</t>
  </si>
  <si>
    <t>5.80</t>
  </si>
  <si>
    <t>5.99</t>
  </si>
  <si>
    <t>62.3</t>
  </si>
  <si>
    <t>0.3</t>
  </si>
  <si>
    <t>11.9</t>
  </si>
  <si>
    <t>277.6</t>
  </si>
  <si>
    <t>97.6</t>
  </si>
  <si>
    <t>58.0</t>
  </si>
  <si>
    <t>62.0</t>
  </si>
  <si>
    <t>250.1</t>
  </si>
  <si>
    <t>52.5</t>
  </si>
  <si>
    <t>6.15</t>
  </si>
  <si>
    <t>6.71</t>
  </si>
  <si>
    <t>2020*+</t>
  </si>
  <si>
    <t>70.7</t>
  </si>
  <si>
    <t>268.7</t>
  </si>
  <si>
    <t>121.5</t>
  </si>
  <si>
    <t>84.4</t>
  </si>
  <si>
    <t>7.54</t>
  </si>
  <si>
    <t>0-0</t>
  </si>
  <si>
    <t>15.1</t>
  </si>
  <si>
    <t>423.0</t>
  </si>
  <si>
    <t>121.4</t>
  </si>
  <si>
    <t>8.60</t>
  </si>
  <si>
    <t>9.34</t>
  </si>
  <si>
    <t>4-0</t>
  </si>
  <si>
    <t>273.5</t>
  </si>
  <si>
    <t>109.8</t>
  </si>
  <si>
    <t>7.44</t>
  </si>
  <si>
    <t>8.08</t>
  </si>
  <si>
    <t>56.5</t>
  </si>
  <si>
    <t>78.5</t>
  </si>
  <si>
    <t>4.82</t>
  </si>
  <si>
    <t>4.72</t>
  </si>
  <si>
    <t>265.5</t>
  </si>
  <si>
    <t>6.55</t>
  </si>
  <si>
    <t>6.75</t>
  </si>
  <si>
    <t>65.4</t>
  </si>
  <si>
    <t>10.4</t>
  </si>
  <si>
    <t>177.0</t>
  </si>
  <si>
    <t>97.8</t>
  </si>
  <si>
    <t>5.23</t>
  </si>
  <si>
    <t>5.90</t>
  </si>
  <si>
    <t>247.0</t>
  </si>
  <si>
    <t>91.1</t>
  </si>
  <si>
    <t>6.58</t>
  </si>
  <si>
    <t>235.5</t>
  </si>
  <si>
    <t>84.9</t>
  </si>
  <si>
    <t>5.56</t>
  </si>
  <si>
    <t>62.5</t>
  </si>
  <si>
    <t>334.7</t>
  </si>
  <si>
    <t>103.8</t>
  </si>
  <si>
    <t>6.70</t>
  </si>
  <si>
    <t>7.36</t>
  </si>
  <si>
    <t>284.5</t>
  </si>
  <si>
    <t>7.48</t>
  </si>
  <si>
    <t>7.34</t>
  </si>
  <si>
    <t>321.0</t>
  </si>
  <si>
    <t>104.4</t>
  </si>
  <si>
    <t>6.85</t>
  </si>
  <si>
    <t>14.5</t>
  </si>
  <si>
    <t>19.8</t>
  </si>
  <si>
    <t>23.7</t>
  </si>
  <si>
    <t>17.1</t>
  </si>
  <si>
    <t>-1.0</t>
  </si>
  <si>
    <t>-0.1</t>
  </si>
  <si>
    <t>16.8</t>
  </si>
  <si>
    <t>21.5</t>
  </si>
  <si>
    <t>23.1</t>
  </si>
  <si>
    <t>18.0</t>
  </si>
  <si>
    <t>3.9</t>
  </si>
  <si>
    <t>-6.0</t>
  </si>
  <si>
    <t>-0.4</t>
  </si>
  <si>
    <t>20.0</t>
  </si>
  <si>
    <t>20.7</t>
  </si>
  <si>
    <t>-0.8</t>
  </si>
  <si>
    <t>-3.0</t>
  </si>
  <si>
    <t>WAS</t>
  </si>
  <si>
    <t>14.1</t>
  </si>
  <si>
    <t>155.3</t>
  </si>
  <si>
    <t>8.61</t>
  </si>
  <si>
    <t>0-3-0</t>
  </si>
  <si>
    <t>52.3</t>
  </si>
  <si>
    <t>170.8</t>
  </si>
  <si>
    <t>58.4</t>
  </si>
  <si>
    <t>36.5</t>
  </si>
  <si>
    <t>5.14</t>
  </si>
  <si>
    <t>3.67</t>
  </si>
  <si>
    <t>13.6</t>
  </si>
  <si>
    <t>285.0</t>
  </si>
  <si>
    <t>86.4</t>
  </si>
  <si>
    <t>52.0</t>
  </si>
  <si>
    <t>7.74</t>
  </si>
  <si>
    <t>6.77</t>
  </si>
  <si>
    <t>69.8</t>
  </si>
  <si>
    <t>260.4</t>
  </si>
  <si>
    <t>6.99</t>
  </si>
  <si>
    <t>7.14</t>
  </si>
  <si>
    <t>307.3</t>
  </si>
  <si>
    <t>66.5</t>
  </si>
  <si>
    <t>7.45</t>
  </si>
  <si>
    <t>255.8</t>
  </si>
  <si>
    <t>93.9</t>
  </si>
  <si>
    <t>56.0</t>
  </si>
  <si>
    <t>6.38</t>
  </si>
  <si>
    <t>MIN</t>
  </si>
  <si>
    <t>70.1</t>
  </si>
  <si>
    <t>268.6</t>
  </si>
  <si>
    <t>6.25</t>
  </si>
  <si>
    <t>240.2</t>
  </si>
  <si>
    <t>7.20</t>
  </si>
  <si>
    <t>266.6</t>
  </si>
  <si>
    <t>105.0</t>
  </si>
  <si>
    <t>7.22</t>
  </si>
  <si>
    <t>7.43</t>
  </si>
  <si>
    <t>Cousins</t>
  </si>
  <si>
    <t>30.0</t>
  </si>
  <si>
    <t>10.3</t>
  </si>
  <si>
    <t>31.0</t>
  </si>
  <si>
    <t>3.10</t>
  </si>
  <si>
    <t>329.0</t>
  </si>
  <si>
    <t>91.7</t>
  </si>
  <si>
    <t>5.19</t>
  </si>
  <si>
    <t>5.58</t>
  </si>
  <si>
    <t>207.0</t>
  </si>
  <si>
    <t>90.6</t>
  </si>
  <si>
    <t>5.26</t>
  </si>
  <si>
    <t>-0.5</t>
  </si>
  <si>
    <t>62.4</t>
  </si>
  <si>
    <t>236.4</t>
  </si>
  <si>
    <t>79.3</t>
  </si>
  <si>
    <t>46.7</t>
  </si>
  <si>
    <t>5.09</t>
  </si>
  <si>
    <t>253.5</t>
  </si>
  <si>
    <t>101.9</t>
  </si>
  <si>
    <t>279.5</t>
  </si>
  <si>
    <t>6.65</t>
  </si>
  <si>
    <t>6.89</t>
  </si>
  <si>
    <t>93.1</t>
  </si>
  <si>
    <t>62.8</t>
  </si>
  <si>
    <t>5.91</t>
  </si>
  <si>
    <t>218.3</t>
  </si>
  <si>
    <t>72.8</t>
  </si>
  <si>
    <t>49.6</t>
  </si>
  <si>
    <t>4.71</t>
  </si>
  <si>
    <t>3.98</t>
  </si>
  <si>
    <t>Wentz</t>
  </si>
  <si>
    <t>25.0</t>
  </si>
  <si>
    <t>39.6</t>
  </si>
  <si>
    <t>0.40</t>
  </si>
  <si>
    <t>15.2</t>
  </si>
  <si>
    <t>61.1</t>
  </si>
  <si>
    <t>215.0</t>
  </si>
  <si>
    <t>7.40</t>
  </si>
  <si>
    <t>11.1</t>
  </si>
  <si>
    <t>208.3</t>
  </si>
  <si>
    <t>80.9</t>
  </si>
  <si>
    <t>2010*</t>
  </si>
  <si>
    <t>231.6</t>
  </si>
  <si>
    <t>91.0</t>
  </si>
  <si>
    <t>5.97</t>
  </si>
  <si>
    <t>6.23</t>
  </si>
  <si>
    <t>261.1</t>
  </si>
  <si>
    <t>69.3</t>
  </si>
  <si>
    <t>6.76</t>
  </si>
  <si>
    <t>6.83</t>
  </si>
  <si>
    <t>294.9</t>
  </si>
  <si>
    <t>99.1</t>
  </si>
  <si>
    <t>71.6</t>
  </si>
  <si>
    <t>282.2</t>
  </si>
  <si>
    <t>89.6</t>
  </si>
  <si>
    <t>67.5</t>
  </si>
  <si>
    <t>6.07</t>
  </si>
  <si>
    <t>2014*</t>
  </si>
  <si>
    <t>293.4</t>
  </si>
  <si>
    <t>68.4</t>
  </si>
  <si>
    <t>6.81</t>
  </si>
  <si>
    <t>286.9</t>
  </si>
  <si>
    <t>6.35</t>
  </si>
  <si>
    <t>2016*+</t>
  </si>
  <si>
    <t>309.0</t>
  </si>
  <si>
    <t>117.1</t>
  </si>
  <si>
    <t>79.6</t>
  </si>
  <si>
    <t>8.25</t>
  </si>
  <si>
    <t>9.03</t>
  </si>
  <si>
    <t>255.9</t>
  </si>
  <si>
    <t>91.4</t>
  </si>
  <si>
    <t>67.1</t>
  </si>
  <si>
    <t>6.87</t>
  </si>
  <si>
    <t>307.8</t>
  </si>
  <si>
    <t>108.1</t>
  </si>
  <si>
    <t>7.71</t>
  </si>
  <si>
    <t>66.2</t>
  </si>
  <si>
    <t>297.7</t>
  </si>
  <si>
    <t>92.1</t>
  </si>
  <si>
    <t>59.6</t>
  </si>
  <si>
    <t>286.3</t>
  </si>
  <si>
    <t>93.3</t>
  </si>
  <si>
    <t>6.52</t>
  </si>
  <si>
    <t>Ryan</t>
  </si>
  <si>
    <t>199.0</t>
  </si>
  <si>
    <t>4.42</t>
  </si>
  <si>
    <t>3.26</t>
  </si>
  <si>
    <t>186.0</t>
  </si>
  <si>
    <t>4.38</t>
  </si>
  <si>
    <t>2.32</t>
  </si>
  <si>
    <t>71.1</t>
  </si>
  <si>
    <t>4.26</t>
  </si>
  <si>
    <t>323.0</t>
  </si>
  <si>
    <t>105.2</t>
  </si>
  <si>
    <t>8.28</t>
  </si>
  <si>
    <t>8.09</t>
  </si>
  <si>
    <t>338.0</t>
  </si>
  <si>
    <t>135.3</t>
  </si>
  <si>
    <t>9.01</t>
  </si>
  <si>
    <t>10.71</t>
  </si>
  <si>
    <t>214.0</t>
  </si>
  <si>
    <t>93.5</t>
  </si>
  <si>
    <t>5.46</t>
  </si>
  <si>
    <t>3.2</t>
  </si>
  <si>
    <t>MIA</t>
  </si>
  <si>
    <t>205.9</t>
  </si>
  <si>
    <t>76.1</t>
  </si>
  <si>
    <t>48.4</t>
  </si>
  <si>
    <t>244.6</t>
  </si>
  <si>
    <t>5.44</t>
  </si>
  <si>
    <t>5.00</t>
  </si>
  <si>
    <t>252.8</t>
  </si>
  <si>
    <t>92.8</t>
  </si>
  <si>
    <t>5.83</t>
  </si>
  <si>
    <t>263.0</t>
  </si>
  <si>
    <t>88.7</t>
  </si>
  <si>
    <t>45.6</t>
  </si>
  <si>
    <t>6.00</t>
  </si>
  <si>
    <t>230.4</t>
  </si>
  <si>
    <t>48.6</t>
  </si>
  <si>
    <t>179.9</t>
  </si>
  <si>
    <t>33.2</t>
  </si>
  <si>
    <t>5.50</t>
  </si>
  <si>
    <t>5.29</t>
  </si>
  <si>
    <t>TEN</t>
  </si>
  <si>
    <t>70.3</t>
  </si>
  <si>
    <t>228.5</t>
  </si>
  <si>
    <t>117.5</t>
  </si>
  <si>
    <t>7.98</t>
  </si>
  <si>
    <t>8.52</t>
  </si>
  <si>
    <t>238.7</t>
  </si>
  <si>
    <t>106.5</t>
  </si>
  <si>
    <t>7.90</t>
  </si>
  <si>
    <t>Tannehill</t>
  </si>
  <si>
    <t>123.0</t>
  </si>
  <si>
    <t>98.5</t>
  </si>
  <si>
    <t>5.06</t>
  </si>
  <si>
    <t>165.0</t>
  </si>
  <si>
    <t>83.0</t>
  </si>
  <si>
    <t>5.85</t>
  </si>
  <si>
    <t>13.2</t>
  </si>
  <si>
    <t>14.9</t>
  </si>
  <si>
    <t>19.4</t>
  </si>
  <si>
    <t>-4.0</t>
  </si>
  <si>
    <t>-0.3</t>
  </si>
  <si>
    <t>16.6</t>
  </si>
  <si>
    <t>-10.0</t>
  </si>
  <si>
    <t>-1.3</t>
  </si>
  <si>
    <t>NWE</t>
  </si>
  <si>
    <t>70.4</t>
  </si>
  <si>
    <t>30.3</t>
  </si>
  <si>
    <t>4.56</t>
  </si>
  <si>
    <t>1.50</t>
  </si>
  <si>
    <t>2-0-0</t>
  </si>
  <si>
    <t>83.7</t>
  </si>
  <si>
    <t>113.3</t>
  </si>
  <si>
    <t>87.5</t>
  </si>
  <si>
    <t>7.38</t>
  </si>
  <si>
    <t>8.59</t>
  </si>
  <si>
    <t>SFO</t>
  </si>
  <si>
    <t>5-0-0</t>
  </si>
  <si>
    <t>260.0</t>
  </si>
  <si>
    <t>82.7</t>
  </si>
  <si>
    <t>7.62</t>
  </si>
  <si>
    <t>27.5</t>
  </si>
  <si>
    <t>6.09</t>
  </si>
  <si>
    <t>5.75</t>
  </si>
  <si>
    <t>248.6</t>
  </si>
  <si>
    <t>102.0</t>
  </si>
  <si>
    <t>7.31</t>
  </si>
  <si>
    <t>182.7</t>
  </si>
  <si>
    <t>92.4</t>
  </si>
  <si>
    <t>61.5</t>
  </si>
  <si>
    <t>6.19</t>
  </si>
  <si>
    <t>Garoppolo</t>
  </si>
  <si>
    <t>63.8</t>
  </si>
  <si>
    <t>142.3</t>
  </si>
  <si>
    <t>75.9</t>
  </si>
  <si>
    <t>4.94</t>
  </si>
  <si>
    <t>0.5</t>
  </si>
  <si>
    <t>DET</t>
  </si>
  <si>
    <t>226.7</t>
  </si>
  <si>
    <t>61.0</t>
  </si>
  <si>
    <t>37.1</t>
  </si>
  <si>
    <t>3.64</t>
  </si>
  <si>
    <t>178.3</t>
  </si>
  <si>
    <t>50.1</t>
  </si>
  <si>
    <t>4.99</t>
  </si>
  <si>
    <t>314.9</t>
  </si>
  <si>
    <t>59.8</t>
  </si>
  <si>
    <t>310.4</t>
  </si>
  <si>
    <t>79.8</t>
  </si>
  <si>
    <t>6.29</t>
  </si>
  <si>
    <t>5.81</t>
  </si>
  <si>
    <t>290.6</t>
  </si>
  <si>
    <t>84.2</t>
  </si>
  <si>
    <t>53.5</t>
  </si>
  <si>
    <t>6.40</t>
  </si>
  <si>
    <t>60.3</t>
  </si>
  <si>
    <t>266.1</t>
  </si>
  <si>
    <t>47.3</t>
  </si>
  <si>
    <t>6.03</t>
  </si>
  <si>
    <t>266.4</t>
  </si>
  <si>
    <t>97.0</t>
  </si>
  <si>
    <t>6.39</t>
  </si>
  <si>
    <t>65.3</t>
  </si>
  <si>
    <t>270.4</t>
  </si>
  <si>
    <t>277.9</t>
  </si>
  <si>
    <t>99.3</t>
  </si>
  <si>
    <t>236.1</t>
  </si>
  <si>
    <t>89.9</t>
  </si>
  <si>
    <t>51.3</t>
  </si>
  <si>
    <t>5.92</t>
  </si>
  <si>
    <t>5.79</t>
  </si>
  <si>
    <t>13.4</t>
  </si>
  <si>
    <t>312.4</t>
  </si>
  <si>
    <t>7.64</t>
  </si>
  <si>
    <t>8.15</t>
  </si>
  <si>
    <t>255.3</t>
  </si>
  <si>
    <t>96.3</t>
  </si>
  <si>
    <t>380.0</t>
  </si>
  <si>
    <t>8.84</t>
  </si>
  <si>
    <t>8.14</t>
  </si>
  <si>
    <t>205.0</t>
  </si>
  <si>
    <t>75.7</t>
  </si>
  <si>
    <t>5.20</t>
  </si>
  <si>
    <t>Stafford</t>
  </si>
  <si>
    <t>OAK</t>
  </si>
  <si>
    <t>3-13-0</t>
  </si>
  <si>
    <t>58.1</t>
  </si>
  <si>
    <t>204.4</t>
  </si>
  <si>
    <t>40.1</t>
  </si>
  <si>
    <t>5.01</t>
  </si>
  <si>
    <t>249.2</t>
  </si>
  <si>
    <t>43.1</t>
  </si>
  <si>
    <t>262.5</t>
  </si>
  <si>
    <t>96.7</t>
  </si>
  <si>
    <t>233.1</t>
  </si>
  <si>
    <t>50.5</t>
  </si>
  <si>
    <t>253.1</t>
  </si>
  <si>
    <t>46.5</t>
  </si>
  <si>
    <t>6.21</t>
  </si>
  <si>
    <t>253.4</t>
  </si>
  <si>
    <t>100.8</t>
  </si>
  <si>
    <t>7.25</t>
  </si>
  <si>
    <t>LVR</t>
  </si>
  <si>
    <t>67.3</t>
  </si>
  <si>
    <t>256.4</t>
  </si>
  <si>
    <t>101.4</t>
  </si>
  <si>
    <t>71.0</t>
  </si>
  <si>
    <t>Carr</t>
  </si>
  <si>
    <t>-9.0</t>
  </si>
  <si>
    <t>-0.6</t>
  </si>
  <si>
    <t>2.00</t>
  </si>
  <si>
    <t>2001*</t>
  </si>
  <si>
    <t>189.5</t>
  </si>
  <si>
    <t>5.39</t>
  </si>
  <si>
    <t>235.3</t>
  </si>
  <si>
    <t>5.66</t>
  </si>
  <si>
    <t>226.3</t>
  </si>
  <si>
    <t>5.94</t>
  </si>
  <si>
    <t>2004*</t>
  </si>
  <si>
    <t>230.8</t>
  </si>
  <si>
    <t>7.06</t>
  </si>
  <si>
    <t>6.92</t>
  </si>
  <si>
    <t>2005*</t>
  </si>
  <si>
    <t>7.05</t>
  </si>
  <si>
    <t>6.86</t>
  </si>
  <si>
    <t>220.6</t>
  </si>
  <si>
    <t>2007*+</t>
  </si>
  <si>
    <t>16-0-0</t>
  </si>
  <si>
    <t>300.4</t>
  </si>
  <si>
    <t>87.0</t>
  </si>
  <si>
    <t>8.88</t>
  </si>
  <si>
    <t>76.0</t>
  </si>
  <si>
    <t>6.91</t>
  </si>
  <si>
    <t>274.9</t>
  </si>
  <si>
    <t>74.1</t>
  </si>
  <si>
    <t>2010*+</t>
  </si>
  <si>
    <t>243.8</t>
  </si>
  <si>
    <t>79.1</t>
  </si>
  <si>
    <t>7.21</t>
  </si>
  <si>
    <t>2011*</t>
  </si>
  <si>
    <t>327.2</t>
  </si>
  <si>
    <t>73.8</t>
  </si>
  <si>
    <t>7.87</t>
  </si>
  <si>
    <t>301.7</t>
  </si>
  <si>
    <t>271.4</t>
  </si>
  <si>
    <t>6.12</t>
  </si>
  <si>
    <t>6.13</t>
  </si>
  <si>
    <t>256.8</t>
  </si>
  <si>
    <t>76.2</t>
  </si>
  <si>
    <t>298.1</t>
  </si>
  <si>
    <t>296.2</t>
  </si>
  <si>
    <t>79.4</t>
  </si>
  <si>
    <t>7.76</t>
  </si>
  <si>
    <t>8.81</t>
  </si>
  <si>
    <t>2017*+</t>
  </si>
  <si>
    <t>286.1</t>
  </si>
  <si>
    <t>7.56</t>
  </si>
  <si>
    <t>272.2</t>
  </si>
  <si>
    <t>7.26</t>
  </si>
  <si>
    <t>6.24</t>
  </si>
  <si>
    <t>TAM</t>
  </si>
  <si>
    <t>289.6</t>
  </si>
  <si>
    <t>72.5</t>
  </si>
  <si>
    <t>190.7</t>
  </si>
  <si>
    <t>5.25</t>
  </si>
  <si>
    <t>6.37</t>
  </si>
  <si>
    <t>195.7</t>
  </si>
  <si>
    <t>6.02</t>
  </si>
  <si>
    <t>7.16</t>
  </si>
  <si>
    <t>15.5</t>
  </si>
  <si>
    <t>271.0</t>
  </si>
  <si>
    <t>7.91</t>
  </si>
  <si>
    <t>245.7</t>
  </si>
  <si>
    <t>5.73</t>
  </si>
  <si>
    <t>154.0</t>
  </si>
  <si>
    <t>2.93</t>
  </si>
  <si>
    <t>0.82</t>
  </si>
  <si>
    <t>299.0</t>
  </si>
  <si>
    <t>5.18</t>
  </si>
  <si>
    <t>5.08</t>
  </si>
  <si>
    <t>292.7</t>
  </si>
  <si>
    <t>7.57</t>
  </si>
  <si>
    <t>7.39</t>
  </si>
  <si>
    <t>332.0</t>
  </si>
  <si>
    <t>6.79</t>
  </si>
  <si>
    <t>237.5</t>
  </si>
  <si>
    <t>6.88</t>
  </si>
  <si>
    <t>307.0</t>
  </si>
  <si>
    <t>6.60</t>
  </si>
  <si>
    <t>306.0</t>
  </si>
  <si>
    <t>5.82</t>
  </si>
  <si>
    <t>5.53</t>
  </si>
  <si>
    <t>379.0</t>
  </si>
  <si>
    <t>377.3</t>
  </si>
  <si>
    <t>7.80</t>
  </si>
  <si>
    <t>8.92</t>
  </si>
  <si>
    <t>317.7</t>
  </si>
  <si>
    <t>6.74</t>
  </si>
  <si>
    <t>209.0</t>
  </si>
  <si>
    <t>4.43</t>
  </si>
  <si>
    <t>265.3</t>
  </si>
  <si>
    <t>7.11</t>
  </si>
  <si>
    <t>36.0</t>
  </si>
  <si>
    <t>-0.2</t>
  </si>
  <si>
    <t>Big Ben</t>
  </si>
  <si>
    <t>PIT</t>
  </si>
  <si>
    <t>13-0-0</t>
  </si>
  <si>
    <t>187.2</t>
  </si>
  <si>
    <t>7.41</t>
  </si>
  <si>
    <t>6.93</t>
  </si>
  <si>
    <t>14.2</t>
  </si>
  <si>
    <t>198.8</t>
  </si>
  <si>
    <t>98.6</t>
  </si>
  <si>
    <t>7.75</t>
  </si>
  <si>
    <t>234.2</t>
  </si>
  <si>
    <t>75.4</t>
  </si>
  <si>
    <t>4.97</t>
  </si>
  <si>
    <t>2007*</t>
  </si>
  <si>
    <t>210.3</t>
  </si>
  <si>
    <t>104.1</t>
  </si>
  <si>
    <t>70.5</t>
  </si>
  <si>
    <t>59.9</t>
  </si>
  <si>
    <t>206.3</t>
  </si>
  <si>
    <t>80.1</t>
  </si>
  <si>
    <t>47.1</t>
  </si>
  <si>
    <t>5.86</t>
  </si>
  <si>
    <t>5.21</t>
  </si>
  <si>
    <t>288.5</t>
  </si>
  <si>
    <t>61.7</t>
  </si>
  <si>
    <t>266.7</t>
  </si>
  <si>
    <t>7.35</t>
  </si>
  <si>
    <t>271.8</t>
  </si>
  <si>
    <t>90.1</t>
  </si>
  <si>
    <t>6.51</t>
  </si>
  <si>
    <t>251.2</t>
  </si>
  <si>
    <t>6.44</t>
  </si>
  <si>
    <t>266.3</t>
  </si>
  <si>
    <t>6.36</t>
  </si>
  <si>
    <t>103.3</t>
  </si>
  <si>
    <t>68.7</t>
  </si>
  <si>
    <t>7.46</t>
  </si>
  <si>
    <t>328.2</t>
  </si>
  <si>
    <t>94.5</t>
  </si>
  <si>
    <t>7.15</t>
  </si>
  <si>
    <t>272.8</t>
  </si>
  <si>
    <t>283.4</t>
  </si>
  <si>
    <t>93.4</t>
  </si>
  <si>
    <t>6.95</t>
  </si>
  <si>
    <t>320.6</t>
  </si>
  <si>
    <t>96.5</t>
  </si>
  <si>
    <t>7.04</t>
  </si>
  <si>
    <t>0-2-0</t>
  </si>
  <si>
    <t>175.5</t>
  </si>
  <si>
    <t>28.8</t>
  </si>
  <si>
    <t>5.38</t>
  </si>
  <si>
    <t>4.67</t>
  </si>
  <si>
    <t>94.1</t>
  </si>
  <si>
    <t>60.1</t>
  </si>
  <si>
    <t>5.93</t>
  </si>
  <si>
    <t>203.5</t>
  </si>
  <si>
    <t>4.13</t>
  </si>
  <si>
    <t>13.8</t>
  </si>
  <si>
    <t>200.8</t>
  </si>
  <si>
    <t>101.7</t>
  </si>
  <si>
    <t>337.0</t>
  </si>
  <si>
    <t>79.2</t>
  </si>
  <si>
    <t>4.21</t>
  </si>
  <si>
    <t>230.7</t>
  </si>
  <si>
    <t>91.6</t>
  </si>
  <si>
    <t>207.3</t>
  </si>
  <si>
    <t>4.74</t>
  </si>
  <si>
    <t>55.0</t>
  </si>
  <si>
    <t>289.0</t>
  </si>
  <si>
    <t>5.42</t>
  </si>
  <si>
    <t>4.87</t>
  </si>
  <si>
    <t>334.0</t>
  </si>
  <si>
    <t>4.54</t>
  </si>
  <si>
    <t>245.0</t>
  </si>
  <si>
    <t>82.6</t>
  </si>
  <si>
    <t>469.0</t>
  </si>
  <si>
    <t>110.5</t>
  </si>
  <si>
    <t>7.70</t>
  </si>
  <si>
    <t>8.62</t>
  </si>
  <si>
    <t>501.0</t>
  </si>
  <si>
    <t>85.5</t>
  </si>
  <si>
    <t>-7.0</t>
  </si>
  <si>
    <t>37.5</t>
  </si>
  <si>
    <t>21.0</t>
  </si>
  <si>
    <t>CLE</t>
  </si>
  <si>
    <t>93.7</t>
  </si>
  <si>
    <t>51.2</t>
  </si>
  <si>
    <t>239.2</t>
  </si>
  <si>
    <t>54.4</t>
  </si>
  <si>
    <t>6.17</t>
  </si>
  <si>
    <t>222.7</t>
  </si>
  <si>
    <t>95.9</t>
  </si>
  <si>
    <t>72.2</t>
  </si>
  <si>
    <t>Baker</t>
  </si>
  <si>
    <t>233.5</t>
  </si>
  <si>
    <t>94.0</t>
  </si>
  <si>
    <t>-8.0</t>
  </si>
  <si>
    <t>NYJ</t>
  </si>
  <si>
    <t>57.7</t>
  </si>
  <si>
    <t>220.4</t>
  </si>
  <si>
    <t>45.9</t>
  </si>
  <si>
    <t>5.24</t>
  </si>
  <si>
    <t>232.6</t>
  </si>
  <si>
    <t>84.3</t>
  </si>
  <si>
    <t>184.0</t>
  </si>
  <si>
    <t>4.95</t>
  </si>
  <si>
    <t>4.16</t>
  </si>
  <si>
    <t>Darnold</t>
  </si>
  <si>
    <t>18.1</t>
  </si>
  <si>
    <t>BAL</t>
  </si>
  <si>
    <t>58.2</t>
  </si>
  <si>
    <t>75.1</t>
  </si>
  <si>
    <t>42.6</t>
  </si>
  <si>
    <t>2019*+</t>
  </si>
  <si>
    <t>208.5</t>
  </si>
  <si>
    <t>7.13</t>
  </si>
  <si>
    <t>8.19</t>
  </si>
  <si>
    <t>183.8</t>
  </si>
  <si>
    <t>73.7</t>
  </si>
  <si>
    <t>6.41</t>
  </si>
  <si>
    <t>13.9</t>
  </si>
  <si>
    <t>194.0</t>
  </si>
  <si>
    <t>3.86</t>
  </si>
  <si>
    <t>3.72</t>
  </si>
  <si>
    <t>365.0</t>
  </si>
  <si>
    <t>5.48</t>
  </si>
  <si>
    <t>170.5</t>
  </si>
  <si>
    <t>5.41</t>
  </si>
  <si>
    <t>3.80</t>
  </si>
  <si>
    <t>14.3</t>
  </si>
  <si>
    <t>Lamar</t>
  </si>
  <si>
    <t>43.4</t>
  </si>
  <si>
    <t>80.4</t>
  </si>
  <si>
    <t>54.0</t>
  </si>
  <si>
    <t>143.0</t>
  </si>
  <si>
    <t>85.0</t>
  </si>
  <si>
    <t>Soma de G</t>
  </si>
  <si>
    <t>Soma de Cmp</t>
  </si>
  <si>
    <t>Soma de Att</t>
  </si>
  <si>
    <t>Soma de Yds</t>
  </si>
  <si>
    <t>Soma de Sk</t>
  </si>
  <si>
    <t>YEAR2</t>
  </si>
  <si>
    <t>Seasons</t>
  </si>
  <si>
    <t>Soma de Rush</t>
  </si>
  <si>
    <t>yard per pass</t>
  </si>
  <si>
    <t>td-int</t>
  </si>
  <si>
    <t>td per pass</t>
  </si>
  <si>
    <t>rush pass</t>
  </si>
  <si>
    <t>pass per game</t>
  </si>
  <si>
    <t>sack per game</t>
  </si>
  <si>
    <t>Predict (veio do modelo)</t>
  </si>
  <si>
    <t>Aposentadoria</t>
  </si>
  <si>
    <t>Tom Brady</t>
  </si>
  <si>
    <t>Ben Roethlisberger</t>
  </si>
  <si>
    <t>Jimmy Garoppolo</t>
  </si>
  <si>
    <t>Matt Ryan</t>
  </si>
  <si>
    <t>Ryan Tannehill</t>
  </si>
  <si>
    <t>Mathew Stafford</t>
  </si>
  <si>
    <t>Kirk Cousins</t>
  </si>
  <si>
    <t>Aaron Rodgers</t>
  </si>
  <si>
    <t>Sam Darnold</t>
  </si>
  <si>
    <t>Derek Carr</t>
  </si>
  <si>
    <t>Russel Wilson</t>
  </si>
  <si>
    <t>Carson Wentz</t>
  </si>
  <si>
    <t>Jared Goff</t>
  </si>
  <si>
    <t>Baker Mayfield</t>
  </si>
  <si>
    <t>Dak Prescott</t>
  </si>
  <si>
    <t>Lamar Jackson</t>
  </si>
  <si>
    <t>Patrick Mahomes</t>
  </si>
  <si>
    <t># Seasons</t>
  </si>
  <si>
    <t>Last Season</t>
  </si>
  <si>
    <t>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</si>
</sst>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u/>
      <sz val="12"/>
      <color theme="10"/>
      <name val="Calibri"/>
      <family val="2"/>
      <scheme val="minor"/>
    </font>
    <font>
      <i/>
      <sz val="14"/>
      <color rgb="FF202122"/>
      <name val="Arial"/>
      <family val="2"/>
    </font>
    <font>
      <b/>
      <sz val="12"/>
      <color rgb="FFD4D4D4"/>
      <name val="Arial"/>
      <family val="2"/>
    </font>
    <font>
      <sz val="12"/>
      <color rgb="FFD4D4D4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b/>
      <sz val="9.4"/>
      <color rgb="FF000000"/>
      <name val="Verdana"/>
      <family val="2"/>
    </font>
    <font>
      <sz val="12"/>
      <color rgb="FFCCCCCC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2" fillId="0" borderId="0" xfId="0" applyFont="1"/>
    <xf numFmtId="0" fontId="4" fillId="0" borderId="0" xfId="1"/>
    <xf numFmtId="0" fontId="3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1" fontId="0" fillId="0" borderId="0" xfId="0" quotePrefix="1" applyNumberFormat="1" applyAlignment="1">
      <alignment horizontal="center"/>
    </xf>
    <xf numFmtId="0" fontId="11" fillId="0" borderId="0" xfId="0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16" fontId="12" fillId="0" borderId="0" xfId="0" applyNumberFormat="1" applyFont="1"/>
    <xf numFmtId="0" fontId="1" fillId="0" borderId="0" xfId="0" applyFont="1"/>
    <xf numFmtId="3" fontId="14" fillId="0" borderId="0" xfId="0" applyNumberFormat="1" applyFont="1"/>
    <xf numFmtId="3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8.429749884257" createdVersion="7" refreshedVersion="7" minRefreshableVersion="3" recordCount="222" xr:uid="{E5D5558A-4183-D74F-B0D0-13BAEA3ACB8B}">
  <cacheSource type="worksheet">
    <worksheetSource ref="B3:AG225" sheet="Planilha6"/>
  </cacheSource>
  <cacheFields count="32">
    <cacheField name="Player" numFmtId="0">
      <sharedItems count="18">
        <s v="Mahomes"/>
        <s v="Josh Allen"/>
        <s v="Dak"/>
        <s v="Wilson"/>
        <s v="Goff"/>
        <s v="Rodgers"/>
        <s v="Cousins"/>
        <s v="Wentz"/>
        <s v="Ryan"/>
        <s v="Tannehill"/>
        <s v="Garoppolo"/>
        <s v="Stafford"/>
        <s v="Carr"/>
        <s v="Brady"/>
        <s v="Big Ben"/>
        <s v="Baker"/>
        <s v="Darnold"/>
        <s v="Lamar"/>
      </sharedItems>
    </cacheField>
    <cacheField name="Year" numFmtId="0">
      <sharedItems containsMixedTypes="1" containsNumber="1" containsInteger="1" minValue="2002" maxValue="2021"/>
    </cacheField>
    <cacheField name="Age" numFmtId="0">
      <sharedItems containsSemiMixedTypes="0" containsString="0" containsNumber="1" containsInteger="1" minValue="21" maxValue="43"/>
    </cacheField>
    <cacheField name="Tm" numFmtId="0">
      <sharedItems/>
    </cacheField>
    <cacheField name="Pos" numFmtId="0">
      <sharedItems containsBlank="1"/>
    </cacheField>
    <cacheField name="No." numFmtId="0">
      <sharedItems containsString="0" containsBlank="1" containsNumber="1" containsInteger="1" minValue="1" maxValue="17"/>
    </cacheField>
    <cacheField name="G" numFmtId="0">
      <sharedItems containsSemiMixedTypes="0" containsString="0" containsNumber="1" containsInteger="1" minValue="1" maxValue="16"/>
    </cacheField>
    <cacheField name="GS" numFmtId="0">
      <sharedItems containsSemiMixedTypes="0" containsString="0" containsNumber="1" containsInteger="1" minValue="0" maxValue="21"/>
    </cacheField>
    <cacheField name="Rush" numFmtId="0">
      <sharedItems containsSemiMixedTypes="0" containsString="0" containsNumber="1" containsInteger="1" minValue="-3" maxValue="176"/>
    </cacheField>
    <cacheField name="Yds" numFmtId="0">
      <sharedItems containsSemiMixedTypes="0" containsString="0" containsNumber="1" containsInteger="1" minValue="-5" maxValue="1206"/>
    </cacheField>
    <cacheField name="TD" numFmtId="0">
      <sharedItems containsSemiMixedTypes="0" containsString="0" containsNumber="1" containsInteger="1" minValue="0" maxValue="9"/>
    </cacheField>
    <cacheField name="1D" numFmtId="0">
      <sharedItems containsString="0" containsBlank="1" containsNumber="1" containsInteger="1" minValue="0" maxValue="71"/>
    </cacheField>
    <cacheField name="Lng" numFmtId="0">
      <sharedItems containsMixedTypes="1" containsNumber="1" containsInteger="1" minValue="-1" maxValue="55"/>
    </cacheField>
    <cacheField name="Y/A" numFmtId="0">
      <sharedItems containsBlank="1"/>
    </cacheField>
    <cacheField name="Y/G" numFmtId="0">
      <sharedItems/>
    </cacheField>
    <cacheField name="A/G" numFmtId="0">
      <sharedItems containsBlank="1"/>
    </cacheField>
    <cacheField name="Tgt" numFmtId="0">
      <sharedItems containsString="0" containsBlank="1" containsNumber="1" containsInteger="1" minValue="0" maxValue="2"/>
    </cacheField>
    <cacheField name="Rec" numFmtId="0">
      <sharedItems containsString="0" containsBlank="1" containsNumber="1" containsInteger="1" minValue="0" maxValue="2"/>
    </cacheField>
    <cacheField name="Yds2" numFmtId="0">
      <sharedItems containsString="0" containsBlank="1" containsNumber="1" containsInteger="1" minValue="-11" maxValue="36"/>
    </cacheField>
    <cacheField name="Y/R" numFmtId="0">
      <sharedItems containsBlank="1"/>
    </cacheField>
    <cacheField name="TD2" numFmtId="0">
      <sharedItems containsString="0" containsBlank="1" containsNumber="1" containsInteger="1" minValue="0" maxValue="1"/>
    </cacheField>
    <cacheField name="1D2" numFmtId="0">
      <sharedItems containsString="0" containsBlank="1" containsNumber="1" containsInteger="1" minValue="0" maxValue="1"/>
    </cacheField>
    <cacheField name="Lng2" numFmtId="0">
      <sharedItems containsString="0" containsBlank="1" containsNumber="1" containsInteger="1" minValue="-11" maxValue="36"/>
    </cacheField>
    <cacheField name="R/G" numFmtId="0">
      <sharedItems containsBlank="1"/>
    </cacheField>
    <cacheField name="Y/G2" numFmtId="0">
      <sharedItems containsBlank="1"/>
    </cacheField>
    <cacheField name="Ctch%" numFmtId="0">
      <sharedItems containsBlank="1"/>
    </cacheField>
    <cacheField name="Y/Tgt" numFmtId="0">
      <sharedItems containsBlank="1" containsMixedTypes="1" containsNumber="1" containsInteger="1" minValue="1" maxValue="21"/>
    </cacheField>
    <cacheField name="Touch" numFmtId="0">
      <sharedItems containsMixedTypes="1" containsNumber="1" containsInteger="1" minValue="0" maxValue="176"/>
    </cacheField>
    <cacheField name="Y/Tch" numFmtId="0">
      <sharedItems containsBlank="1" containsMixedTypes="1" containsNumber="1" containsInteger="1" minValue="-3" maxValue="75"/>
    </cacheField>
    <cacheField name="YScm" numFmtId="0">
      <sharedItems containsSemiMixedTypes="0" containsString="0" containsNumber="1" containsInteger="1" minValue="-5" maxValue="1206"/>
    </cacheField>
    <cacheField name="RRTD" numFmtId="0">
      <sharedItems containsSemiMixedTypes="0" containsString="0" containsNumber="1" containsInteger="1" minValue="0" maxValue="9"/>
    </cacheField>
    <cacheField name="Fmb" numFmtId="0">
      <sharedItems containsString="0" containsBlank="1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8.429750000003" createdVersion="7" refreshedVersion="7" minRefreshableVersion="3" recordCount="229" xr:uid="{B276ED1B-CA75-1B42-8194-07DA3BCB2737}">
  <cacheSource type="worksheet">
    <worksheetSource ref="B4:AI233" sheet="Planilha5"/>
  </cacheSource>
  <cacheFields count="34">
    <cacheField name="Player" numFmtId="0">
      <sharedItems count="18">
        <s v="Mahomes"/>
        <s v="Josh Allen"/>
        <s v="Dak"/>
        <s v="Wilson"/>
        <s v="Goff"/>
        <s v="Rodgers"/>
        <s v="Cousins"/>
        <s v="Wentz"/>
        <s v="Ryan"/>
        <s v="Tannehill"/>
        <s v="Garoppolo"/>
        <s v="Stafford"/>
        <s v="Carr"/>
        <s v="Brady"/>
        <s v="Big Ben"/>
        <s v="Baker"/>
        <s v="Darnold"/>
        <s v="Lamar"/>
      </sharedItems>
    </cacheField>
    <cacheField name="Year" numFmtId="0">
      <sharedItems containsMixedTypes="1" containsNumber="1" containsInteger="1" minValue="2000" maxValue="2020"/>
    </cacheField>
    <cacheField name="YEAR2" numFmtId="0">
      <sharedItems containsMixedTypes="1" containsNumber="1" containsInteger="1" minValue="2000" maxValue="2020" count="42">
        <n v="2017"/>
        <n v="2018"/>
        <n v="2019"/>
        <n v="2020"/>
        <n v="2016"/>
        <n v="2012"/>
        <n v="2013"/>
        <n v="2014"/>
        <n v="2015"/>
        <n v="2005"/>
        <n v="2006"/>
        <n v="2007"/>
        <n v="2008"/>
        <n v="2009"/>
        <n v="2010"/>
        <n v="2011"/>
        <n v="2000"/>
        <n v="2001"/>
        <n v="2002"/>
        <n v="2003"/>
        <n v="2004"/>
        <s v="2008" u="1"/>
        <s v="2018" u="1"/>
        <s v="2007" u="1"/>
        <s v="2017" u="1"/>
        <s v="2006" u="1"/>
        <s v="2016" u="1"/>
        <s v="2005" u="1"/>
        <s v="2015" u="1"/>
        <s v="2004" u="1"/>
        <s v="2014" u="1"/>
        <s v="2003" u="1"/>
        <s v="2013" u="1"/>
        <s v="2002" u="1"/>
        <s v="2012" u="1"/>
        <s v="2001" u="1"/>
        <s v="2011" u="1"/>
        <s v="2000" u="1"/>
        <s v="2010" u="1"/>
        <s v="2020" u="1"/>
        <s v="2009" u="1"/>
        <s v="2019" u="1"/>
      </sharedItems>
    </cacheField>
    <cacheField name="Age" numFmtId="0">
      <sharedItems containsSemiMixedTypes="0" containsString="0" containsNumber="1" containsInteger="1" minValue="21" maxValue="43" count="23"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21"/>
        <n v="38"/>
        <n v="39"/>
        <n v="40"/>
        <n v="41"/>
        <n v="42"/>
        <n v="43"/>
      </sharedItems>
    </cacheField>
    <cacheField name="Tm" numFmtId="0">
      <sharedItems/>
    </cacheField>
    <cacheField name="Pos" numFmtId="0">
      <sharedItems containsBlank="1"/>
    </cacheField>
    <cacheField name="No." numFmtId="0">
      <sharedItems containsString="0" containsBlank="1" containsNumber="1" containsInteger="1" minValue="2" maxValue="17"/>
    </cacheField>
    <cacheField name="G" numFmtId="0">
      <sharedItems containsSemiMixedTypes="0" containsString="0" containsNumber="1" containsInteger="1" minValue="1" maxValue="16"/>
    </cacheField>
    <cacheField name="GS" numFmtId="0">
      <sharedItems containsString="0" containsBlank="1" containsNumber="1" containsInteger="1" minValue="0" maxValue="16"/>
    </cacheField>
    <cacheField name="QBrec" numFmtId="0">
      <sharedItems containsDate="1" containsBlank="1" containsMixedTypes="1" minDate="2000-01-06T00:00:00" maxDate="2021-01-03T00:00:00"/>
    </cacheField>
    <cacheField name="Cmp" numFmtId="0">
      <sharedItems containsString="0" containsBlank="1" containsNumber="1" containsInteger="1" minValue="0" maxValue="452"/>
    </cacheField>
    <cacheField name="Att" numFmtId="0">
      <sharedItems containsString="0" containsBlank="1" containsNumber="1" containsInteger="1" minValue="0" maxValue="727"/>
    </cacheField>
    <cacheField name="Cmp%" numFmtId="0">
      <sharedItems containsBlank="1"/>
    </cacheField>
    <cacheField name="Yds" numFmtId="0">
      <sharedItems containsString="0" containsBlank="1" containsNumber="1" containsInteger="1" minValue="0" maxValue="5235"/>
    </cacheField>
    <cacheField name="TD" numFmtId="0">
      <sharedItems containsString="0" containsBlank="1" containsNumber="1" containsInteger="1" minValue="0" maxValue="50"/>
    </cacheField>
    <cacheField name="TD%" numFmtId="0">
      <sharedItems containsBlank="1"/>
    </cacheField>
    <cacheField name="Int" numFmtId="0">
      <sharedItems containsString="0" containsBlank="1" containsNumber="1" containsInteger="1" minValue="0" maxValue="23"/>
    </cacheField>
    <cacheField name="Int%" numFmtId="0">
      <sharedItems containsBlank="1"/>
    </cacheField>
    <cacheField name="1D" numFmtId="0">
      <sharedItems containsString="0" containsBlank="1" containsNumber="1" containsInteger="1" minValue="0" maxValue="268"/>
    </cacheField>
    <cacheField name="Lng" numFmtId="0">
      <sharedItems containsString="0" containsBlank="1" containsNumber="1" containsInteger="1" minValue="0" maxValue="99"/>
    </cacheField>
    <cacheField name="Y/A" numFmtId="0">
      <sharedItems containsBlank="1"/>
    </cacheField>
    <cacheField name="AY/A" numFmtId="0">
      <sharedItems containsBlank="1"/>
    </cacheField>
    <cacheField name="Y/C" numFmtId="0">
      <sharedItems containsBlank="1"/>
    </cacheField>
    <cacheField name="Y/G" numFmtId="0">
      <sharedItems containsBlank="1"/>
    </cacheField>
    <cacheField name="Rate" numFmtId="0">
      <sharedItems containsBlank="1"/>
    </cacheField>
    <cacheField name="QBR" numFmtId="0">
      <sharedItems containsBlank="1"/>
    </cacheField>
    <cacheField name="Sk" numFmtId="0">
      <sharedItems containsString="0" containsBlank="1" containsNumber="1" containsInteger="1" minValue="0" maxValue="58"/>
    </cacheField>
    <cacheField name="Yds2" numFmtId="0">
      <sharedItems containsString="0" containsBlank="1" containsNumber="1" containsInteger="1" minValue="0" maxValue="420"/>
    </cacheField>
    <cacheField name="NY/A" numFmtId="0">
      <sharedItems containsBlank="1"/>
    </cacheField>
    <cacheField name="ANY/A" numFmtId="0">
      <sharedItems containsBlank="1"/>
    </cacheField>
    <cacheField name="Sk%" numFmtId="0">
      <sharedItems containsBlank="1"/>
    </cacheField>
    <cacheField name="4QC" numFmtId="0">
      <sharedItems containsString="0" containsBlank="1" containsNumber="1" containsInteger="1" minValue="0" maxValue="8"/>
    </cacheField>
    <cacheField name="GWD" numFmtId="0">
      <sharedItems containsString="0" containsBlank="1" containsNumber="1" containsInteger="1" minValue="0" maxValue="8"/>
    </cacheField>
    <cacheField name="AV" numFmtId="0">
      <sharedItems containsString="0" containsBlank="1" containsNumber="1" containsInteger="1" minValue="-2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8.42975023148" createdVersion="7" refreshedVersion="7" minRefreshableVersion="3" recordCount="50" xr:uid="{0385695A-92C5-C840-89F6-F7657B3B863F}">
  <cacheSource type="worksheet">
    <worksheetSource ref="B3:X53" sheet="Planilha2"/>
  </cacheSource>
  <cacheFields count="23"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EAM" numFmtId="0">
      <sharedItems containsBlank="1"/>
    </cacheField>
    <cacheField name="GP" numFmtId="0">
      <sharedItems containsString="0" containsBlank="1" containsNumber="1" containsInteger="1" minValue="1" maxValue="16"/>
    </cacheField>
    <cacheField name="GS" numFmtId="0">
      <sharedItems containsString="0" containsBlank="1" containsNumber="1" containsInteger="1" minValue="0" maxValue="16"/>
    </cacheField>
    <cacheField name="Record" numFmtId="0">
      <sharedItems containsBlank="1"/>
    </cacheField>
    <cacheField name="Cmp" numFmtId="0">
      <sharedItems containsString="0" containsBlank="1" containsNumber="1" containsInteger="1" minValue="1" maxValue="402"/>
    </cacheField>
    <cacheField name="Att" numFmtId="0">
      <sharedItems containsString="0" containsBlank="1" containsNumber="1" containsInteger="1" minValue="3" maxValue="637"/>
    </cacheField>
    <cacheField name="Pct" numFmtId="0">
      <sharedItems containsBlank="1"/>
    </cacheField>
    <cacheField name="Yds" numFmtId="0">
      <sharedItems containsString="0" containsBlank="1" containsNumber="1" minValue="1.0609999999999999" maxValue="953"/>
    </cacheField>
    <cacheField name="Y/A" numFmtId="0">
      <sharedItems containsBlank="1"/>
    </cacheField>
    <cacheField name="Lng" numFmtId="0">
      <sharedItems containsSemiMixedTypes="0" containsString="0" containsNumber="1" containsInteger="1" minValue="0" maxValue="99"/>
    </cacheField>
    <cacheField name="TD" numFmtId="0">
      <sharedItems containsSemiMixedTypes="0" containsString="0" containsNumber="1" containsInteger="1" minValue="0" maxValue="50"/>
    </cacheField>
    <cacheField name="Int" numFmtId="0">
      <sharedItems containsString="0" containsBlank="1" containsNumber="1" containsInteger="1" minValue="0" maxValue="14"/>
    </cacheField>
    <cacheField name="Rtg" numFmtId="0">
      <sharedItems containsBlank="1"/>
    </cacheField>
    <cacheField name="Att2" numFmtId="0">
      <sharedItems containsString="0" containsBlank="1" containsNumber="1" containsInteger="1" minValue="0" maxValue="49"/>
    </cacheField>
    <cacheField name="Yds2" numFmtId="0">
      <sharedItems containsBlank="1" containsMixedTypes="1" containsNumber="1" containsInteger="1" minValue="0" maxValue="110"/>
    </cacheField>
    <cacheField name="Avg" numFmtId="0">
      <sharedItems containsBlank="1"/>
    </cacheField>
    <cacheField name="Lng2" numFmtId="0">
      <sharedItems containsString="0" containsBlank="1" containsNumber="1" containsInteger="1" minValue="0" maxValue="22"/>
    </cacheField>
    <cacheField name="TD2" numFmtId="0">
      <sharedItems containsString="0" containsBlank="1" containsNumber="1" containsInteger="1" minValue="0" maxValue="4"/>
    </cacheField>
    <cacheField name="Sck" numFmtId="0">
      <sharedItems containsString="0" containsBlank="1" containsNumber="1" containsInteger="1" minValue="0" maxValue="41"/>
    </cacheField>
    <cacheField name="Yds3" numFmtId="0">
      <sharedItems containsString="0" containsBlank="1" containsNumber="1" containsInteger="1" minValue="0" maxValue="256"/>
    </cacheField>
    <cacheField name="Fum" numFmtId="0">
      <sharedItems containsString="0" containsBlank="1" containsNumber="1" containsInteger="1" minValue="0" maxValue="13"/>
    </cacheField>
    <cacheField name="Lost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n v="2017"/>
    <n v="22"/>
    <s v="KAN"/>
    <m/>
    <n v="15"/>
    <n v="1"/>
    <n v="1"/>
    <n v="7"/>
    <n v="10"/>
    <n v="0"/>
    <n v="0"/>
    <n v="5"/>
    <s v="1.4"/>
    <s v="10.0"/>
    <s v="7.0"/>
    <m/>
    <m/>
    <m/>
    <m/>
    <m/>
    <m/>
    <m/>
    <m/>
    <m/>
    <m/>
    <m/>
    <n v="7"/>
    <s v="1.4"/>
    <n v="10"/>
    <n v="0"/>
    <n v="0"/>
  </r>
  <r>
    <x v="0"/>
    <s v="2018*+"/>
    <n v="23"/>
    <s v="KAN"/>
    <s v="QB"/>
    <n v="15"/>
    <n v="16"/>
    <n v="16"/>
    <n v="60"/>
    <n v="272"/>
    <n v="2"/>
    <n v="19"/>
    <n v="28"/>
    <s v="4.5"/>
    <s v="17.0"/>
    <s v="3.8"/>
    <m/>
    <m/>
    <m/>
    <m/>
    <m/>
    <m/>
    <m/>
    <m/>
    <m/>
    <m/>
    <m/>
    <n v="60"/>
    <s v="4.5"/>
    <n v="272"/>
    <n v="2"/>
    <n v="9"/>
  </r>
  <r>
    <x v="0"/>
    <s v="2019*"/>
    <n v="24"/>
    <s v="KAN"/>
    <s v="QB"/>
    <n v="15"/>
    <n v="14"/>
    <n v="14"/>
    <n v="43"/>
    <n v="218"/>
    <n v="2"/>
    <n v="15"/>
    <n v="25"/>
    <s v="5.1"/>
    <s v="15.6"/>
    <s v="3.1"/>
    <m/>
    <m/>
    <m/>
    <m/>
    <m/>
    <m/>
    <m/>
    <m/>
    <m/>
    <m/>
    <m/>
    <n v="43"/>
    <s v="5.1"/>
    <n v="218"/>
    <n v="2"/>
    <n v="3"/>
  </r>
  <r>
    <x v="0"/>
    <s v="2020*"/>
    <n v="25"/>
    <s v="KAN"/>
    <s v="QB"/>
    <n v="15"/>
    <n v="15"/>
    <n v="15"/>
    <n v="62"/>
    <n v="308"/>
    <n v="2"/>
    <n v="22"/>
    <n v="24"/>
    <s v="5.0"/>
    <s v="20.5"/>
    <s v="4.1"/>
    <n v="2"/>
    <n v="0"/>
    <n v="0"/>
    <m/>
    <n v="0"/>
    <n v="0"/>
    <n v="0"/>
    <s v="0.0"/>
    <s v="0.0"/>
    <s v="0.0%"/>
    <s v="0.0"/>
    <n v="62"/>
    <s v="5.0"/>
    <n v="308"/>
    <n v="2"/>
    <n v="5"/>
  </r>
  <r>
    <x v="1"/>
    <n v="2018"/>
    <n v="22"/>
    <s v="BUF"/>
    <s v="QB"/>
    <n v="17"/>
    <n v="12"/>
    <n v="11"/>
    <n v="89"/>
    <n v="631"/>
    <n v="8"/>
    <n v="41"/>
    <n v="45"/>
    <s v="7.1"/>
    <s v="52.6"/>
    <s v="7.4"/>
    <n v="1"/>
    <n v="0"/>
    <n v="0"/>
    <m/>
    <n v="0"/>
    <n v="0"/>
    <n v="0"/>
    <s v="0.0"/>
    <s v="0.0"/>
    <s v="0.0%"/>
    <s v="0.0"/>
    <n v="89"/>
    <s v="7.1"/>
    <n v="631"/>
    <n v="8"/>
    <n v="8"/>
  </r>
  <r>
    <x v="1"/>
    <n v="2019"/>
    <n v="23"/>
    <s v="BUF"/>
    <s v="QB"/>
    <n v="17"/>
    <n v="16"/>
    <n v="16"/>
    <n v="109"/>
    <n v="510"/>
    <n v="9"/>
    <n v="42"/>
    <n v="36"/>
    <s v="4.7"/>
    <s v="31.9"/>
    <s v="6.8"/>
    <m/>
    <m/>
    <m/>
    <m/>
    <m/>
    <m/>
    <m/>
    <m/>
    <m/>
    <m/>
    <m/>
    <n v="109"/>
    <s v="4.7"/>
    <n v="510"/>
    <n v="9"/>
    <n v="14"/>
  </r>
  <r>
    <x v="1"/>
    <s v="2020*"/>
    <n v="24"/>
    <s v="BUF"/>
    <s v="QB"/>
    <n v="17"/>
    <n v="16"/>
    <n v="16"/>
    <n v="102"/>
    <n v="421"/>
    <n v="8"/>
    <n v="38"/>
    <n v="24"/>
    <s v="4.1"/>
    <s v="26.3"/>
    <s v="6.4"/>
    <n v="1"/>
    <n v="1"/>
    <n v="12"/>
    <s v="12.0"/>
    <n v="1"/>
    <n v="1"/>
    <n v="12"/>
    <s v="0.1"/>
    <s v="0.8"/>
    <s v="100.0%"/>
    <s v="12.0"/>
    <n v="103"/>
    <s v="4.2"/>
    <n v="433"/>
    <n v="9"/>
    <n v="9"/>
  </r>
  <r>
    <x v="1"/>
    <n v="2019"/>
    <n v="23"/>
    <s v="BUF"/>
    <s v="QB"/>
    <m/>
    <n v="1"/>
    <n v="1"/>
    <n v="9"/>
    <n v="92"/>
    <n v="0"/>
    <n v="6"/>
    <n v="42"/>
    <s v="10.2"/>
    <s v="92.0"/>
    <s v="9.0"/>
    <n v="1"/>
    <n v="1"/>
    <n v="16"/>
    <s v="16.0"/>
    <n v="1"/>
    <n v="1"/>
    <n v="16"/>
    <s v="1.0"/>
    <s v="16.0"/>
    <s v="100.0%"/>
    <s v="16.0"/>
    <n v="10"/>
    <s v="10.8"/>
    <n v="108"/>
    <n v="1"/>
    <n v="2"/>
  </r>
  <r>
    <x v="1"/>
    <s v="2020*"/>
    <n v="24"/>
    <s v="BUF"/>
    <s v="QB"/>
    <m/>
    <n v="3"/>
    <n v="3"/>
    <n v="25"/>
    <n v="145"/>
    <n v="1"/>
    <n v="7"/>
    <n v="18"/>
    <s v="5.8"/>
    <s v="48.3"/>
    <s v="8.3"/>
    <m/>
    <m/>
    <m/>
    <m/>
    <m/>
    <m/>
    <m/>
    <m/>
    <m/>
    <m/>
    <m/>
    <n v="25"/>
    <s v="5.8"/>
    <n v="145"/>
    <n v="1"/>
    <n v="2"/>
  </r>
  <r>
    <x v="0"/>
    <s v="2018*+"/>
    <n v="23"/>
    <s v="KAN"/>
    <s v="QB"/>
    <m/>
    <n v="2"/>
    <n v="2"/>
    <n v="5"/>
    <n v="19"/>
    <n v="1"/>
    <n v="2"/>
    <n v="9"/>
    <s v="3.8"/>
    <s v="9.5"/>
    <s v="2.5"/>
    <m/>
    <m/>
    <m/>
    <m/>
    <m/>
    <m/>
    <m/>
    <m/>
    <m/>
    <m/>
    <m/>
    <n v="5"/>
    <s v="3.8"/>
    <n v="19"/>
    <n v="1"/>
    <n v="2"/>
  </r>
  <r>
    <x v="0"/>
    <s v="2019*"/>
    <n v="24"/>
    <s v="KAN"/>
    <s v="QB"/>
    <m/>
    <n v="3"/>
    <n v="3"/>
    <n v="24"/>
    <n v="135"/>
    <n v="2"/>
    <n v="11"/>
    <n v="27"/>
    <s v="5.6"/>
    <s v="45.0"/>
    <s v="8.0"/>
    <m/>
    <m/>
    <m/>
    <m/>
    <m/>
    <m/>
    <m/>
    <m/>
    <m/>
    <m/>
    <m/>
    <n v="24"/>
    <s v="5.6"/>
    <n v="135"/>
    <n v="2"/>
    <n v="4"/>
  </r>
  <r>
    <x v="0"/>
    <s v="2020*"/>
    <n v="25"/>
    <s v="KAN"/>
    <s v="QB"/>
    <m/>
    <n v="3"/>
    <n v="3"/>
    <n v="13"/>
    <n v="52"/>
    <n v="1"/>
    <n v="5"/>
    <n v="13"/>
    <s v="4.0"/>
    <s v="17.3"/>
    <s v="4.3"/>
    <m/>
    <m/>
    <m/>
    <m/>
    <m/>
    <m/>
    <m/>
    <m/>
    <m/>
    <m/>
    <m/>
    <n v="13"/>
    <s v="4.0"/>
    <n v="52"/>
    <n v="1"/>
    <n v="1"/>
  </r>
  <r>
    <x v="2"/>
    <s v="2016*"/>
    <n v="23"/>
    <s v="DAL"/>
    <s v="QB"/>
    <n v="4"/>
    <n v="16"/>
    <n v="16"/>
    <n v="57"/>
    <n v="282"/>
    <n v="6"/>
    <n v="21"/>
    <n v="18"/>
    <s v="4.9"/>
    <s v="17.6"/>
    <s v="3.6"/>
    <m/>
    <m/>
    <m/>
    <m/>
    <m/>
    <m/>
    <m/>
    <m/>
    <m/>
    <m/>
    <m/>
    <n v="57"/>
    <s v="4.9"/>
    <n v="282"/>
    <n v="6"/>
    <n v="9"/>
  </r>
  <r>
    <x v="2"/>
    <n v="2017"/>
    <n v="24"/>
    <s v="DAL"/>
    <s v="QB"/>
    <n v="4"/>
    <n v="16"/>
    <n v="16"/>
    <n v="57"/>
    <n v="357"/>
    <n v="6"/>
    <n v="29"/>
    <n v="21"/>
    <s v="6.3"/>
    <s v="22.3"/>
    <s v="3.6"/>
    <m/>
    <m/>
    <m/>
    <m/>
    <m/>
    <m/>
    <m/>
    <m/>
    <m/>
    <m/>
    <m/>
    <n v="57"/>
    <s v="6.3"/>
    <n v="357"/>
    <n v="6"/>
    <n v="4"/>
  </r>
  <r>
    <x v="2"/>
    <s v="2018*"/>
    <n v="25"/>
    <s v="DAL"/>
    <s v="QB"/>
    <n v="4"/>
    <n v="16"/>
    <n v="16"/>
    <n v="75"/>
    <n v="305"/>
    <n v="6"/>
    <n v="30"/>
    <n v="28"/>
    <s v="4.1"/>
    <s v="19.1"/>
    <s v="4.7"/>
    <n v="1"/>
    <n v="0"/>
    <n v="0"/>
    <m/>
    <n v="0"/>
    <n v="0"/>
    <n v="0"/>
    <s v="0.0"/>
    <s v="0.0"/>
    <s v="0.0%"/>
    <s v="0.0"/>
    <n v="75"/>
    <s v="4.1"/>
    <n v="305"/>
    <n v="6"/>
    <n v="12"/>
  </r>
  <r>
    <x v="2"/>
    <n v="2019"/>
    <n v="26"/>
    <s v="DAL"/>
    <s v="QB"/>
    <n v="4"/>
    <n v="16"/>
    <n v="16"/>
    <n v="52"/>
    <n v="277"/>
    <n v="3"/>
    <n v="19"/>
    <n v="42"/>
    <s v="5.3"/>
    <s v="17.3"/>
    <s v="3.3"/>
    <m/>
    <m/>
    <m/>
    <m/>
    <m/>
    <m/>
    <m/>
    <m/>
    <m/>
    <m/>
    <m/>
    <n v="52"/>
    <s v="5.3"/>
    <n v="277"/>
    <n v="3"/>
    <n v="6"/>
  </r>
  <r>
    <x v="2"/>
    <n v="2020"/>
    <n v="27"/>
    <s v="DAL"/>
    <s v="QB"/>
    <n v="4"/>
    <n v="5"/>
    <n v="5"/>
    <n v="18"/>
    <n v="93"/>
    <n v="3"/>
    <n v="8"/>
    <n v="12"/>
    <s v="5.2"/>
    <s v="18.6"/>
    <s v="3.6"/>
    <n v="1"/>
    <n v="1"/>
    <n v="11"/>
    <s v="11.0"/>
    <n v="1"/>
    <n v="1"/>
    <n v="11"/>
    <s v="0.2"/>
    <s v="2.2"/>
    <s v="100.0%"/>
    <s v="11.0"/>
    <n v="19"/>
    <s v="5.5"/>
    <n v="104"/>
    <n v="4"/>
    <n v="3"/>
  </r>
  <r>
    <x v="2"/>
    <s v="2016*"/>
    <n v="23"/>
    <s v="DAL"/>
    <s v="QB"/>
    <m/>
    <n v="1"/>
    <n v="1"/>
    <n v="2"/>
    <n v="13"/>
    <n v="0"/>
    <n v="2"/>
    <n v="9"/>
    <s v="6.5"/>
    <s v="13.0"/>
    <s v="2.0"/>
    <m/>
    <m/>
    <m/>
    <m/>
    <m/>
    <m/>
    <m/>
    <m/>
    <m/>
    <m/>
    <m/>
    <n v="2"/>
    <s v="6.5"/>
    <n v="13"/>
    <n v="0"/>
    <n v="0"/>
  </r>
  <r>
    <x v="2"/>
    <s v="2018*"/>
    <n v="25"/>
    <s v="DAL"/>
    <s v="QB"/>
    <m/>
    <n v="2"/>
    <n v="2"/>
    <n v="8"/>
    <n v="32"/>
    <n v="2"/>
    <n v="5"/>
    <n v="16"/>
    <s v="4.0"/>
    <s v="16.0"/>
    <s v="4.0"/>
    <m/>
    <m/>
    <m/>
    <m/>
    <m/>
    <m/>
    <m/>
    <m/>
    <m/>
    <m/>
    <m/>
    <n v="8"/>
    <s v="4.0"/>
    <n v="32"/>
    <n v="2"/>
    <n v="0"/>
  </r>
  <r>
    <x v="3"/>
    <s v="2012*"/>
    <n v="24"/>
    <s v="SEA"/>
    <s v="QB"/>
    <n v="3"/>
    <n v="16"/>
    <n v="16"/>
    <n v="94"/>
    <n v="489"/>
    <n v="4"/>
    <n v="29"/>
    <n v="25"/>
    <s v="5.2"/>
    <s v="30.6"/>
    <s v="5.9"/>
    <m/>
    <m/>
    <m/>
    <m/>
    <m/>
    <m/>
    <m/>
    <m/>
    <m/>
    <m/>
    <m/>
    <n v="94"/>
    <s v="5.2"/>
    <n v="489"/>
    <n v="4"/>
    <n v="6"/>
  </r>
  <r>
    <x v="3"/>
    <s v="2013*"/>
    <n v="25"/>
    <s v="SEA"/>
    <s v="QB"/>
    <n v="3"/>
    <n v="16"/>
    <n v="16"/>
    <n v="96"/>
    <n v="539"/>
    <n v="1"/>
    <n v="31"/>
    <n v="27"/>
    <s v="5.6"/>
    <s v="33.7"/>
    <s v="6.0"/>
    <m/>
    <m/>
    <m/>
    <m/>
    <m/>
    <m/>
    <m/>
    <m/>
    <m/>
    <m/>
    <m/>
    <n v="96"/>
    <s v="5.6"/>
    <n v="539"/>
    <n v="1"/>
    <n v="10"/>
  </r>
  <r>
    <x v="3"/>
    <n v="2014"/>
    <n v="26"/>
    <s v="SEA"/>
    <s v="QB"/>
    <n v="3"/>
    <n v="16"/>
    <n v="16"/>
    <n v="118"/>
    <n v="849"/>
    <n v="6"/>
    <n v="47"/>
    <n v="55"/>
    <s v="7.2"/>
    <s v="53.1"/>
    <s v="7.4"/>
    <n v="1"/>
    <n v="1"/>
    <n v="17"/>
    <s v="17.0"/>
    <n v="0"/>
    <n v="1"/>
    <n v="17"/>
    <s v="0.1"/>
    <s v="1.1"/>
    <s v="100.0%"/>
    <s v="17.0"/>
    <n v="119"/>
    <s v="7.3"/>
    <n v="866"/>
    <n v="6"/>
    <n v="11"/>
  </r>
  <r>
    <x v="3"/>
    <s v="2015*"/>
    <n v="27"/>
    <s v="SEA"/>
    <s v="QB"/>
    <n v="3"/>
    <n v="16"/>
    <n v="16"/>
    <n v="103"/>
    <n v="553"/>
    <n v="1"/>
    <n v="31"/>
    <n v="24"/>
    <s v="5.4"/>
    <s v="34.6"/>
    <s v="6.4"/>
    <m/>
    <m/>
    <m/>
    <m/>
    <m/>
    <m/>
    <m/>
    <m/>
    <m/>
    <m/>
    <m/>
    <n v="103"/>
    <s v="5.4"/>
    <n v="553"/>
    <n v="1"/>
    <n v="7"/>
  </r>
  <r>
    <x v="3"/>
    <n v="2016"/>
    <n v="28"/>
    <s v="SEA"/>
    <s v="QB"/>
    <n v="3"/>
    <n v="16"/>
    <n v="16"/>
    <n v="72"/>
    <n v="259"/>
    <n v="1"/>
    <n v="18"/>
    <n v="18"/>
    <s v="3.6"/>
    <s v="16.2"/>
    <s v="4.5"/>
    <n v="2"/>
    <n v="2"/>
    <n v="14"/>
    <s v="7.0"/>
    <n v="1"/>
    <n v="1"/>
    <n v="15"/>
    <s v="0.1"/>
    <s v="0.9"/>
    <s v="100.0%"/>
    <s v="7.0"/>
    <n v="74"/>
    <s v="3.7"/>
    <n v="273"/>
    <n v="2"/>
    <n v="8"/>
  </r>
  <r>
    <x v="3"/>
    <s v="2017*"/>
    <n v="29"/>
    <s v="SEA"/>
    <s v="QB"/>
    <n v="3"/>
    <n v="16"/>
    <n v="16"/>
    <n v="95"/>
    <n v="586"/>
    <n v="3"/>
    <n v="36"/>
    <n v="31"/>
    <s v="6.2"/>
    <s v="36.6"/>
    <s v="5.9"/>
    <m/>
    <m/>
    <m/>
    <m/>
    <m/>
    <m/>
    <m/>
    <m/>
    <m/>
    <m/>
    <m/>
    <n v="95"/>
    <s v="6.2"/>
    <n v="586"/>
    <n v="3"/>
    <n v="14"/>
  </r>
  <r>
    <x v="3"/>
    <s v="2018*"/>
    <n v="30"/>
    <s v="SEA"/>
    <s v="QB"/>
    <n v="3"/>
    <n v="16"/>
    <n v="16"/>
    <n v="67"/>
    <n v="376"/>
    <n v="0"/>
    <n v="25"/>
    <n v="40"/>
    <s v="5.6"/>
    <s v="23.5"/>
    <s v="4.2"/>
    <n v="1"/>
    <n v="1"/>
    <n v="-11"/>
    <s v="-11.0"/>
    <n v="0"/>
    <n v="0"/>
    <n v="-11"/>
    <s v="0.1"/>
    <s v="-0.7"/>
    <s v="100.0%"/>
    <s v="-11.0"/>
    <n v="68"/>
    <s v="5.4"/>
    <n v="365"/>
    <n v="0"/>
    <n v="10"/>
  </r>
  <r>
    <x v="3"/>
    <s v="2019*"/>
    <n v="31"/>
    <s v="SEA"/>
    <s v="QB"/>
    <n v="3"/>
    <n v="16"/>
    <n v="16"/>
    <n v="75"/>
    <n v="342"/>
    <n v="3"/>
    <n v="17"/>
    <n v="21"/>
    <s v="4.6"/>
    <s v="21.4"/>
    <s v="4.7"/>
    <m/>
    <m/>
    <m/>
    <m/>
    <m/>
    <m/>
    <m/>
    <m/>
    <m/>
    <m/>
    <m/>
    <n v="75"/>
    <s v="4.6"/>
    <n v="342"/>
    <n v="3"/>
    <n v="8"/>
  </r>
  <r>
    <x v="3"/>
    <s v="2020*"/>
    <n v="32"/>
    <s v="SEA"/>
    <s v="QB"/>
    <n v="3"/>
    <n v="16"/>
    <n v="16"/>
    <n v="83"/>
    <n v="513"/>
    <n v="2"/>
    <n v="25"/>
    <n v="38"/>
    <s v="6.2"/>
    <s v="32.1"/>
    <s v="5.2"/>
    <m/>
    <m/>
    <m/>
    <m/>
    <m/>
    <m/>
    <m/>
    <m/>
    <m/>
    <m/>
    <m/>
    <n v="83"/>
    <s v="6.2"/>
    <n v="513"/>
    <n v="2"/>
    <n v="7"/>
  </r>
  <r>
    <x v="3"/>
    <s v="2012*"/>
    <n v="24"/>
    <s v="SEA"/>
    <s v="QB"/>
    <m/>
    <n v="2"/>
    <n v="2"/>
    <n v="15"/>
    <n v="127"/>
    <n v="1"/>
    <n v="9"/>
    <n v="28"/>
    <s v="8.5"/>
    <s v="63.5"/>
    <s v="7.5"/>
    <m/>
    <m/>
    <m/>
    <m/>
    <m/>
    <m/>
    <m/>
    <m/>
    <m/>
    <m/>
    <m/>
    <n v="15"/>
    <s v="8.5"/>
    <n v="127"/>
    <n v="1"/>
    <n v="1"/>
  </r>
  <r>
    <x v="3"/>
    <s v="2013*"/>
    <n v="25"/>
    <s v="SEA"/>
    <s v="QB"/>
    <m/>
    <n v="3"/>
    <n v="3"/>
    <n v="11"/>
    <n v="42"/>
    <n v="0"/>
    <n v="0"/>
    <n v="16"/>
    <s v="3.8"/>
    <s v="14.0"/>
    <s v="3.7"/>
    <m/>
    <m/>
    <m/>
    <m/>
    <m/>
    <m/>
    <m/>
    <m/>
    <m/>
    <m/>
    <m/>
    <n v="11"/>
    <s v="3.8"/>
    <n v="42"/>
    <n v="0"/>
    <n v="2"/>
  </r>
  <r>
    <x v="3"/>
    <n v="2014"/>
    <n v="26"/>
    <s v="SEA"/>
    <s v="QB"/>
    <m/>
    <n v="3"/>
    <n v="3"/>
    <n v="17"/>
    <n v="86"/>
    <n v="1"/>
    <n v="6"/>
    <n v="17"/>
    <s v="5.1"/>
    <s v="28.7"/>
    <s v="5.7"/>
    <m/>
    <m/>
    <m/>
    <m/>
    <m/>
    <m/>
    <m/>
    <m/>
    <m/>
    <m/>
    <m/>
    <n v="17"/>
    <s v="5.1"/>
    <n v="86"/>
    <n v="1"/>
    <n v="2"/>
  </r>
  <r>
    <x v="3"/>
    <s v="2015*"/>
    <n v="27"/>
    <s v="SEA"/>
    <s v="QB"/>
    <m/>
    <n v="2"/>
    <n v="2"/>
    <n v="8"/>
    <n v="53"/>
    <n v="0"/>
    <n v="2"/>
    <n v="14"/>
    <s v="6.6"/>
    <s v="26.5"/>
    <s v="4.0"/>
    <m/>
    <m/>
    <m/>
    <m/>
    <m/>
    <m/>
    <m/>
    <m/>
    <m/>
    <m/>
    <m/>
    <n v="8"/>
    <s v="6.6"/>
    <n v="53"/>
    <n v="0"/>
    <n v="1"/>
  </r>
  <r>
    <x v="3"/>
    <n v="2016"/>
    <n v="28"/>
    <s v="SEA"/>
    <s v="QB"/>
    <m/>
    <n v="2"/>
    <n v="2"/>
    <n v="9"/>
    <n v="46"/>
    <n v="0"/>
    <n v="3"/>
    <n v="14"/>
    <s v="5.1"/>
    <s v="23.0"/>
    <s v="4.5"/>
    <m/>
    <m/>
    <m/>
    <m/>
    <m/>
    <m/>
    <m/>
    <m/>
    <m/>
    <m/>
    <m/>
    <n v="9"/>
    <s v="5.1"/>
    <n v="46"/>
    <n v="0"/>
    <n v="0"/>
  </r>
  <r>
    <x v="3"/>
    <s v="2018*"/>
    <n v="30"/>
    <s v="SEA"/>
    <s v="QB"/>
    <m/>
    <n v="1"/>
    <n v="1"/>
    <n v="3"/>
    <n v="14"/>
    <n v="1"/>
    <n v="2"/>
    <n v="7"/>
    <s v="4.7"/>
    <s v="14.0"/>
    <s v="3.0"/>
    <m/>
    <m/>
    <m/>
    <m/>
    <m/>
    <m/>
    <m/>
    <m/>
    <m/>
    <m/>
    <m/>
    <n v="3"/>
    <s v="4.7"/>
    <n v="14"/>
    <n v="1"/>
    <n v="0"/>
  </r>
  <r>
    <x v="3"/>
    <s v="2019*"/>
    <n v="31"/>
    <s v="SEA"/>
    <s v="QB"/>
    <m/>
    <n v="2"/>
    <n v="2"/>
    <n v="16"/>
    <n v="109"/>
    <n v="0"/>
    <n v="7"/>
    <n v="22"/>
    <s v="6.8"/>
    <s v="54.5"/>
    <s v="8.0"/>
    <m/>
    <m/>
    <m/>
    <m/>
    <m/>
    <m/>
    <m/>
    <m/>
    <m/>
    <m/>
    <m/>
    <n v="16"/>
    <s v="6.8"/>
    <n v="109"/>
    <n v="0"/>
    <n v="1"/>
  </r>
  <r>
    <x v="3"/>
    <s v="2020*"/>
    <n v="32"/>
    <s v="SEA"/>
    <s v="QB"/>
    <m/>
    <n v="1"/>
    <n v="1"/>
    <n v="4"/>
    <n v="50"/>
    <n v="0"/>
    <n v="2"/>
    <n v="23"/>
    <s v="12.5"/>
    <s v="50.0"/>
    <s v="4.0"/>
    <m/>
    <m/>
    <m/>
    <m/>
    <m/>
    <m/>
    <m/>
    <m/>
    <m/>
    <m/>
    <m/>
    <n v="4"/>
    <s v="12.5"/>
    <n v="50"/>
    <n v="0"/>
    <n v="0"/>
  </r>
  <r>
    <x v="4"/>
    <n v="2016"/>
    <n v="22"/>
    <s v="LAR"/>
    <s v="QB"/>
    <n v="16"/>
    <n v="7"/>
    <n v="7"/>
    <n v="8"/>
    <n v="16"/>
    <n v="1"/>
    <n v="1"/>
    <n v="6"/>
    <s v="2.0"/>
    <s v="2.3"/>
    <s v="1.1"/>
    <m/>
    <m/>
    <m/>
    <m/>
    <m/>
    <m/>
    <m/>
    <m/>
    <m/>
    <m/>
    <m/>
    <n v="8"/>
    <s v="2.0"/>
    <n v="16"/>
    <n v="1"/>
    <n v="5"/>
  </r>
  <r>
    <x v="4"/>
    <s v="2017*"/>
    <n v="23"/>
    <s v="LAR"/>
    <s v="QB"/>
    <n v="16"/>
    <n v="15"/>
    <n v="15"/>
    <n v="28"/>
    <n v="51"/>
    <n v="1"/>
    <n v="3"/>
    <n v="22"/>
    <s v="1.8"/>
    <s v="3.4"/>
    <s v="1.9"/>
    <m/>
    <m/>
    <m/>
    <m/>
    <m/>
    <m/>
    <m/>
    <m/>
    <m/>
    <m/>
    <m/>
    <n v="28"/>
    <s v="1.8"/>
    <n v="51"/>
    <n v="1"/>
    <n v="8"/>
  </r>
  <r>
    <x v="4"/>
    <s v="2018*"/>
    <n v="24"/>
    <s v="LAR"/>
    <s v="QB"/>
    <n v="16"/>
    <n v="16"/>
    <n v="16"/>
    <n v="43"/>
    <n v="108"/>
    <n v="2"/>
    <n v="12"/>
    <n v="16"/>
    <s v="2.5"/>
    <s v="6.8"/>
    <s v="2.7"/>
    <m/>
    <m/>
    <m/>
    <m/>
    <m/>
    <m/>
    <m/>
    <m/>
    <m/>
    <m/>
    <m/>
    <n v="43"/>
    <s v="2.5"/>
    <n v="108"/>
    <n v="2"/>
    <n v="12"/>
  </r>
  <r>
    <x v="4"/>
    <n v="2019"/>
    <n v="25"/>
    <s v="LAR"/>
    <s v="QB"/>
    <n v="16"/>
    <n v="16"/>
    <n v="16"/>
    <n v="33"/>
    <n v="40"/>
    <n v="2"/>
    <n v="5"/>
    <n v="8"/>
    <s v="1.2"/>
    <s v="2.5"/>
    <s v="2.1"/>
    <m/>
    <m/>
    <m/>
    <m/>
    <m/>
    <m/>
    <m/>
    <m/>
    <m/>
    <m/>
    <m/>
    <n v="33"/>
    <s v="1.2"/>
    <n v="40"/>
    <n v="2"/>
    <n v="10"/>
  </r>
  <r>
    <x v="4"/>
    <n v="2020"/>
    <n v="26"/>
    <s v="LAR"/>
    <s v="QB"/>
    <n v="16"/>
    <n v="15"/>
    <n v="15"/>
    <n v="51"/>
    <n v="99"/>
    <n v="4"/>
    <n v="12"/>
    <n v="10"/>
    <s v="1.9"/>
    <s v="6.6"/>
    <s v="3.4"/>
    <m/>
    <m/>
    <m/>
    <m/>
    <m/>
    <m/>
    <m/>
    <m/>
    <m/>
    <m/>
    <m/>
    <n v="51"/>
    <s v="1.9"/>
    <n v="99"/>
    <n v="4"/>
    <n v="7"/>
  </r>
  <r>
    <x v="4"/>
    <s v="2018*"/>
    <n v="24"/>
    <s v="LAR"/>
    <s v="QB"/>
    <m/>
    <n v="3"/>
    <n v="3"/>
    <n v="9"/>
    <n v="22"/>
    <n v="0"/>
    <n v="3"/>
    <n v="11"/>
    <s v="2.4"/>
    <s v="11.0"/>
    <s v="4.5"/>
    <m/>
    <m/>
    <m/>
    <m/>
    <m/>
    <m/>
    <m/>
    <m/>
    <m/>
    <m/>
    <m/>
    <n v="9"/>
    <s v="2.4"/>
    <n v="22"/>
    <n v="0"/>
    <n v="2"/>
  </r>
  <r>
    <x v="4"/>
    <n v="2020"/>
    <n v="26"/>
    <s v="LAR"/>
    <s v="QB"/>
    <m/>
    <n v="2"/>
    <n v="1"/>
    <n v="5"/>
    <n v="10"/>
    <n v="0"/>
    <n v="1"/>
    <n v="6"/>
    <s v="2.0"/>
    <s v="5.0"/>
    <s v="2.5"/>
    <m/>
    <m/>
    <m/>
    <m/>
    <m/>
    <m/>
    <m/>
    <m/>
    <m/>
    <m/>
    <m/>
    <n v="5"/>
    <s v="2.0"/>
    <n v="10"/>
    <n v="0"/>
    <n v="0"/>
  </r>
  <r>
    <x v="5"/>
    <n v="2005"/>
    <n v="22"/>
    <s v="GNB"/>
    <m/>
    <n v="12"/>
    <n v="3"/>
    <n v="0"/>
    <n v="2"/>
    <n v="7"/>
    <n v="0"/>
    <n v="1"/>
    <n v="8"/>
    <s v="3.5"/>
    <s v="2.3"/>
    <s v="0.7"/>
    <m/>
    <m/>
    <m/>
    <m/>
    <m/>
    <m/>
    <m/>
    <m/>
    <m/>
    <m/>
    <m/>
    <n v="2"/>
    <s v="3.5"/>
    <n v="7"/>
    <n v="0"/>
    <n v="2"/>
  </r>
  <r>
    <x v="5"/>
    <n v="2006"/>
    <n v="23"/>
    <s v="GNB"/>
    <m/>
    <n v="12"/>
    <n v="2"/>
    <n v="0"/>
    <n v="2"/>
    <n v="11"/>
    <n v="0"/>
    <n v="1"/>
    <n v="6"/>
    <s v="5.5"/>
    <s v="5.5"/>
    <s v="1.0"/>
    <m/>
    <m/>
    <m/>
    <m/>
    <m/>
    <m/>
    <m/>
    <m/>
    <m/>
    <m/>
    <m/>
    <n v="2"/>
    <s v="5.5"/>
    <n v="11"/>
    <n v="0"/>
    <n v="1"/>
  </r>
  <r>
    <x v="5"/>
    <n v="2007"/>
    <n v="24"/>
    <s v="GNB"/>
    <m/>
    <n v="12"/>
    <n v="2"/>
    <n v="0"/>
    <n v="7"/>
    <n v="29"/>
    <n v="0"/>
    <n v="3"/>
    <n v="13"/>
    <s v="4.1"/>
    <s v="14.5"/>
    <s v="3.5"/>
    <m/>
    <m/>
    <m/>
    <m/>
    <m/>
    <m/>
    <m/>
    <m/>
    <m/>
    <m/>
    <m/>
    <n v="7"/>
    <s v="4.1"/>
    <n v="29"/>
    <n v="0"/>
    <n v="0"/>
  </r>
  <r>
    <x v="5"/>
    <n v="2008"/>
    <n v="25"/>
    <s v="GNB"/>
    <s v="QB"/>
    <n v="12"/>
    <n v="16"/>
    <n v="16"/>
    <n v="56"/>
    <n v="207"/>
    <n v="4"/>
    <n v="21"/>
    <n v="21"/>
    <s v="3.7"/>
    <s v="12.9"/>
    <s v="3.5"/>
    <m/>
    <m/>
    <m/>
    <m/>
    <m/>
    <m/>
    <m/>
    <m/>
    <m/>
    <m/>
    <m/>
    <n v="56"/>
    <s v="3.7"/>
    <n v="207"/>
    <n v="4"/>
    <n v="10"/>
  </r>
  <r>
    <x v="5"/>
    <s v="2009*"/>
    <n v="26"/>
    <s v="GNB"/>
    <s v="QB"/>
    <n v="12"/>
    <n v="16"/>
    <n v="16"/>
    <n v="58"/>
    <n v="316"/>
    <n v="5"/>
    <n v="24"/>
    <n v="35"/>
    <s v="5.4"/>
    <s v="19.8"/>
    <s v="3.6"/>
    <m/>
    <m/>
    <m/>
    <m/>
    <m/>
    <m/>
    <m/>
    <m/>
    <m/>
    <m/>
    <m/>
    <n v="58"/>
    <s v="5.4"/>
    <n v="316"/>
    <n v="5"/>
    <n v="10"/>
  </r>
  <r>
    <x v="5"/>
    <n v="2010"/>
    <n v="27"/>
    <s v="GNB"/>
    <s v="QB"/>
    <n v="12"/>
    <n v="15"/>
    <n v="15"/>
    <n v="64"/>
    <n v="356"/>
    <n v="4"/>
    <n v="22"/>
    <n v="27"/>
    <s v="5.6"/>
    <s v="23.7"/>
    <s v="4.3"/>
    <m/>
    <m/>
    <m/>
    <m/>
    <m/>
    <m/>
    <m/>
    <m/>
    <m/>
    <m/>
    <m/>
    <n v="64"/>
    <s v="5.6"/>
    <n v="356"/>
    <n v="4"/>
    <n v="4"/>
  </r>
  <r>
    <x v="5"/>
    <s v="2011*+"/>
    <n v="28"/>
    <s v="GNB"/>
    <s v="QB"/>
    <n v="12"/>
    <n v="15"/>
    <n v="15"/>
    <n v="60"/>
    <n v="257"/>
    <n v="3"/>
    <n v="18"/>
    <n v="25"/>
    <s v="4.3"/>
    <s v="17.1"/>
    <s v="4.0"/>
    <m/>
    <m/>
    <m/>
    <m/>
    <m/>
    <m/>
    <m/>
    <m/>
    <m/>
    <m/>
    <m/>
    <n v="60"/>
    <s v="4.3"/>
    <n v="257"/>
    <n v="3"/>
    <n v="4"/>
  </r>
  <r>
    <x v="5"/>
    <s v="2012*"/>
    <n v="29"/>
    <s v="GNB"/>
    <s v="QB"/>
    <n v="12"/>
    <n v="16"/>
    <n v="16"/>
    <n v="54"/>
    <n v="259"/>
    <n v="2"/>
    <n v="20"/>
    <n v="27"/>
    <s v="4.8"/>
    <s v="16.2"/>
    <s v="3.4"/>
    <n v="1"/>
    <n v="1"/>
    <n v="-1"/>
    <s v="-1.0"/>
    <n v="0"/>
    <n v="0"/>
    <n v="-1"/>
    <s v="0.1"/>
    <s v="-0.1"/>
    <s v="100.0%"/>
    <s v="-1.0"/>
    <n v="55"/>
    <s v="4.7"/>
    <n v="258"/>
    <n v="2"/>
    <n v="5"/>
  </r>
  <r>
    <x v="5"/>
    <n v="2013"/>
    <n v="30"/>
    <s v="GNB"/>
    <s v="QB"/>
    <n v="12"/>
    <n v="9"/>
    <n v="9"/>
    <n v="30"/>
    <n v="120"/>
    <n v="0"/>
    <n v="11"/>
    <n v="18"/>
    <s v="4.0"/>
    <s v="13.3"/>
    <s v="3.3"/>
    <m/>
    <m/>
    <m/>
    <m/>
    <m/>
    <m/>
    <m/>
    <m/>
    <m/>
    <m/>
    <m/>
    <n v="30"/>
    <s v="4.0"/>
    <n v="120"/>
    <n v="0"/>
    <n v="4"/>
  </r>
  <r>
    <x v="5"/>
    <s v="2014*+"/>
    <n v="31"/>
    <s v="GNB"/>
    <s v="QB"/>
    <n v="12"/>
    <n v="16"/>
    <n v="16"/>
    <n v="43"/>
    <n v="269"/>
    <n v="2"/>
    <n v="22"/>
    <n v="19"/>
    <s v="6.3"/>
    <s v="16.8"/>
    <s v="2.7"/>
    <m/>
    <m/>
    <m/>
    <m/>
    <m/>
    <m/>
    <m/>
    <m/>
    <m/>
    <m/>
    <m/>
    <n v="43"/>
    <s v="6.3"/>
    <n v="269"/>
    <n v="2"/>
    <n v="10"/>
  </r>
  <r>
    <x v="5"/>
    <s v="2015*"/>
    <n v="32"/>
    <s v="GNB"/>
    <s v="QB"/>
    <n v="12"/>
    <n v="16"/>
    <n v="16"/>
    <n v="58"/>
    <n v="344"/>
    <n v="1"/>
    <n v="20"/>
    <n v="18"/>
    <s v="5.9"/>
    <s v="21.5"/>
    <s v="3.6"/>
    <m/>
    <m/>
    <m/>
    <m/>
    <m/>
    <m/>
    <m/>
    <m/>
    <m/>
    <m/>
    <m/>
    <n v="58"/>
    <s v="5.9"/>
    <n v="344"/>
    <n v="1"/>
    <n v="8"/>
  </r>
  <r>
    <x v="5"/>
    <s v="2016*"/>
    <n v="33"/>
    <s v="GNB"/>
    <s v="QB"/>
    <n v="12"/>
    <n v="16"/>
    <n v="16"/>
    <n v="67"/>
    <n v="369"/>
    <n v="4"/>
    <n v="26"/>
    <n v="23"/>
    <s v="5.5"/>
    <s v="23.1"/>
    <s v="4.2"/>
    <m/>
    <m/>
    <m/>
    <m/>
    <m/>
    <m/>
    <m/>
    <m/>
    <m/>
    <m/>
    <m/>
    <n v="67"/>
    <s v="5.5"/>
    <n v="369"/>
    <n v="4"/>
    <n v="8"/>
  </r>
  <r>
    <x v="5"/>
    <n v="2017"/>
    <n v="34"/>
    <s v="GNB"/>
    <s v="QB"/>
    <n v="12"/>
    <n v="7"/>
    <n v="7"/>
    <n v="24"/>
    <n v="126"/>
    <n v="0"/>
    <n v="10"/>
    <n v="18"/>
    <s v="5.3"/>
    <s v="18.0"/>
    <s v="3.4"/>
    <m/>
    <m/>
    <m/>
    <m/>
    <m/>
    <m/>
    <m/>
    <m/>
    <m/>
    <m/>
    <m/>
    <n v="24"/>
    <s v="5.3"/>
    <n v="126"/>
    <n v="0"/>
    <n v="1"/>
  </r>
  <r>
    <x v="5"/>
    <s v="2018*"/>
    <n v="35"/>
    <s v="GNB"/>
    <s v="QB"/>
    <n v="12"/>
    <n v="16"/>
    <n v="16"/>
    <n v="43"/>
    <n v="269"/>
    <n v="2"/>
    <n v="20"/>
    <n v="23"/>
    <s v="6.3"/>
    <s v="16.8"/>
    <s v="2.7"/>
    <m/>
    <m/>
    <m/>
    <m/>
    <m/>
    <m/>
    <m/>
    <m/>
    <m/>
    <m/>
    <m/>
    <n v="43"/>
    <s v="6.3"/>
    <n v="269"/>
    <n v="2"/>
    <n v="6"/>
  </r>
  <r>
    <x v="5"/>
    <s v="2019*"/>
    <n v="36"/>
    <s v="GNB"/>
    <s v="QB"/>
    <n v="12"/>
    <n v="16"/>
    <n v="16"/>
    <n v="46"/>
    <n v="183"/>
    <n v="1"/>
    <n v="9"/>
    <n v="17"/>
    <s v="4.0"/>
    <s v="11.4"/>
    <s v="2.9"/>
    <m/>
    <m/>
    <m/>
    <m/>
    <m/>
    <m/>
    <m/>
    <m/>
    <m/>
    <m/>
    <m/>
    <n v="46"/>
    <s v="4.0"/>
    <n v="183"/>
    <n v="1"/>
    <n v="4"/>
  </r>
  <r>
    <x v="5"/>
    <s v="2020*+"/>
    <n v="37"/>
    <s v="GNB"/>
    <s v="QB"/>
    <n v="12"/>
    <n v="16"/>
    <n v="16"/>
    <n v="38"/>
    <n v="149"/>
    <n v="3"/>
    <n v="15"/>
    <n v="14"/>
    <s v="3.9"/>
    <s v="9.3"/>
    <s v="2.4"/>
    <n v="1"/>
    <n v="1"/>
    <n v="-6"/>
    <s v="-6.0"/>
    <n v="0"/>
    <n v="0"/>
    <n v="-6"/>
    <s v="0.1"/>
    <s v="-0.4"/>
    <s v="100.0%"/>
    <s v="-6.0"/>
    <n v="39"/>
    <s v="3.7"/>
    <n v="143"/>
    <n v="3"/>
    <n v="4"/>
  </r>
  <r>
    <x v="5"/>
    <s v="2009*"/>
    <n v="26"/>
    <s v="GNB"/>
    <s v="QB"/>
    <n v="1"/>
    <n v="1"/>
    <n v="3"/>
    <n v="13"/>
    <n v="1"/>
    <n v="2"/>
    <n v="13"/>
    <s v="4.3"/>
    <s v="13.0"/>
    <s v="3.0"/>
    <m/>
    <m/>
    <m/>
    <m/>
    <m/>
    <m/>
    <m/>
    <m/>
    <m/>
    <m/>
    <m/>
    <n v="3"/>
    <s v="4.3"/>
    <n v="13"/>
    <n v="1"/>
    <n v="1"/>
    <m/>
  </r>
  <r>
    <x v="5"/>
    <n v="2010"/>
    <n v="27"/>
    <s v="GNB"/>
    <s v="QB"/>
    <n v="4"/>
    <n v="4"/>
    <n v="14"/>
    <n v="54"/>
    <n v="2"/>
    <n v="6"/>
    <n v="25"/>
    <s v="3.9"/>
    <s v="13.5"/>
    <s v="3.5"/>
    <m/>
    <m/>
    <m/>
    <m/>
    <m/>
    <m/>
    <m/>
    <m/>
    <m/>
    <m/>
    <m/>
    <n v="14"/>
    <s v="3.9"/>
    <n v="54"/>
    <n v="2"/>
    <n v="2"/>
    <m/>
  </r>
  <r>
    <x v="5"/>
    <s v="2011*+"/>
    <n v="28"/>
    <s v="GNB"/>
    <s v="QB"/>
    <n v="1"/>
    <n v="1"/>
    <n v="7"/>
    <n v="66"/>
    <n v="0"/>
    <n v="6"/>
    <n v="16"/>
    <s v="9.4"/>
    <s v="66.0"/>
    <s v="7.0"/>
    <m/>
    <m/>
    <m/>
    <m/>
    <m/>
    <m/>
    <m/>
    <m/>
    <m/>
    <m/>
    <m/>
    <n v="7"/>
    <s v="9.4"/>
    <n v="66"/>
    <n v="0"/>
    <n v="1"/>
    <m/>
  </r>
  <r>
    <x v="5"/>
    <s v="2012*"/>
    <n v="29"/>
    <s v="GNB"/>
    <s v="QB"/>
    <n v="2"/>
    <n v="2"/>
    <n v="5"/>
    <n v="40"/>
    <n v="0"/>
    <n v="1"/>
    <n v="17"/>
    <s v="8.0"/>
    <s v="20.0"/>
    <s v="2.5"/>
    <m/>
    <m/>
    <m/>
    <m/>
    <m/>
    <m/>
    <m/>
    <m/>
    <m/>
    <m/>
    <m/>
    <n v="5"/>
    <s v="8.0"/>
    <n v="40"/>
    <n v="0"/>
    <n v="1"/>
    <m/>
  </r>
  <r>
    <x v="5"/>
    <n v="2013"/>
    <n v="30"/>
    <s v="GNB"/>
    <s v="QB"/>
    <n v="1"/>
    <n v="1"/>
    <n v="2"/>
    <n v="11"/>
    <n v="0"/>
    <n v="1"/>
    <n v="9"/>
    <s v="5.5"/>
    <s v="11.0"/>
    <s v="2.0"/>
    <m/>
    <m/>
    <m/>
    <m/>
    <m/>
    <m/>
    <m/>
    <m/>
    <m/>
    <m/>
    <m/>
    <n v="2"/>
    <s v="5.5"/>
    <n v="11"/>
    <n v="0"/>
    <n v="1"/>
    <m/>
  </r>
  <r>
    <x v="5"/>
    <s v="2014*+"/>
    <n v="31"/>
    <s v="GNB"/>
    <s v="QB"/>
    <n v="2"/>
    <n v="2"/>
    <n v="4"/>
    <n v="8"/>
    <n v="0"/>
    <n v="1"/>
    <n v="12"/>
    <s v="2.0"/>
    <s v="4.0"/>
    <s v="2.0"/>
    <m/>
    <m/>
    <m/>
    <m/>
    <m/>
    <m/>
    <m/>
    <m/>
    <m/>
    <m/>
    <m/>
    <n v="4"/>
    <s v="2.0"/>
    <n v="8"/>
    <n v="0"/>
    <n v="2"/>
    <m/>
  </r>
  <r>
    <x v="5"/>
    <s v="2015*"/>
    <n v="32"/>
    <s v="GNB"/>
    <s v="QB"/>
    <n v="2"/>
    <n v="2"/>
    <n v="3"/>
    <n v="20"/>
    <n v="0"/>
    <n v="1"/>
    <n v="19"/>
    <s v="6.7"/>
    <s v="10.0"/>
    <s v="1.5"/>
    <m/>
    <m/>
    <m/>
    <m/>
    <m/>
    <m/>
    <m/>
    <m/>
    <m/>
    <m/>
    <m/>
    <n v="3"/>
    <s v="6.7"/>
    <n v="20"/>
    <n v="0"/>
    <n v="0"/>
    <m/>
  </r>
  <r>
    <x v="5"/>
    <s v="2016*"/>
    <n v="33"/>
    <s v="GNB"/>
    <s v="QB"/>
    <n v="3"/>
    <n v="3"/>
    <n v="8"/>
    <n v="62"/>
    <n v="0"/>
    <n v="4"/>
    <n v="28"/>
    <s v="7.8"/>
    <s v="20.7"/>
    <s v="2.7"/>
    <m/>
    <m/>
    <m/>
    <m/>
    <m/>
    <m/>
    <m/>
    <m/>
    <m/>
    <m/>
    <m/>
    <n v="8"/>
    <s v="7.8"/>
    <n v="62"/>
    <n v="0"/>
    <n v="0"/>
    <m/>
  </r>
  <r>
    <x v="5"/>
    <s v="2019*"/>
    <n v="36"/>
    <s v="GNB"/>
    <s v="QB"/>
    <n v="2"/>
    <n v="2"/>
    <n v="6"/>
    <n v="14"/>
    <n v="0"/>
    <n v="2"/>
    <n v="14"/>
    <s v="2.3"/>
    <s v="7.0"/>
    <s v="3.0"/>
    <m/>
    <m/>
    <m/>
    <m/>
    <m/>
    <m/>
    <m/>
    <m/>
    <m/>
    <m/>
    <m/>
    <n v="6"/>
    <s v="2.3"/>
    <n v="14"/>
    <n v="0"/>
    <n v="3"/>
    <m/>
  </r>
  <r>
    <x v="5"/>
    <s v="2020*+"/>
    <n v="37"/>
    <s v="GNB"/>
    <s v="QB"/>
    <n v="2"/>
    <n v="2"/>
    <n v="4"/>
    <n v="-3"/>
    <n v="1"/>
    <n v="1"/>
    <n v="1"/>
    <s v="-0.8"/>
    <s v="-3.0"/>
    <s v="4.0"/>
    <m/>
    <m/>
    <m/>
    <m/>
    <m/>
    <m/>
    <m/>
    <m/>
    <m/>
    <m/>
    <m/>
    <n v="4"/>
    <s v="-0.8"/>
    <n v="-3"/>
    <n v="1"/>
    <n v="0"/>
    <m/>
  </r>
  <r>
    <x v="6"/>
    <n v="2012"/>
    <n v="24"/>
    <s v="WAS"/>
    <m/>
    <n v="12"/>
    <n v="3"/>
    <n v="1"/>
    <n v="3"/>
    <n v="22"/>
    <n v="0"/>
    <n v="1"/>
    <n v="17"/>
    <s v="7.3"/>
    <s v="7.3"/>
    <s v="1.0"/>
    <m/>
    <m/>
    <m/>
    <m/>
    <m/>
    <m/>
    <m/>
    <m/>
    <m/>
    <m/>
    <m/>
    <n v="3"/>
    <s v="7.3"/>
    <n v="22"/>
    <n v="0"/>
    <n v="1"/>
  </r>
  <r>
    <x v="6"/>
    <n v="2013"/>
    <n v="25"/>
    <s v="WAS"/>
    <s v="QB"/>
    <n v="12"/>
    <n v="5"/>
    <n v="3"/>
    <n v="4"/>
    <n v="14"/>
    <n v="0"/>
    <n v="2"/>
    <n v="6"/>
    <s v="3.5"/>
    <s v="2.8"/>
    <s v="0.8"/>
    <m/>
    <m/>
    <m/>
    <m/>
    <m/>
    <m/>
    <m/>
    <m/>
    <m/>
    <m/>
    <m/>
    <n v="4"/>
    <s v="3.5"/>
    <n v="14"/>
    <n v="0"/>
    <n v="3"/>
  </r>
  <r>
    <x v="6"/>
    <n v="2014"/>
    <n v="26"/>
    <s v="WAS"/>
    <s v="QB"/>
    <n v="8"/>
    <n v="6"/>
    <n v="5"/>
    <n v="7"/>
    <n v="20"/>
    <n v="0"/>
    <n v="3"/>
    <n v="12"/>
    <s v="2.9"/>
    <s v="3.3"/>
    <s v="1.2"/>
    <m/>
    <m/>
    <m/>
    <m/>
    <m/>
    <m/>
    <m/>
    <m/>
    <m/>
    <m/>
    <m/>
    <n v="7"/>
    <s v="2.9"/>
    <n v="20"/>
    <n v="0"/>
    <n v="2"/>
  </r>
  <r>
    <x v="6"/>
    <n v="2015"/>
    <n v="27"/>
    <s v="WAS"/>
    <s v="QB"/>
    <n v="8"/>
    <n v="16"/>
    <n v="16"/>
    <n v="26"/>
    <n v="48"/>
    <n v="5"/>
    <n v="8"/>
    <n v="13"/>
    <s v="1.8"/>
    <s v="3.0"/>
    <s v="1.6"/>
    <m/>
    <m/>
    <m/>
    <m/>
    <m/>
    <m/>
    <m/>
    <m/>
    <m/>
    <m/>
    <m/>
    <n v="26"/>
    <s v="1.8"/>
    <n v="48"/>
    <n v="5"/>
    <n v="9"/>
  </r>
  <r>
    <x v="6"/>
    <s v="2016*"/>
    <n v="28"/>
    <s v="WAS"/>
    <s v="QB"/>
    <n v="8"/>
    <n v="16"/>
    <n v="16"/>
    <n v="34"/>
    <n v="96"/>
    <n v="4"/>
    <n v="14"/>
    <n v="19"/>
    <s v="2.8"/>
    <s v="6.0"/>
    <s v="2.1"/>
    <m/>
    <m/>
    <m/>
    <m/>
    <m/>
    <m/>
    <m/>
    <m/>
    <m/>
    <m/>
    <m/>
    <n v="34"/>
    <s v="2.8"/>
    <n v="96"/>
    <n v="4"/>
    <n v="9"/>
  </r>
  <r>
    <x v="6"/>
    <n v="2017"/>
    <n v="29"/>
    <s v="WAS"/>
    <s v="QB"/>
    <n v="8"/>
    <n v="16"/>
    <n v="16"/>
    <n v="49"/>
    <n v="179"/>
    <n v="4"/>
    <n v="19"/>
    <n v="18"/>
    <s v="3.7"/>
    <s v="11.2"/>
    <s v="3.1"/>
    <m/>
    <m/>
    <m/>
    <m/>
    <m/>
    <m/>
    <m/>
    <m/>
    <m/>
    <m/>
    <m/>
    <n v="49"/>
    <s v="3.7"/>
    <n v="179"/>
    <n v="4"/>
    <n v="13"/>
  </r>
  <r>
    <x v="6"/>
    <n v="2018"/>
    <n v="30"/>
    <s v="MIN"/>
    <s v="QB"/>
    <n v="8"/>
    <n v="16"/>
    <n v="16"/>
    <n v="44"/>
    <n v="123"/>
    <n v="1"/>
    <n v="12"/>
    <n v="19"/>
    <s v="2.8"/>
    <s v="7.7"/>
    <s v="2.8"/>
    <n v="1"/>
    <n v="1"/>
    <n v="-1"/>
    <s v="-1.0"/>
    <n v="0"/>
    <n v="0"/>
    <n v="-1"/>
    <s v="0.1"/>
    <s v="-0.1"/>
    <s v="100.0%"/>
    <s v="-1.0"/>
    <n v="45"/>
    <s v="2.7"/>
    <n v="122"/>
    <n v="1"/>
    <n v="9"/>
  </r>
  <r>
    <x v="6"/>
    <s v="2019*"/>
    <n v="31"/>
    <s v="MIN"/>
    <s v="QB"/>
    <n v="8"/>
    <n v="15"/>
    <n v="15"/>
    <n v="31"/>
    <n v="63"/>
    <n v="1"/>
    <n v="8"/>
    <n v="14"/>
    <s v="2.0"/>
    <s v="4.2"/>
    <s v="2.1"/>
    <n v="1"/>
    <n v="0"/>
    <n v="0"/>
    <m/>
    <n v="0"/>
    <n v="0"/>
    <n v="0"/>
    <s v="0.0"/>
    <s v="0.0"/>
    <s v="0.0%"/>
    <s v="0.0"/>
    <n v="31"/>
    <s v="2.0"/>
    <n v="63"/>
    <n v="1"/>
    <n v="10"/>
  </r>
  <r>
    <x v="6"/>
    <n v="2020"/>
    <n v="32"/>
    <s v="MIN"/>
    <s v="QB"/>
    <n v="8"/>
    <n v="16"/>
    <n v="16"/>
    <n v="32"/>
    <n v="156"/>
    <n v="1"/>
    <n v="16"/>
    <n v="16"/>
    <s v="4.9"/>
    <s v="9.8"/>
    <s v="2.0"/>
    <m/>
    <m/>
    <m/>
    <m/>
    <m/>
    <m/>
    <m/>
    <m/>
    <m/>
    <m/>
    <m/>
    <n v="32"/>
    <s v="4.9"/>
    <n v="156"/>
    <n v="1"/>
    <n v="9"/>
  </r>
  <r>
    <x v="6"/>
    <n v="2012"/>
    <n v="24"/>
    <s v="WAS"/>
    <s v="QB"/>
    <m/>
    <n v="1"/>
    <n v="0"/>
    <n v="1"/>
    <n v="0"/>
    <n v="0"/>
    <n v="0"/>
    <n v="0"/>
    <s v="0.0"/>
    <s v="0.0"/>
    <s v="1.0"/>
    <m/>
    <m/>
    <m/>
    <m/>
    <m/>
    <m/>
    <m/>
    <m/>
    <m/>
    <m/>
    <m/>
    <n v="1"/>
    <s v="0.0"/>
    <n v="0"/>
    <n v="0"/>
    <n v="1"/>
  </r>
  <r>
    <x v="6"/>
    <n v="2015"/>
    <n v="27"/>
    <s v="WAS"/>
    <s v="QB"/>
    <m/>
    <n v="1"/>
    <n v="1"/>
    <n v="2"/>
    <n v="2"/>
    <n v="1"/>
    <n v="1"/>
    <n v="3"/>
    <s v="1.0"/>
    <s v="2.0"/>
    <s v="2.0"/>
    <m/>
    <m/>
    <m/>
    <m/>
    <m/>
    <m/>
    <m/>
    <m/>
    <m/>
    <m/>
    <m/>
    <n v="2"/>
    <s v="1.0"/>
    <n v="2"/>
    <n v="1"/>
    <n v="3"/>
  </r>
  <r>
    <x v="6"/>
    <s v="2019*"/>
    <n v="31"/>
    <s v="MIN"/>
    <s v="QB"/>
    <m/>
    <n v="2"/>
    <n v="2"/>
    <n v="2"/>
    <n v="-1"/>
    <n v="0"/>
    <n v="0"/>
    <n v="0"/>
    <s v="-0.5"/>
    <s v="-0.5"/>
    <s v="1.0"/>
    <m/>
    <m/>
    <m/>
    <m/>
    <m/>
    <m/>
    <m/>
    <m/>
    <m/>
    <m/>
    <m/>
    <n v="2"/>
    <s v="-0.5"/>
    <n v="-1"/>
    <n v="0"/>
    <n v="1"/>
  </r>
  <r>
    <x v="7"/>
    <n v="2016"/>
    <n v="24"/>
    <s v="PHI"/>
    <s v="QB"/>
    <n v="11"/>
    <n v="16"/>
    <n v="16"/>
    <n v="46"/>
    <n v="150"/>
    <n v="2"/>
    <n v="17"/>
    <n v="17"/>
    <s v="3.3"/>
    <s v="9.4"/>
    <s v="2.9"/>
    <n v="1"/>
    <n v="1"/>
    <n v="7"/>
    <s v="7.0"/>
    <n v="0"/>
    <n v="0"/>
    <n v="7"/>
    <s v="0.1"/>
    <s v="0.4"/>
    <s v="100.0%"/>
    <s v="7.0"/>
    <n v="47"/>
    <s v="3.3"/>
    <n v="157"/>
    <n v="2"/>
    <n v="14"/>
  </r>
  <r>
    <x v="7"/>
    <s v="2017*"/>
    <n v="25"/>
    <s v="PHI"/>
    <s v="QB"/>
    <n v="11"/>
    <n v="13"/>
    <n v="13"/>
    <n v="64"/>
    <n v="299"/>
    <n v="0"/>
    <n v="27"/>
    <n v="24"/>
    <s v="4.7"/>
    <s v="23.0"/>
    <s v="4.9"/>
    <m/>
    <m/>
    <m/>
    <m/>
    <m/>
    <m/>
    <m/>
    <m/>
    <m/>
    <m/>
    <m/>
    <n v="64"/>
    <s v="4.7"/>
    <n v="299"/>
    <n v="0"/>
    <n v="9"/>
  </r>
  <r>
    <x v="7"/>
    <n v="2018"/>
    <n v="26"/>
    <s v="PHI"/>
    <s v="QB"/>
    <n v="11"/>
    <n v="11"/>
    <n v="11"/>
    <n v="34"/>
    <n v="93"/>
    <n v="0"/>
    <n v="8"/>
    <n v="13"/>
    <s v="2.7"/>
    <s v="8.5"/>
    <s v="3.1"/>
    <n v="1"/>
    <n v="1"/>
    <n v="4"/>
    <s v="4.0"/>
    <n v="0"/>
    <n v="1"/>
    <n v="4"/>
    <s v="0.1"/>
    <s v="0.4"/>
    <s v="100.0%"/>
    <s v="4.0"/>
    <n v="35"/>
    <s v="2.8"/>
    <n v="97"/>
    <n v="0"/>
    <n v="9"/>
  </r>
  <r>
    <x v="7"/>
    <n v="2019"/>
    <n v="27"/>
    <s v="PHI"/>
    <s v="QB"/>
    <n v="11"/>
    <n v="16"/>
    <n v="16"/>
    <n v="62"/>
    <n v="243"/>
    <n v="1"/>
    <n v="21"/>
    <n v="19"/>
    <s v="3.9"/>
    <s v="15.2"/>
    <s v="3.9"/>
    <m/>
    <m/>
    <m/>
    <m/>
    <m/>
    <m/>
    <m/>
    <m/>
    <m/>
    <m/>
    <m/>
    <n v="62"/>
    <s v="3.9"/>
    <n v="243"/>
    <n v="1"/>
    <n v="16"/>
  </r>
  <r>
    <x v="7"/>
    <n v="2020"/>
    <n v="28"/>
    <s v="PHI"/>
    <s v="QB"/>
    <n v="11"/>
    <n v="12"/>
    <n v="12"/>
    <n v="52"/>
    <n v="276"/>
    <n v="5"/>
    <n v="25"/>
    <n v="40"/>
    <s v="5.3"/>
    <s v="23.0"/>
    <s v="4.3"/>
    <m/>
    <m/>
    <m/>
    <m/>
    <m/>
    <m/>
    <m/>
    <m/>
    <m/>
    <m/>
    <m/>
    <n v="52"/>
    <s v="5.3"/>
    <n v="276"/>
    <n v="5"/>
    <n v="10"/>
  </r>
  <r>
    <x v="8"/>
    <n v="2008"/>
    <n v="23"/>
    <s v="ATL"/>
    <s v="QB"/>
    <n v="2"/>
    <n v="16"/>
    <n v="16"/>
    <n v="55"/>
    <n v="104"/>
    <n v="1"/>
    <n v="13"/>
    <n v="17"/>
    <s v="1.9"/>
    <s v="6.5"/>
    <s v="3.4"/>
    <m/>
    <m/>
    <m/>
    <m/>
    <m/>
    <m/>
    <m/>
    <m/>
    <m/>
    <m/>
    <m/>
    <n v="55"/>
    <s v="1.9"/>
    <n v="104"/>
    <n v="1"/>
    <n v="6"/>
  </r>
  <r>
    <x v="8"/>
    <n v="2009"/>
    <n v="24"/>
    <s v="ATL"/>
    <s v="QB"/>
    <n v="2"/>
    <n v="14"/>
    <n v="14"/>
    <n v="30"/>
    <n v="49"/>
    <n v="1"/>
    <n v="9"/>
    <n v="7"/>
    <s v="1.6"/>
    <s v="3.5"/>
    <s v="2.1"/>
    <m/>
    <m/>
    <m/>
    <m/>
    <m/>
    <m/>
    <m/>
    <m/>
    <m/>
    <m/>
    <m/>
    <n v="30"/>
    <s v="1.6"/>
    <n v="49"/>
    <n v="1"/>
    <n v="5"/>
  </r>
  <r>
    <x v="8"/>
    <s v="2010*"/>
    <n v="25"/>
    <s v="ATL"/>
    <s v="QB"/>
    <n v="2"/>
    <n v="16"/>
    <n v="16"/>
    <n v="46"/>
    <n v="122"/>
    <n v="0"/>
    <n v="10"/>
    <n v="20"/>
    <s v="2.7"/>
    <s v="7.6"/>
    <s v="2.9"/>
    <m/>
    <m/>
    <m/>
    <m/>
    <m/>
    <m/>
    <m/>
    <m/>
    <m/>
    <m/>
    <m/>
    <n v="46"/>
    <s v="2.7"/>
    <n v="122"/>
    <n v="0"/>
    <n v="4"/>
  </r>
  <r>
    <x v="8"/>
    <n v="2011"/>
    <n v="26"/>
    <s v="ATL"/>
    <s v="QB"/>
    <n v="2"/>
    <n v="16"/>
    <n v="16"/>
    <n v="37"/>
    <n v="84"/>
    <n v="2"/>
    <n v="11"/>
    <n v="12"/>
    <s v="2.3"/>
    <s v="5.3"/>
    <s v="2.3"/>
    <m/>
    <m/>
    <m/>
    <m/>
    <m/>
    <m/>
    <m/>
    <m/>
    <m/>
    <m/>
    <m/>
    <n v="37"/>
    <s v="2.3"/>
    <n v="84"/>
    <n v="2"/>
    <n v="5"/>
  </r>
  <r>
    <x v="8"/>
    <s v="2012*"/>
    <n v="27"/>
    <s v="ATL"/>
    <s v="QB"/>
    <n v="2"/>
    <n v="16"/>
    <n v="16"/>
    <n v="34"/>
    <n v="141"/>
    <n v="1"/>
    <n v="8"/>
    <n v="16"/>
    <s v="4.1"/>
    <s v="8.8"/>
    <s v="2.1"/>
    <m/>
    <m/>
    <m/>
    <m/>
    <m/>
    <m/>
    <m/>
    <m/>
    <m/>
    <m/>
    <m/>
    <n v="34"/>
    <s v="4.1"/>
    <n v="141"/>
    <n v="1"/>
    <n v="3"/>
  </r>
  <r>
    <x v="8"/>
    <n v="2013"/>
    <n v="28"/>
    <s v="ATL"/>
    <s v="QB"/>
    <n v="2"/>
    <n v="16"/>
    <n v="16"/>
    <n v="17"/>
    <n v="55"/>
    <n v="0"/>
    <n v="5"/>
    <n v="17"/>
    <s v="3.2"/>
    <s v="3.4"/>
    <s v="1.1"/>
    <m/>
    <m/>
    <m/>
    <m/>
    <m/>
    <m/>
    <m/>
    <m/>
    <m/>
    <m/>
    <m/>
    <n v="17"/>
    <s v="3.2"/>
    <n v="55"/>
    <n v="0"/>
    <n v="5"/>
  </r>
  <r>
    <x v="8"/>
    <s v="2014*"/>
    <n v="29"/>
    <s v="ATL"/>
    <s v="QB"/>
    <n v="2"/>
    <n v="16"/>
    <n v="16"/>
    <n v="29"/>
    <n v="145"/>
    <n v="0"/>
    <n v="10"/>
    <n v="15"/>
    <s v="5.0"/>
    <s v="9.1"/>
    <s v="1.8"/>
    <m/>
    <m/>
    <m/>
    <m/>
    <m/>
    <m/>
    <m/>
    <m/>
    <m/>
    <m/>
    <m/>
    <n v="29"/>
    <s v="5.0"/>
    <n v="145"/>
    <n v="0"/>
    <n v="5"/>
  </r>
  <r>
    <x v="8"/>
    <n v="2015"/>
    <n v="30"/>
    <s v="ATL"/>
    <s v="QB"/>
    <n v="2"/>
    <n v="16"/>
    <n v="16"/>
    <n v="36"/>
    <n v="63"/>
    <n v="0"/>
    <n v="9"/>
    <n v="18"/>
    <s v="1.8"/>
    <s v="3.9"/>
    <s v="2.3"/>
    <m/>
    <m/>
    <m/>
    <m/>
    <m/>
    <m/>
    <m/>
    <m/>
    <m/>
    <m/>
    <m/>
    <n v="36"/>
    <s v="1.8"/>
    <n v="63"/>
    <n v="0"/>
    <n v="12"/>
  </r>
  <r>
    <x v="8"/>
    <s v="2016*+"/>
    <n v="31"/>
    <s v="ATL"/>
    <s v="QB"/>
    <n v="2"/>
    <n v="16"/>
    <n v="16"/>
    <n v="35"/>
    <n v="117"/>
    <n v="0"/>
    <n v="13"/>
    <n v="18"/>
    <s v="3.3"/>
    <s v="7.3"/>
    <s v="2.2"/>
    <m/>
    <m/>
    <m/>
    <m/>
    <m/>
    <m/>
    <m/>
    <m/>
    <m/>
    <m/>
    <m/>
    <n v="35"/>
    <s v="3.3"/>
    <n v="117"/>
    <n v="0"/>
    <n v="4"/>
  </r>
  <r>
    <x v="8"/>
    <n v="2017"/>
    <n v="32"/>
    <s v="ATL"/>
    <s v="QB"/>
    <n v="2"/>
    <n v="16"/>
    <n v="16"/>
    <n v="32"/>
    <n v="143"/>
    <n v="0"/>
    <n v="11"/>
    <n v="16"/>
    <s v="4.5"/>
    <s v="8.9"/>
    <s v="2.0"/>
    <m/>
    <m/>
    <m/>
    <m/>
    <m/>
    <m/>
    <m/>
    <m/>
    <m/>
    <m/>
    <m/>
    <n v="32"/>
    <s v="4.5"/>
    <n v="143"/>
    <n v="0"/>
    <n v="4"/>
  </r>
  <r>
    <x v="8"/>
    <n v="2018"/>
    <n v="33"/>
    <s v="ATL"/>
    <s v="QB"/>
    <n v="2"/>
    <n v="16"/>
    <n v="16"/>
    <n v="33"/>
    <n v="125"/>
    <n v="3"/>
    <n v="15"/>
    <n v="15"/>
    <s v="3.8"/>
    <s v="7.8"/>
    <s v="2.1"/>
    <n v="1"/>
    <n v="1"/>
    <n v="5"/>
    <s v="5.0"/>
    <n v="1"/>
    <n v="1"/>
    <n v="5"/>
    <s v="0.1"/>
    <s v="0.3"/>
    <s v="100.0%"/>
    <s v="5.0"/>
    <n v="34"/>
    <s v="3.8"/>
    <n v="130"/>
    <n v="4"/>
    <n v="10"/>
  </r>
  <r>
    <x v="8"/>
    <n v="2019"/>
    <n v="34"/>
    <s v="ATL"/>
    <s v="QB"/>
    <n v="2"/>
    <n v="15"/>
    <n v="15"/>
    <n v="34"/>
    <n v="147"/>
    <n v="1"/>
    <n v="10"/>
    <n v="12"/>
    <s v="4.3"/>
    <s v="9.8"/>
    <s v="2.3"/>
    <m/>
    <m/>
    <m/>
    <m/>
    <m/>
    <m/>
    <m/>
    <m/>
    <m/>
    <m/>
    <m/>
    <n v="34"/>
    <s v="4.3"/>
    <n v="147"/>
    <n v="1"/>
    <n v="9"/>
  </r>
  <r>
    <x v="8"/>
    <n v="2020"/>
    <n v="35"/>
    <s v="ATL"/>
    <s v="QB"/>
    <n v="2"/>
    <n v="16"/>
    <n v="16"/>
    <n v="29"/>
    <n v="92"/>
    <n v="2"/>
    <n v="8"/>
    <n v="16"/>
    <s v="3.2"/>
    <s v="5.8"/>
    <s v="1.8"/>
    <m/>
    <m/>
    <m/>
    <m/>
    <m/>
    <m/>
    <m/>
    <m/>
    <m/>
    <m/>
    <m/>
    <n v="29"/>
    <s v="3.2"/>
    <n v="92"/>
    <n v="2"/>
    <n v="6"/>
  </r>
  <r>
    <x v="8"/>
    <n v="2008"/>
    <n v="23"/>
    <s v="ATL"/>
    <s v="QB"/>
    <m/>
    <n v="1"/>
    <n v="1"/>
    <n v="4"/>
    <n v="6"/>
    <n v="0"/>
    <n v="1"/>
    <n v="2"/>
    <s v="1.5"/>
    <s v="6.0"/>
    <s v="4.0"/>
    <m/>
    <m/>
    <m/>
    <m/>
    <m/>
    <m/>
    <m/>
    <m/>
    <m/>
    <m/>
    <m/>
    <n v="4"/>
    <s v="1.5"/>
    <n v="6"/>
    <n v="0"/>
    <n v="1"/>
  </r>
  <r>
    <x v="8"/>
    <s v="2010*"/>
    <n v="25"/>
    <s v="ATL"/>
    <s v="QB"/>
    <m/>
    <n v="1"/>
    <n v="1"/>
    <n v="1"/>
    <n v="0"/>
    <n v="0"/>
    <n v="0"/>
    <n v="0"/>
    <s v="0.0"/>
    <s v="0.0"/>
    <s v="1.0"/>
    <m/>
    <m/>
    <m/>
    <m/>
    <m/>
    <m/>
    <m/>
    <m/>
    <m/>
    <m/>
    <m/>
    <n v="1"/>
    <s v="0.0"/>
    <n v="0"/>
    <n v="0"/>
    <n v="1"/>
  </r>
  <r>
    <x v="8"/>
    <n v="2011"/>
    <n v="26"/>
    <s v="ATL"/>
    <s v="QB"/>
    <m/>
    <n v="1"/>
    <n v="1"/>
    <n v="3"/>
    <n v="3"/>
    <n v="0"/>
    <n v="0"/>
    <n v="3"/>
    <s v="1.0"/>
    <s v="3.0"/>
    <s v="3.0"/>
    <m/>
    <m/>
    <m/>
    <m/>
    <m/>
    <m/>
    <m/>
    <m/>
    <m/>
    <m/>
    <m/>
    <n v="3"/>
    <s v="1.0"/>
    <n v="3"/>
    <n v="0"/>
    <n v="0"/>
  </r>
  <r>
    <x v="8"/>
    <s v="2012*"/>
    <n v="27"/>
    <s v="ATL"/>
    <s v="QB"/>
    <m/>
    <n v="2"/>
    <n v="2"/>
    <n v="3"/>
    <n v="9"/>
    <n v="0"/>
    <n v="0"/>
    <n v="6"/>
    <s v="3.0"/>
    <s v="4.5"/>
    <s v="1.5"/>
    <m/>
    <m/>
    <m/>
    <m/>
    <m/>
    <m/>
    <m/>
    <m/>
    <m/>
    <m/>
    <m/>
    <n v="3"/>
    <s v="3.0"/>
    <n v="9"/>
    <n v="0"/>
    <n v="1"/>
  </r>
  <r>
    <x v="8"/>
    <s v="2016*+"/>
    <n v="31"/>
    <s v="ATL"/>
    <s v="QB"/>
    <m/>
    <n v="3"/>
    <n v="3"/>
    <n v="6"/>
    <n v="20"/>
    <n v="1"/>
    <n v="1"/>
    <n v="14"/>
    <s v="3.3"/>
    <s v="6.7"/>
    <s v="2.0"/>
    <m/>
    <m/>
    <m/>
    <m/>
    <m/>
    <m/>
    <m/>
    <m/>
    <m/>
    <m/>
    <m/>
    <n v="6"/>
    <s v="3.3"/>
    <n v="20"/>
    <n v="1"/>
    <n v="3"/>
  </r>
  <r>
    <x v="8"/>
    <n v="2017"/>
    <n v="32"/>
    <s v="ATL"/>
    <s v="QB"/>
    <m/>
    <n v="2"/>
    <n v="2"/>
    <n v="6"/>
    <n v="5"/>
    <n v="0"/>
    <n v="1"/>
    <n v="4"/>
    <s v="0.8"/>
    <s v="5.0"/>
    <s v="6.0"/>
    <m/>
    <m/>
    <m/>
    <m/>
    <m/>
    <m/>
    <m/>
    <m/>
    <m/>
    <m/>
    <m/>
    <n v="6"/>
    <s v="0.8"/>
    <n v="5"/>
    <n v="0"/>
    <n v="0"/>
  </r>
  <r>
    <x v="9"/>
    <n v="2012"/>
    <n v="24"/>
    <s v="MIA"/>
    <s v="QB"/>
    <n v="17"/>
    <n v="16"/>
    <n v="16"/>
    <n v="49"/>
    <n v="211"/>
    <n v="2"/>
    <n v="16"/>
    <n v="31"/>
    <s v="4.3"/>
    <s v="13.2"/>
    <s v="3.1"/>
    <m/>
    <m/>
    <m/>
    <m/>
    <m/>
    <m/>
    <m/>
    <m/>
    <m/>
    <m/>
    <m/>
    <n v="49"/>
    <s v="4.3"/>
    <n v="211"/>
    <n v="2"/>
    <n v="9"/>
  </r>
  <r>
    <x v="9"/>
    <n v="2013"/>
    <n v="25"/>
    <s v="MIA"/>
    <s v="QB"/>
    <n v="17"/>
    <n v="16"/>
    <n v="16"/>
    <n v="40"/>
    <n v="238"/>
    <n v="1"/>
    <n v="12"/>
    <n v="48"/>
    <s v="6.0"/>
    <s v="14.9"/>
    <s v="2.5"/>
    <m/>
    <m/>
    <m/>
    <m/>
    <m/>
    <m/>
    <m/>
    <m/>
    <m/>
    <m/>
    <m/>
    <n v="40"/>
    <s v="6.0"/>
    <n v="238"/>
    <n v="1"/>
    <n v="9"/>
  </r>
  <r>
    <x v="9"/>
    <n v="2014"/>
    <n v="26"/>
    <s v="MIA"/>
    <s v="QB"/>
    <n v="17"/>
    <n v="16"/>
    <n v="16"/>
    <n v="56"/>
    <n v="311"/>
    <n v="1"/>
    <n v="18"/>
    <n v="40"/>
    <s v="5.6"/>
    <s v="19.4"/>
    <s v="3.5"/>
    <n v="1"/>
    <n v="1"/>
    <n v="-4"/>
    <s v="-4.0"/>
    <n v="0"/>
    <n v="0"/>
    <n v="0"/>
    <s v="0.1"/>
    <s v="-0.3"/>
    <s v="100.0%"/>
    <s v="-4.0"/>
    <n v="57"/>
    <s v="5.4"/>
    <n v="307"/>
    <n v="1"/>
    <n v="9"/>
  </r>
  <r>
    <x v="9"/>
    <n v="2015"/>
    <n v="27"/>
    <s v="MIA"/>
    <s v="QB"/>
    <n v="17"/>
    <n v="16"/>
    <n v="16"/>
    <n v="32"/>
    <n v="141"/>
    <n v="1"/>
    <n v="8"/>
    <n v="28"/>
    <s v="4.4"/>
    <s v="8.8"/>
    <s v="2.0"/>
    <n v="1"/>
    <n v="1"/>
    <n v="9"/>
    <s v="9.0"/>
    <n v="0"/>
    <n v="1"/>
    <n v="9"/>
    <s v="0.1"/>
    <s v="0.6"/>
    <s v="100.0%"/>
    <s v="9.0"/>
    <n v="33"/>
    <s v="4.5"/>
    <n v="150"/>
    <n v="1"/>
    <n v="10"/>
  </r>
  <r>
    <x v="9"/>
    <n v="2016"/>
    <n v="28"/>
    <s v="MIA"/>
    <s v="QB"/>
    <n v="17"/>
    <n v="13"/>
    <n v="13"/>
    <n v="39"/>
    <n v="164"/>
    <n v="1"/>
    <n v="11"/>
    <n v="18"/>
    <s v="4.2"/>
    <s v="12.6"/>
    <s v="3.0"/>
    <m/>
    <m/>
    <m/>
    <m/>
    <m/>
    <m/>
    <m/>
    <m/>
    <m/>
    <m/>
    <m/>
    <n v="39"/>
    <s v="4.2"/>
    <n v="164"/>
    <n v="1"/>
    <n v="9"/>
  </r>
  <r>
    <x v="9"/>
    <n v="2018"/>
    <n v="30"/>
    <s v="MIA"/>
    <s v="QB"/>
    <n v="17"/>
    <n v="11"/>
    <n v="11"/>
    <n v="32"/>
    <n v="145"/>
    <n v="0"/>
    <n v="9"/>
    <n v="20"/>
    <s v="4.5"/>
    <s v="13.2"/>
    <s v="2.9"/>
    <n v="1"/>
    <n v="1"/>
    <n v="3"/>
    <s v="3.0"/>
    <n v="1"/>
    <n v="1"/>
    <n v="3"/>
    <s v="0.1"/>
    <s v="0.3"/>
    <s v="100.0%"/>
    <s v="3.0"/>
    <n v="33"/>
    <s v="4.5"/>
    <n v="148"/>
    <n v="1"/>
    <n v="5"/>
  </r>
  <r>
    <x v="9"/>
    <s v="2019*"/>
    <n v="31"/>
    <s v="TEN"/>
    <s v="QB"/>
    <n v="17"/>
    <n v="12"/>
    <n v="10"/>
    <n v="43"/>
    <n v="185"/>
    <n v="4"/>
    <n v="14"/>
    <n v="25"/>
    <s v="4.3"/>
    <s v="15.4"/>
    <s v="3.6"/>
    <m/>
    <m/>
    <m/>
    <m/>
    <m/>
    <m/>
    <m/>
    <m/>
    <m/>
    <m/>
    <m/>
    <n v="43"/>
    <s v="4.3"/>
    <n v="185"/>
    <n v="4"/>
    <n v="5"/>
  </r>
  <r>
    <x v="9"/>
    <n v="2020"/>
    <n v="32"/>
    <s v="TEN"/>
    <s v="QB"/>
    <n v="17"/>
    <n v="16"/>
    <n v="16"/>
    <n v="43"/>
    <n v="266"/>
    <n v="7"/>
    <n v="22"/>
    <n v="45"/>
    <s v="6.2"/>
    <s v="16.6"/>
    <s v="2.7"/>
    <n v="1"/>
    <n v="1"/>
    <n v="0"/>
    <s v="0.0"/>
    <n v="0"/>
    <n v="0"/>
    <n v="0"/>
    <s v="0.1"/>
    <s v="0.0"/>
    <s v="100.0%"/>
    <s v="0.0"/>
    <n v="44"/>
    <s v="6.0"/>
    <n v="266"/>
    <n v="7"/>
    <n v="6"/>
  </r>
  <r>
    <x v="9"/>
    <s v="2019*"/>
    <n v="31"/>
    <s v="TEN"/>
    <s v="QB"/>
    <m/>
    <n v="3"/>
    <n v="3"/>
    <n v="13"/>
    <n v="35"/>
    <n v="1"/>
    <n v="5"/>
    <n v="9"/>
    <s v="2.7"/>
    <s v="11.7"/>
    <s v="4.3"/>
    <m/>
    <m/>
    <m/>
    <m/>
    <m/>
    <m/>
    <m/>
    <m/>
    <m/>
    <m/>
    <m/>
    <n v="13"/>
    <s v="2.7"/>
    <n v="35"/>
    <n v="1"/>
    <n v="2"/>
  </r>
  <r>
    <x v="9"/>
    <n v="2020"/>
    <n v="32"/>
    <s v="TEN"/>
    <s v="QB"/>
    <m/>
    <n v="1"/>
    <n v="1"/>
    <n v="2"/>
    <n v="6"/>
    <n v="0"/>
    <n v="1"/>
    <n v="4"/>
    <s v="3.0"/>
    <s v="6.0"/>
    <s v="2.0"/>
    <n v="1"/>
    <n v="1"/>
    <n v="-10"/>
    <s v="-10.0"/>
    <n v="0"/>
    <n v="0"/>
    <n v="-10"/>
    <s v="1.0"/>
    <s v="-10.0"/>
    <s v="100.0%"/>
    <s v="-10.0"/>
    <n v="3"/>
    <s v="-1.3"/>
    <n v="-4"/>
    <n v="0"/>
    <n v="0"/>
  </r>
  <r>
    <x v="10"/>
    <n v="2014"/>
    <n v="23"/>
    <s v="NWE"/>
    <m/>
    <n v="10"/>
    <n v="6"/>
    <n v="0"/>
    <n v="10"/>
    <n v="9"/>
    <n v="0"/>
    <n v="2"/>
    <n v="9"/>
    <s v="0.9"/>
    <s v="1.5"/>
    <s v="1.7"/>
    <m/>
    <m/>
    <m/>
    <m/>
    <m/>
    <m/>
    <m/>
    <m/>
    <m/>
    <m/>
    <m/>
    <n v="10"/>
    <s v="0.9"/>
    <n v="9"/>
    <n v="0"/>
    <n v="0"/>
  </r>
  <r>
    <x v="10"/>
    <n v="2015"/>
    <n v="24"/>
    <s v="NWE"/>
    <m/>
    <n v="10"/>
    <n v="5"/>
    <n v="0"/>
    <n v="5"/>
    <n v="-5"/>
    <n v="0"/>
    <m/>
    <n v="-1"/>
    <s v="-1.0"/>
    <s v="-1.0"/>
    <s v="1.0"/>
    <m/>
    <m/>
    <m/>
    <m/>
    <m/>
    <m/>
    <m/>
    <m/>
    <m/>
    <m/>
    <m/>
    <n v="5"/>
    <s v="-1.0"/>
    <n v="-5"/>
    <n v="0"/>
    <n v="0"/>
  </r>
  <r>
    <x v="10"/>
    <n v="2016"/>
    <n v="25"/>
    <s v="NWE"/>
    <m/>
    <n v="10"/>
    <n v="6"/>
    <n v="2"/>
    <n v="10"/>
    <n v="6"/>
    <n v="0"/>
    <n v="1"/>
    <n v="10"/>
    <s v="0.6"/>
    <s v="1.0"/>
    <s v="1.7"/>
    <n v="1"/>
    <n v="1"/>
    <n v="3"/>
    <s v="3.0"/>
    <n v="0"/>
    <n v="0"/>
    <n v="3"/>
    <s v="0.2"/>
    <s v="0.5"/>
    <s v="100.0%"/>
    <s v="3.0"/>
    <n v="11"/>
    <s v="0.8"/>
    <n v="9"/>
    <n v="0"/>
    <n v="2"/>
  </r>
  <r>
    <x v="10"/>
    <n v="2017"/>
    <n v="26"/>
    <s v="SFO"/>
    <s v="QB"/>
    <n v="10"/>
    <n v="6"/>
    <n v="5"/>
    <n v="15"/>
    <n v="11"/>
    <n v="1"/>
    <n v="4"/>
    <n v="8"/>
    <s v="0.7"/>
    <s v="1.8"/>
    <s v="2.5"/>
    <n v="1"/>
    <n v="1"/>
    <n v="-6"/>
    <s v="-6.0"/>
    <n v="0"/>
    <n v="0"/>
    <n v="-6"/>
    <s v="0.2"/>
    <s v="-1.0"/>
    <s v="100.0%"/>
    <s v="-6.0"/>
    <n v="16"/>
    <s v="0.3"/>
    <n v="5"/>
    <n v="1"/>
    <n v="1"/>
  </r>
  <r>
    <x v="10"/>
    <n v="2018"/>
    <n v="27"/>
    <s v="SFO"/>
    <m/>
    <n v="10"/>
    <n v="3"/>
    <n v="3"/>
    <n v="8"/>
    <n v="33"/>
    <n v="0"/>
    <n v="2"/>
    <n v="13"/>
    <s v="4.1"/>
    <s v="11.0"/>
    <s v="2.7"/>
    <m/>
    <m/>
    <m/>
    <m/>
    <m/>
    <m/>
    <m/>
    <m/>
    <m/>
    <m/>
    <m/>
    <n v="8"/>
    <s v="4.1"/>
    <n v="33"/>
    <n v="0"/>
    <n v="4"/>
  </r>
  <r>
    <x v="10"/>
    <n v="2019"/>
    <n v="28"/>
    <s v="SFO"/>
    <s v="QB"/>
    <n v="10"/>
    <n v="16"/>
    <n v="16"/>
    <n v="46"/>
    <n v="62"/>
    <n v="1"/>
    <n v="13"/>
    <n v="11"/>
    <s v="1.3"/>
    <s v="3.9"/>
    <s v="2.9"/>
    <m/>
    <m/>
    <m/>
    <m/>
    <m/>
    <m/>
    <m/>
    <m/>
    <m/>
    <m/>
    <m/>
    <n v="46"/>
    <s v="1.3"/>
    <n v="62"/>
    <n v="1"/>
    <n v="10"/>
  </r>
  <r>
    <x v="10"/>
    <n v="2020"/>
    <n v="29"/>
    <s v="SFO"/>
    <s v="QB"/>
    <n v="10"/>
    <n v="6"/>
    <n v="6"/>
    <n v="10"/>
    <n v="25"/>
    <n v="0"/>
    <n v="3"/>
    <n v="9"/>
    <s v="2.5"/>
    <s v="4.2"/>
    <s v="1.7"/>
    <m/>
    <m/>
    <m/>
    <m/>
    <m/>
    <m/>
    <m/>
    <m/>
    <m/>
    <m/>
    <m/>
    <n v="10"/>
    <s v="2.5"/>
    <n v="25"/>
    <n v="0"/>
    <n v="2"/>
  </r>
  <r>
    <x v="10"/>
    <n v="2019"/>
    <n v="28"/>
    <s v="SFO"/>
    <s v="QB"/>
    <m/>
    <n v="3"/>
    <n v="3"/>
    <n v="10"/>
    <n v="1"/>
    <n v="0"/>
    <n v="2"/>
    <n v="3"/>
    <s v="0.1"/>
    <s v="0.3"/>
    <s v="3.3"/>
    <m/>
    <m/>
    <m/>
    <m/>
    <m/>
    <m/>
    <m/>
    <m/>
    <m/>
    <m/>
    <m/>
    <n v="10"/>
    <s v="0.1"/>
    <n v="1"/>
    <n v="0"/>
    <n v="0"/>
  </r>
  <r>
    <x v="11"/>
    <n v="2009"/>
    <n v="21"/>
    <s v="DET"/>
    <s v="QB"/>
    <n v="9"/>
    <n v="10"/>
    <n v="10"/>
    <n v="20"/>
    <n v="108"/>
    <n v="2"/>
    <n v="7"/>
    <n v="21"/>
    <s v="5.4"/>
    <s v="10.8"/>
    <s v="2.0"/>
    <m/>
    <m/>
    <m/>
    <m/>
    <m/>
    <m/>
    <m/>
    <m/>
    <m/>
    <m/>
    <m/>
    <n v="20"/>
    <s v="5.4"/>
    <n v="108"/>
    <n v="2"/>
    <n v="4"/>
  </r>
  <r>
    <x v="11"/>
    <n v="2010"/>
    <n v="22"/>
    <s v="DET"/>
    <m/>
    <n v="9"/>
    <n v="3"/>
    <n v="3"/>
    <n v="4"/>
    <n v="11"/>
    <n v="1"/>
    <n v="1"/>
    <n v="9"/>
    <s v="2.8"/>
    <s v="3.7"/>
    <s v="1.3"/>
    <m/>
    <m/>
    <m/>
    <m/>
    <m/>
    <m/>
    <m/>
    <m/>
    <m/>
    <m/>
    <m/>
    <n v="4"/>
    <s v="2.8"/>
    <n v="11"/>
    <n v="1"/>
    <n v="2"/>
  </r>
  <r>
    <x v="11"/>
    <n v="2011"/>
    <n v="23"/>
    <s v="DET"/>
    <s v="QB"/>
    <n v="9"/>
    <n v="16"/>
    <n v="16"/>
    <n v="22"/>
    <n v="78"/>
    <n v="0"/>
    <n v="7"/>
    <n v="22"/>
    <s v="3.5"/>
    <s v="4.9"/>
    <s v="1.4"/>
    <m/>
    <m/>
    <m/>
    <m/>
    <m/>
    <m/>
    <m/>
    <m/>
    <m/>
    <m/>
    <m/>
    <n v="22"/>
    <s v="3.5"/>
    <n v="78"/>
    <n v="0"/>
    <n v="5"/>
  </r>
  <r>
    <x v="11"/>
    <n v="2012"/>
    <n v="24"/>
    <s v="DET"/>
    <s v="QB"/>
    <n v="9"/>
    <n v="16"/>
    <n v="16"/>
    <n v="35"/>
    <n v="126"/>
    <n v="4"/>
    <n v="12"/>
    <n v="11"/>
    <s v="3.6"/>
    <s v="7.9"/>
    <s v="2.2"/>
    <n v="1"/>
    <n v="1"/>
    <n v="3"/>
    <s v="3.0"/>
    <n v="0"/>
    <n v="0"/>
    <n v="3"/>
    <s v="0.1"/>
    <s v="0.2"/>
    <s v="100.0%"/>
    <s v="3.0"/>
    <n v="36"/>
    <s v="3.6"/>
    <n v="129"/>
    <n v="4"/>
    <n v="6"/>
  </r>
  <r>
    <x v="11"/>
    <n v="2013"/>
    <n v="25"/>
    <s v="DET"/>
    <s v="QB"/>
    <n v="9"/>
    <n v="16"/>
    <n v="16"/>
    <n v="37"/>
    <n v="69"/>
    <n v="2"/>
    <n v="13"/>
    <n v="14"/>
    <s v="1.9"/>
    <s v="4.3"/>
    <s v="2.3"/>
    <m/>
    <m/>
    <m/>
    <m/>
    <m/>
    <m/>
    <m/>
    <m/>
    <m/>
    <m/>
    <m/>
    <n v="37"/>
    <s v="1.9"/>
    <n v="69"/>
    <n v="2"/>
    <n v="12"/>
  </r>
  <r>
    <x v="11"/>
    <s v="2014*"/>
    <n v="26"/>
    <s v="DET"/>
    <s v="QB"/>
    <n v="9"/>
    <n v="16"/>
    <n v="16"/>
    <n v="43"/>
    <n v="93"/>
    <n v="2"/>
    <n v="11"/>
    <n v="18"/>
    <s v="2.2"/>
    <s v="5.8"/>
    <s v="2.7"/>
    <m/>
    <m/>
    <m/>
    <m/>
    <m/>
    <m/>
    <m/>
    <m/>
    <m/>
    <m/>
    <m/>
    <n v="43"/>
    <s v="2.2"/>
    <n v="93"/>
    <n v="2"/>
    <n v="8"/>
  </r>
  <r>
    <x v="11"/>
    <n v="2015"/>
    <n v="27"/>
    <s v="DET"/>
    <s v="QB"/>
    <n v="9"/>
    <n v="16"/>
    <n v="16"/>
    <n v="44"/>
    <n v="159"/>
    <n v="1"/>
    <n v="13"/>
    <n v="18"/>
    <s v="3.6"/>
    <s v="9.9"/>
    <s v="2.8"/>
    <n v="1"/>
    <n v="1"/>
    <n v="-6"/>
    <s v="-6.0"/>
    <n v="0"/>
    <n v="0"/>
    <n v="-6"/>
    <s v="0.1"/>
    <s v="-0.4"/>
    <s v="100.0%"/>
    <s v="-6.0"/>
    <n v="45"/>
    <s v="3.4"/>
    <n v="153"/>
    <n v="1"/>
    <n v="4"/>
  </r>
  <r>
    <x v="11"/>
    <n v="2016"/>
    <n v="28"/>
    <s v="DET"/>
    <s v="QB"/>
    <n v="9"/>
    <n v="16"/>
    <n v="16"/>
    <n v="37"/>
    <n v="207"/>
    <n v="2"/>
    <n v="16"/>
    <n v="24"/>
    <s v="5.6"/>
    <s v="12.9"/>
    <s v="2.3"/>
    <n v="1"/>
    <n v="0"/>
    <n v="0"/>
    <m/>
    <n v="0"/>
    <n v="0"/>
    <n v="0"/>
    <s v="0.0"/>
    <s v="0.0"/>
    <s v="0.0%"/>
    <s v="0.0"/>
    <n v="37"/>
    <s v="5.6"/>
    <n v="207"/>
    <n v="2"/>
    <n v="3"/>
  </r>
  <r>
    <x v="11"/>
    <n v="2017"/>
    <n v="29"/>
    <s v="DET"/>
    <s v="QB"/>
    <n v="9"/>
    <n v="16"/>
    <n v="16"/>
    <n v="29"/>
    <n v="98"/>
    <n v="0"/>
    <n v="9"/>
    <n v="15"/>
    <s v="3.4"/>
    <s v="6.1"/>
    <s v="1.8"/>
    <m/>
    <m/>
    <m/>
    <m/>
    <m/>
    <m/>
    <m/>
    <m/>
    <m/>
    <m/>
    <m/>
    <n v="29"/>
    <s v="3.4"/>
    <n v="98"/>
    <n v="0"/>
    <n v="12"/>
  </r>
  <r>
    <x v="11"/>
    <n v="2018"/>
    <n v="30"/>
    <s v="DET"/>
    <s v="QB"/>
    <n v="9"/>
    <n v="16"/>
    <n v="16"/>
    <n v="25"/>
    <n v="71"/>
    <n v="0"/>
    <n v="8"/>
    <n v="10"/>
    <s v="2.8"/>
    <s v="4.4"/>
    <s v="1.6"/>
    <m/>
    <m/>
    <m/>
    <m/>
    <m/>
    <m/>
    <m/>
    <m/>
    <m/>
    <m/>
    <m/>
    <n v="25"/>
    <s v="2.8"/>
    <n v="71"/>
    <n v="0"/>
    <n v="6"/>
  </r>
  <r>
    <x v="11"/>
    <n v="2019"/>
    <n v="31"/>
    <s v="DET"/>
    <s v="QB"/>
    <n v="9"/>
    <n v="8"/>
    <n v="8"/>
    <n v="20"/>
    <n v="66"/>
    <n v="0"/>
    <n v="5"/>
    <n v="12"/>
    <s v="3.3"/>
    <s v="8.3"/>
    <s v="2.5"/>
    <m/>
    <m/>
    <m/>
    <m/>
    <m/>
    <m/>
    <m/>
    <m/>
    <m/>
    <m/>
    <m/>
    <n v="20"/>
    <s v="3.3"/>
    <n v="66"/>
    <n v="0"/>
    <n v="5"/>
  </r>
  <r>
    <x v="11"/>
    <n v="2020"/>
    <n v="32"/>
    <s v="DET"/>
    <s v="QB"/>
    <n v="9"/>
    <n v="16"/>
    <n v="16"/>
    <n v="29"/>
    <n v="112"/>
    <n v="0"/>
    <n v="12"/>
    <n v="17"/>
    <s v="3.9"/>
    <s v="7.0"/>
    <s v="1.8"/>
    <n v="1"/>
    <n v="0"/>
    <n v="0"/>
    <m/>
    <n v="0"/>
    <n v="0"/>
    <n v="0"/>
    <s v="0.0"/>
    <s v="0.0"/>
    <s v="0.0%"/>
    <s v="0.0"/>
    <n v="29"/>
    <s v="3.9"/>
    <n v="112"/>
    <n v="0"/>
    <n v="2"/>
  </r>
  <r>
    <x v="11"/>
    <n v="2011"/>
    <n v="23"/>
    <s v="DET"/>
    <s v="QB"/>
    <m/>
    <n v="1"/>
    <n v="1"/>
    <n v="2"/>
    <n v="1"/>
    <n v="1"/>
    <n v="1"/>
    <n v="1"/>
    <s v="0.5"/>
    <s v="1.0"/>
    <s v="2.0"/>
    <m/>
    <m/>
    <m/>
    <m/>
    <m/>
    <m/>
    <m/>
    <m/>
    <m/>
    <m/>
    <m/>
    <n v="2"/>
    <s v="0.5"/>
    <n v="1"/>
    <n v="1"/>
    <n v="0"/>
  </r>
  <r>
    <x v="11"/>
    <s v="2014*"/>
    <n v="26"/>
    <s v="DET"/>
    <s v="QB"/>
    <m/>
    <n v="1"/>
    <n v="1"/>
    <n v="1"/>
    <n v="9"/>
    <n v="0"/>
    <n v="1"/>
    <n v="9"/>
    <s v="9.0"/>
    <s v="9.0"/>
    <s v="1.0"/>
    <m/>
    <m/>
    <m/>
    <m/>
    <m/>
    <m/>
    <m/>
    <m/>
    <m/>
    <m/>
    <m/>
    <n v="1"/>
    <s v="9.0"/>
    <n v="9"/>
    <n v="0"/>
    <n v="2"/>
  </r>
  <r>
    <x v="11"/>
    <n v="2016"/>
    <n v="28"/>
    <s v="DET"/>
    <s v="QB"/>
    <m/>
    <n v="1"/>
    <n v="1"/>
    <n v="3"/>
    <n v="15"/>
    <n v="0"/>
    <n v="1"/>
    <n v="11"/>
    <s v="5.0"/>
    <s v="15.0"/>
    <s v="3.0"/>
    <m/>
    <m/>
    <m/>
    <m/>
    <m/>
    <m/>
    <m/>
    <m/>
    <m/>
    <m/>
    <m/>
    <n v="3"/>
    <s v="5.0"/>
    <n v="15"/>
    <n v="0"/>
    <n v="0"/>
  </r>
  <r>
    <x v="12"/>
    <n v="2014"/>
    <n v="23"/>
    <s v="OAK"/>
    <s v="QB"/>
    <n v="4"/>
    <n v="16"/>
    <n v="16"/>
    <n v="29"/>
    <n v="92"/>
    <n v="0"/>
    <n v="12"/>
    <n v="41"/>
    <s v="3.2"/>
    <s v="5.8"/>
    <s v="1.8"/>
    <n v="1"/>
    <n v="0"/>
    <n v="0"/>
    <m/>
    <n v="0"/>
    <n v="0"/>
    <n v="0"/>
    <s v="0.0"/>
    <s v="0.0"/>
    <s v="0.0%"/>
    <s v="0.0"/>
    <n v="29"/>
    <s v="3.2"/>
    <n v="92"/>
    <n v="0"/>
    <n v="10"/>
  </r>
  <r>
    <x v="12"/>
    <s v="2015*"/>
    <n v="24"/>
    <s v="OAK"/>
    <s v="QB"/>
    <n v="4"/>
    <n v="16"/>
    <n v="16"/>
    <n v="33"/>
    <n v="138"/>
    <n v="0"/>
    <n v="8"/>
    <n v="24"/>
    <s v="4.2"/>
    <s v="8.6"/>
    <s v="2.1"/>
    <m/>
    <m/>
    <m/>
    <m/>
    <m/>
    <m/>
    <m/>
    <m/>
    <m/>
    <m/>
    <m/>
    <n v="33"/>
    <s v="4.2"/>
    <n v="138"/>
    <n v="0"/>
    <n v="10"/>
  </r>
  <r>
    <x v="12"/>
    <s v="2016*"/>
    <n v="25"/>
    <s v="OAK"/>
    <s v="QB"/>
    <n v="4"/>
    <n v="15"/>
    <n v="15"/>
    <n v="39"/>
    <n v="70"/>
    <n v="0"/>
    <n v="5"/>
    <n v="13"/>
    <s v="1.8"/>
    <s v="4.7"/>
    <s v="2.6"/>
    <m/>
    <m/>
    <m/>
    <m/>
    <m/>
    <m/>
    <m/>
    <m/>
    <m/>
    <m/>
    <m/>
    <n v="39"/>
    <s v="1.8"/>
    <n v="70"/>
    <n v="0"/>
    <n v="5"/>
  </r>
  <r>
    <x v="12"/>
    <s v="2017*"/>
    <n v="26"/>
    <s v="OAK"/>
    <s v="QB"/>
    <n v="4"/>
    <n v="15"/>
    <n v="15"/>
    <n v="23"/>
    <n v="66"/>
    <n v="0"/>
    <n v="5"/>
    <n v="32"/>
    <s v="2.9"/>
    <s v="4.4"/>
    <s v="1.5"/>
    <m/>
    <m/>
    <m/>
    <m/>
    <m/>
    <m/>
    <m/>
    <m/>
    <m/>
    <m/>
    <m/>
    <n v="23"/>
    <s v="2.9"/>
    <n v="66"/>
    <n v="0"/>
    <n v="8"/>
  </r>
  <r>
    <x v="12"/>
    <n v="2018"/>
    <n v="27"/>
    <s v="OAK"/>
    <s v="QB"/>
    <n v="4"/>
    <n v="16"/>
    <n v="16"/>
    <n v="24"/>
    <n v="47"/>
    <n v="1"/>
    <n v="5"/>
    <n v="15"/>
    <s v="2.0"/>
    <s v="2.9"/>
    <s v="1.5"/>
    <n v="1"/>
    <n v="1"/>
    <n v="-9"/>
    <s v="-9.0"/>
    <n v="0"/>
    <n v="0"/>
    <n v="-9"/>
    <s v="0.1"/>
    <s v="-0.6"/>
    <s v="100.0%"/>
    <s v="-9.0"/>
    <n v="25"/>
    <s v="1.5"/>
    <n v="38"/>
    <n v="1"/>
    <n v="12"/>
  </r>
  <r>
    <x v="12"/>
    <n v="2019"/>
    <n v="28"/>
    <s v="OAK"/>
    <s v="QB"/>
    <n v="4"/>
    <n v="16"/>
    <n v="16"/>
    <n v="27"/>
    <n v="82"/>
    <n v="2"/>
    <n v="7"/>
    <n v="15"/>
    <s v="3.0"/>
    <s v="5.1"/>
    <s v="1.7"/>
    <m/>
    <m/>
    <m/>
    <m/>
    <m/>
    <m/>
    <m/>
    <m/>
    <m/>
    <m/>
    <m/>
    <n v="27"/>
    <s v="3.0"/>
    <n v="82"/>
    <n v="2"/>
    <n v="7"/>
  </r>
  <r>
    <x v="12"/>
    <n v="2020"/>
    <n v="29"/>
    <s v="LVR"/>
    <s v="QB"/>
    <n v="4"/>
    <n v="16"/>
    <n v="16"/>
    <n v="39"/>
    <n v="140"/>
    <n v="3"/>
    <n v="16"/>
    <n v="18"/>
    <s v="3.6"/>
    <s v="8.8"/>
    <s v="2.4"/>
    <m/>
    <m/>
    <m/>
    <m/>
    <m/>
    <m/>
    <m/>
    <m/>
    <m/>
    <m/>
    <m/>
    <n v="39"/>
    <s v="3.6"/>
    <n v="140"/>
    <n v="3"/>
    <n v="11"/>
  </r>
  <r>
    <x v="12"/>
    <n v="2021"/>
    <n v="30"/>
    <s v="LVR"/>
    <s v="QB"/>
    <n v="4"/>
    <n v="6"/>
    <n v="6"/>
    <n v="18"/>
    <n v="28"/>
    <n v="0"/>
    <n v="4"/>
    <n v="8"/>
    <s v="1.6"/>
    <s v="4.7"/>
    <s v="3.0"/>
    <m/>
    <m/>
    <m/>
    <m/>
    <m/>
    <m/>
    <m/>
    <m/>
    <m/>
    <m/>
    <m/>
    <n v="18"/>
    <s v="1.6"/>
    <n v="28"/>
    <n v="0"/>
    <n v="5"/>
  </r>
  <r>
    <x v="13"/>
    <s v="2001*"/>
    <n v="24"/>
    <s v="NWE"/>
    <s v="QB"/>
    <n v="12"/>
    <n v="15"/>
    <n v="14"/>
    <n v="36"/>
    <n v="43"/>
    <n v="0"/>
    <n v="7"/>
    <n v="12"/>
    <s v="1.2"/>
    <s v="2.9"/>
    <s v="2.4"/>
    <n v="1"/>
    <n v="1"/>
    <n v="23"/>
    <s v="23.0"/>
    <n v="0"/>
    <n v="1"/>
    <n v="23"/>
    <s v="0.1"/>
    <s v="1.5"/>
    <s v="100.0%"/>
    <s v="23.0"/>
    <n v="37"/>
    <s v="1.8"/>
    <n v="66"/>
    <n v="0"/>
    <n v="12"/>
  </r>
  <r>
    <x v="13"/>
    <n v="2002"/>
    <n v="25"/>
    <s v="NWE"/>
    <s v="QB"/>
    <n v="12"/>
    <n v="16"/>
    <n v="16"/>
    <n v="42"/>
    <n v="110"/>
    <n v="1"/>
    <n v="20"/>
    <n v="15"/>
    <s v="2.6"/>
    <s v="6.9"/>
    <s v="2.6"/>
    <m/>
    <m/>
    <m/>
    <m/>
    <m/>
    <m/>
    <m/>
    <m/>
    <m/>
    <m/>
    <m/>
    <n v="42"/>
    <s v="2.6"/>
    <n v="110"/>
    <n v="1"/>
    <n v="11"/>
  </r>
  <r>
    <x v="13"/>
    <n v="2003"/>
    <n v="26"/>
    <s v="NWE"/>
    <s v="QB"/>
    <n v="12"/>
    <n v="16"/>
    <n v="16"/>
    <n v="42"/>
    <n v="63"/>
    <n v="1"/>
    <n v="11"/>
    <n v="11"/>
    <s v="1.5"/>
    <s v="3.9"/>
    <s v="2.6"/>
    <m/>
    <m/>
    <m/>
    <m/>
    <m/>
    <m/>
    <m/>
    <m/>
    <m/>
    <m/>
    <m/>
    <n v="42"/>
    <s v="1.5"/>
    <n v="63"/>
    <n v="1"/>
    <n v="13"/>
  </r>
  <r>
    <x v="13"/>
    <s v="2004*"/>
    <n v="27"/>
    <s v="NWE"/>
    <s v="QB"/>
    <n v="12"/>
    <n v="16"/>
    <n v="16"/>
    <n v="43"/>
    <n v="28"/>
    <n v="0"/>
    <n v="12"/>
    <n v="10"/>
    <s v="0.7"/>
    <s v="1.8"/>
    <s v="2.7"/>
    <m/>
    <m/>
    <m/>
    <m/>
    <m/>
    <m/>
    <m/>
    <m/>
    <m/>
    <m/>
    <m/>
    <n v="43"/>
    <s v="0.7"/>
    <n v="28"/>
    <n v="0"/>
    <n v="7"/>
  </r>
  <r>
    <x v="13"/>
    <s v="2005*"/>
    <n v="28"/>
    <s v="NWE"/>
    <s v="QB"/>
    <n v="12"/>
    <n v="16"/>
    <n v="16"/>
    <n v="27"/>
    <n v="89"/>
    <n v="1"/>
    <n v="15"/>
    <n v="15"/>
    <s v="3.3"/>
    <s v="5.6"/>
    <s v="1.7"/>
    <m/>
    <m/>
    <m/>
    <m/>
    <m/>
    <m/>
    <m/>
    <m/>
    <m/>
    <m/>
    <m/>
    <n v="27"/>
    <s v="3.3"/>
    <n v="89"/>
    <n v="1"/>
    <n v="4"/>
  </r>
  <r>
    <x v="13"/>
    <n v="2006"/>
    <n v="29"/>
    <s v="NWE"/>
    <s v="QB"/>
    <n v="12"/>
    <n v="16"/>
    <n v="16"/>
    <n v="49"/>
    <n v="102"/>
    <n v="0"/>
    <n v="13"/>
    <n v="22"/>
    <s v="2.1"/>
    <s v="6.4"/>
    <s v="3.1"/>
    <m/>
    <m/>
    <m/>
    <m/>
    <m/>
    <m/>
    <m/>
    <m/>
    <m/>
    <m/>
    <m/>
    <n v="49"/>
    <s v="2.1"/>
    <n v="102"/>
    <n v="0"/>
    <n v="12"/>
  </r>
  <r>
    <x v="13"/>
    <s v="2007*+"/>
    <n v="30"/>
    <s v="NWE"/>
    <s v="QB"/>
    <n v="12"/>
    <n v="16"/>
    <n v="16"/>
    <n v="37"/>
    <n v="98"/>
    <n v="2"/>
    <n v="14"/>
    <n v="19"/>
    <s v="2.6"/>
    <s v="6.1"/>
    <s v="2.3"/>
    <m/>
    <m/>
    <m/>
    <m/>
    <m/>
    <m/>
    <m/>
    <m/>
    <m/>
    <m/>
    <m/>
    <n v="37"/>
    <s v="2.6"/>
    <n v="98"/>
    <n v="2"/>
    <n v="6"/>
  </r>
  <r>
    <x v="13"/>
    <s v="2009*"/>
    <n v="32"/>
    <s v="NWE"/>
    <s v="QB"/>
    <n v="12"/>
    <n v="16"/>
    <n v="16"/>
    <n v="29"/>
    <n v="44"/>
    <n v="1"/>
    <n v="9"/>
    <n v="9"/>
    <s v="1.5"/>
    <s v="2.8"/>
    <s v="1.8"/>
    <m/>
    <m/>
    <m/>
    <m/>
    <m/>
    <m/>
    <m/>
    <m/>
    <m/>
    <m/>
    <m/>
    <n v="29"/>
    <s v="1.5"/>
    <n v="44"/>
    <n v="1"/>
    <n v="4"/>
  </r>
  <r>
    <x v="13"/>
    <s v="2010*+"/>
    <n v="33"/>
    <s v="NWE"/>
    <s v="QB"/>
    <n v="12"/>
    <n v="16"/>
    <n v="16"/>
    <n v="31"/>
    <n v="30"/>
    <n v="1"/>
    <n v="10"/>
    <n v="9"/>
    <s v="1.0"/>
    <s v="1.9"/>
    <s v="1.9"/>
    <m/>
    <m/>
    <m/>
    <m/>
    <m/>
    <m/>
    <m/>
    <m/>
    <m/>
    <m/>
    <m/>
    <n v="31"/>
    <s v="1.0"/>
    <n v="30"/>
    <n v="1"/>
    <n v="3"/>
  </r>
  <r>
    <x v="13"/>
    <s v="2011*"/>
    <n v="34"/>
    <s v="NWE"/>
    <s v="QB"/>
    <n v="12"/>
    <n v="16"/>
    <n v="16"/>
    <n v="43"/>
    <n v="109"/>
    <n v="3"/>
    <n v="23"/>
    <n v="13"/>
    <s v="2.5"/>
    <s v="6.8"/>
    <s v="2.7"/>
    <m/>
    <m/>
    <m/>
    <m/>
    <m/>
    <m/>
    <m/>
    <m/>
    <m/>
    <m/>
    <m/>
    <n v="43"/>
    <s v="2.5"/>
    <n v="109"/>
    <n v="3"/>
    <n v="6"/>
  </r>
  <r>
    <x v="13"/>
    <s v="2012*"/>
    <n v="35"/>
    <s v="NWE"/>
    <s v="QB"/>
    <n v="12"/>
    <n v="16"/>
    <n v="16"/>
    <n v="23"/>
    <n v="32"/>
    <n v="4"/>
    <n v="12"/>
    <n v="7"/>
    <s v="1.4"/>
    <s v="2.0"/>
    <s v="1.4"/>
    <m/>
    <m/>
    <m/>
    <m/>
    <m/>
    <m/>
    <m/>
    <m/>
    <m/>
    <m/>
    <m/>
    <n v="23"/>
    <s v="1.4"/>
    <n v="32"/>
    <n v="4"/>
    <n v="2"/>
  </r>
  <r>
    <x v="13"/>
    <s v="2013*"/>
    <n v="36"/>
    <s v="NWE"/>
    <s v="QB"/>
    <n v="12"/>
    <n v="16"/>
    <n v="16"/>
    <n v="32"/>
    <n v="18"/>
    <n v="0"/>
    <n v="5"/>
    <n v="11"/>
    <s v="0.6"/>
    <s v="1.1"/>
    <s v="2.0"/>
    <m/>
    <m/>
    <m/>
    <m/>
    <m/>
    <m/>
    <m/>
    <m/>
    <m/>
    <m/>
    <m/>
    <n v="32"/>
    <s v="0.6"/>
    <n v="18"/>
    <n v="0"/>
    <n v="9"/>
  </r>
  <r>
    <x v="13"/>
    <s v="2014*"/>
    <n v="37"/>
    <s v="NWE"/>
    <s v="QB"/>
    <n v="12"/>
    <n v="16"/>
    <n v="16"/>
    <n v="36"/>
    <n v="57"/>
    <n v="0"/>
    <n v="11"/>
    <n v="17"/>
    <s v="1.6"/>
    <s v="3.6"/>
    <s v="2.3"/>
    <m/>
    <m/>
    <m/>
    <m/>
    <m/>
    <m/>
    <m/>
    <m/>
    <m/>
    <m/>
    <m/>
    <n v="36"/>
    <s v="1.6"/>
    <n v="57"/>
    <n v="0"/>
    <n v="6"/>
  </r>
  <r>
    <x v="13"/>
    <s v="2015*"/>
    <n v="38"/>
    <s v="NWE"/>
    <s v="QB"/>
    <n v="12"/>
    <n v="16"/>
    <n v="16"/>
    <n v="34"/>
    <n v="53"/>
    <n v="3"/>
    <n v="14"/>
    <n v="13"/>
    <s v="1.6"/>
    <s v="3.3"/>
    <s v="2.1"/>
    <n v="1"/>
    <n v="1"/>
    <n v="36"/>
    <s v="36.0"/>
    <n v="0"/>
    <n v="1"/>
    <n v="36"/>
    <s v="0.1"/>
    <s v="2.3"/>
    <s v="100.0%"/>
    <s v="36.0"/>
    <n v="35"/>
    <s v="2.5"/>
    <n v="89"/>
    <n v="3"/>
    <n v="6"/>
  </r>
  <r>
    <x v="13"/>
    <s v="2016*"/>
    <n v="39"/>
    <s v="NWE"/>
    <s v="QB"/>
    <n v="12"/>
    <n v="12"/>
    <n v="12"/>
    <n v="28"/>
    <n v="64"/>
    <n v="0"/>
    <n v="11"/>
    <n v="15"/>
    <s v="2.3"/>
    <s v="5.3"/>
    <s v="2.3"/>
    <m/>
    <m/>
    <m/>
    <m/>
    <m/>
    <m/>
    <m/>
    <m/>
    <m/>
    <m/>
    <m/>
    <n v="28"/>
    <s v="2.3"/>
    <n v="64"/>
    <n v="0"/>
    <n v="5"/>
  </r>
  <r>
    <x v="13"/>
    <s v="2017*+"/>
    <n v="40"/>
    <s v="NWE"/>
    <s v="QB"/>
    <n v="12"/>
    <n v="16"/>
    <n v="16"/>
    <n v="25"/>
    <n v="28"/>
    <n v="0"/>
    <n v="8"/>
    <n v="7"/>
    <s v="1.1"/>
    <s v="1.8"/>
    <s v="1.6"/>
    <m/>
    <m/>
    <m/>
    <m/>
    <m/>
    <m/>
    <m/>
    <m/>
    <m/>
    <m/>
    <m/>
    <n v="25"/>
    <s v="1.1"/>
    <n v="28"/>
    <n v="0"/>
    <n v="7"/>
  </r>
  <r>
    <x v="13"/>
    <s v="2018*"/>
    <n v="41"/>
    <s v="NWE"/>
    <s v="QB"/>
    <n v="12"/>
    <n v="16"/>
    <n v="16"/>
    <n v="23"/>
    <n v="35"/>
    <n v="2"/>
    <n v="10"/>
    <n v="10"/>
    <s v="1.5"/>
    <s v="2.2"/>
    <s v="1.4"/>
    <n v="1"/>
    <n v="1"/>
    <n v="6"/>
    <s v="6.0"/>
    <n v="0"/>
    <n v="0"/>
    <n v="6"/>
    <s v="0.1"/>
    <s v="0.4"/>
    <s v="100.0%"/>
    <s v="6.0"/>
    <n v="24"/>
    <s v="1.7"/>
    <n v="41"/>
    <n v="2"/>
    <n v="4"/>
  </r>
  <r>
    <x v="13"/>
    <n v="2019"/>
    <n v="42"/>
    <s v="NWE"/>
    <s v="QB"/>
    <n v="12"/>
    <n v="16"/>
    <n v="16"/>
    <n v="26"/>
    <n v="34"/>
    <n v="3"/>
    <n v="8"/>
    <n v="17"/>
    <s v="1.3"/>
    <s v="2.1"/>
    <s v="1.6"/>
    <m/>
    <m/>
    <m/>
    <m/>
    <m/>
    <m/>
    <m/>
    <m/>
    <m/>
    <m/>
    <m/>
    <n v="26"/>
    <s v="1.3"/>
    <n v="34"/>
    <n v="3"/>
    <n v="4"/>
  </r>
  <r>
    <x v="13"/>
    <n v="2020"/>
    <n v="43"/>
    <s v="TAM"/>
    <s v="QB"/>
    <n v="12"/>
    <n v="16"/>
    <n v="16"/>
    <n v="30"/>
    <n v="6"/>
    <n v="3"/>
    <n v="6"/>
    <n v="4"/>
    <s v="0.2"/>
    <s v="0.4"/>
    <s v="1.9"/>
    <m/>
    <m/>
    <m/>
    <m/>
    <m/>
    <m/>
    <m/>
    <m/>
    <m/>
    <m/>
    <m/>
    <n v="30"/>
    <s v="0.2"/>
    <n v="6"/>
    <n v="3"/>
    <n v="4"/>
  </r>
  <r>
    <x v="13"/>
    <s v="2001*"/>
    <n v="24"/>
    <s v="NWE"/>
    <s v="QB"/>
    <m/>
    <n v="3"/>
    <n v="3"/>
    <n v="8"/>
    <n v="22"/>
    <n v="1"/>
    <n v="3"/>
    <n v="6"/>
    <s v="2.8"/>
    <s v="7.3"/>
    <s v="2.7"/>
    <m/>
    <m/>
    <m/>
    <m/>
    <m/>
    <m/>
    <m/>
    <m/>
    <m/>
    <m/>
    <m/>
    <n v="8"/>
    <s v="2.8"/>
    <n v="22"/>
    <n v="1"/>
    <n v="1"/>
  </r>
  <r>
    <x v="13"/>
    <n v="2003"/>
    <n v="26"/>
    <s v="NWE"/>
    <s v="QB"/>
    <m/>
    <n v="3"/>
    <n v="3"/>
    <n v="12"/>
    <n v="18"/>
    <n v="0"/>
    <n v="5"/>
    <n v="12"/>
    <s v="1.5"/>
    <s v="6.0"/>
    <s v="4.0"/>
    <m/>
    <m/>
    <m/>
    <m/>
    <m/>
    <m/>
    <m/>
    <m/>
    <m/>
    <m/>
    <m/>
    <n v="12"/>
    <s v="1.5"/>
    <n v="18"/>
    <n v="0"/>
    <n v="0"/>
  </r>
  <r>
    <x v="13"/>
    <s v="2004*"/>
    <n v="27"/>
    <s v="NWE"/>
    <s v="QB"/>
    <m/>
    <n v="3"/>
    <n v="3"/>
    <n v="7"/>
    <n v="3"/>
    <n v="1"/>
    <n v="2"/>
    <n v="3"/>
    <s v="0.4"/>
    <s v="1.0"/>
    <s v="2.3"/>
    <m/>
    <m/>
    <m/>
    <m/>
    <m/>
    <m/>
    <m/>
    <m/>
    <m/>
    <m/>
    <m/>
    <n v="7"/>
    <s v="0.4"/>
    <n v="3"/>
    <n v="1"/>
    <n v="1"/>
  </r>
  <r>
    <x v="13"/>
    <s v="2005*"/>
    <n v="28"/>
    <s v="NWE"/>
    <s v="QB"/>
    <m/>
    <n v="2"/>
    <n v="2"/>
    <n v="3"/>
    <n v="8"/>
    <n v="0"/>
    <n v="0"/>
    <n v="7"/>
    <s v="2.7"/>
    <s v="4.0"/>
    <s v="1.5"/>
    <m/>
    <m/>
    <m/>
    <m/>
    <m/>
    <m/>
    <m/>
    <m/>
    <m/>
    <m/>
    <m/>
    <n v="3"/>
    <s v="2.7"/>
    <n v="8"/>
    <n v="0"/>
    <n v="2"/>
  </r>
  <r>
    <x v="13"/>
    <n v="2006"/>
    <n v="29"/>
    <s v="NWE"/>
    <s v="QB"/>
    <m/>
    <n v="3"/>
    <n v="3"/>
    <n v="8"/>
    <n v="18"/>
    <n v="0"/>
    <n v="4"/>
    <n v="12"/>
    <s v="2.3"/>
    <s v="6.0"/>
    <s v="2.7"/>
    <m/>
    <m/>
    <m/>
    <m/>
    <m/>
    <m/>
    <m/>
    <m/>
    <m/>
    <m/>
    <m/>
    <n v="8"/>
    <s v="2.3"/>
    <n v="18"/>
    <n v="0"/>
    <n v="2"/>
  </r>
  <r>
    <x v="13"/>
    <s v="2007*+"/>
    <n v="30"/>
    <s v="NWE"/>
    <s v="QB"/>
    <m/>
    <n v="3"/>
    <n v="3"/>
    <n v="4"/>
    <n v="-1"/>
    <n v="0"/>
    <n v="0"/>
    <n v="2"/>
    <s v="-0.3"/>
    <s v="-0.3"/>
    <s v="1.3"/>
    <m/>
    <m/>
    <m/>
    <m/>
    <m/>
    <m/>
    <m/>
    <m/>
    <m/>
    <m/>
    <m/>
    <n v="4"/>
    <s v="-0.3"/>
    <n v="-1"/>
    <n v="0"/>
    <n v="1"/>
  </r>
  <r>
    <x v="13"/>
    <s v="2009*"/>
    <n v="32"/>
    <s v="NWE"/>
    <s v="QB"/>
    <m/>
    <n v="1"/>
    <n v="1"/>
    <n v="0"/>
    <n v="0"/>
    <n v="0"/>
    <n v="0"/>
    <n v="0"/>
    <m/>
    <s v="0.0"/>
    <s v="0.0"/>
    <m/>
    <m/>
    <m/>
    <m/>
    <m/>
    <m/>
    <m/>
    <m/>
    <m/>
    <m/>
    <m/>
    <n v="0"/>
    <m/>
    <n v="0"/>
    <n v="0"/>
    <n v="1"/>
  </r>
  <r>
    <x v="13"/>
    <s v="2010*+"/>
    <n v="33"/>
    <s v="NWE"/>
    <s v="QB"/>
    <m/>
    <n v="1"/>
    <n v="1"/>
    <n v="2"/>
    <n v="2"/>
    <n v="0"/>
    <n v="1"/>
    <n v="3"/>
    <s v="1.0"/>
    <s v="2.0"/>
    <s v="2.0"/>
    <m/>
    <m/>
    <m/>
    <m/>
    <m/>
    <m/>
    <m/>
    <m/>
    <m/>
    <m/>
    <m/>
    <n v="2"/>
    <s v="1.0"/>
    <n v="2"/>
    <n v="0"/>
    <n v="1"/>
  </r>
  <r>
    <x v="13"/>
    <s v="2011*"/>
    <n v="34"/>
    <s v="NWE"/>
    <s v="QB"/>
    <m/>
    <n v="3"/>
    <n v="3"/>
    <n v="9"/>
    <n v="10"/>
    <n v="1"/>
    <n v="4"/>
    <n v="4"/>
    <s v="1.1"/>
    <s v="5.0"/>
    <s v="4.5"/>
    <m/>
    <m/>
    <m/>
    <m/>
    <m/>
    <m/>
    <m/>
    <m/>
    <m/>
    <m/>
    <m/>
    <n v="9"/>
    <s v="1.1"/>
    <n v="10"/>
    <n v="1"/>
    <n v="0"/>
  </r>
  <r>
    <x v="13"/>
    <s v="2012*"/>
    <n v="35"/>
    <s v="NWE"/>
    <s v="QB"/>
    <m/>
    <n v="2"/>
    <n v="2"/>
    <n v="3"/>
    <n v="4"/>
    <n v="0"/>
    <n v="0"/>
    <n v="3"/>
    <s v="1.3"/>
    <s v="2.0"/>
    <s v="1.5"/>
    <m/>
    <m/>
    <m/>
    <m/>
    <m/>
    <m/>
    <m/>
    <m/>
    <m/>
    <m/>
    <m/>
    <n v="3"/>
    <s v="1.3"/>
    <n v="4"/>
    <n v="0"/>
    <n v="0"/>
  </r>
  <r>
    <x v="13"/>
    <s v="2013*"/>
    <n v="36"/>
    <s v="NWE"/>
    <s v="QB"/>
    <m/>
    <n v="2"/>
    <n v="2"/>
    <n v="3"/>
    <n v="6"/>
    <n v="1"/>
    <n v="2"/>
    <n v="8"/>
    <s v="2.0"/>
    <s v="3.0"/>
    <s v="1.5"/>
    <m/>
    <m/>
    <m/>
    <m/>
    <m/>
    <m/>
    <m/>
    <m/>
    <m/>
    <m/>
    <m/>
    <n v="3"/>
    <s v="2.0"/>
    <n v="6"/>
    <n v="1"/>
    <n v="1"/>
  </r>
  <r>
    <x v="13"/>
    <s v="2014*"/>
    <n v="37"/>
    <s v="NWE"/>
    <s v="QB"/>
    <m/>
    <n v="3"/>
    <n v="3"/>
    <n v="11"/>
    <n v="10"/>
    <n v="1"/>
    <n v="5"/>
    <n v="9"/>
    <s v="0.9"/>
    <s v="3.3"/>
    <s v="3.7"/>
    <m/>
    <m/>
    <m/>
    <m/>
    <m/>
    <m/>
    <m/>
    <m/>
    <m/>
    <m/>
    <m/>
    <n v="11"/>
    <s v="0.9"/>
    <n v="10"/>
    <n v="1"/>
    <n v="0"/>
  </r>
  <r>
    <x v="13"/>
    <s v="2015*"/>
    <n v="38"/>
    <s v="NWE"/>
    <s v="QB"/>
    <m/>
    <n v="2"/>
    <n v="2"/>
    <n v="9"/>
    <n v="19"/>
    <n v="1"/>
    <n v="3"/>
    <n v="11"/>
    <s v="2.1"/>
    <s v="9.5"/>
    <s v="4.5"/>
    <m/>
    <m/>
    <m/>
    <m/>
    <m/>
    <m/>
    <m/>
    <m/>
    <m/>
    <m/>
    <m/>
    <n v="9"/>
    <s v="2.1"/>
    <n v="19"/>
    <n v="1"/>
    <n v="0"/>
  </r>
  <r>
    <x v="13"/>
    <s v="2016*"/>
    <n v="39"/>
    <s v="NWE"/>
    <s v="QB"/>
    <m/>
    <n v="3"/>
    <n v="3"/>
    <n v="9"/>
    <n v="13"/>
    <n v="0"/>
    <n v="2"/>
    <n v="15"/>
    <s v="1.4"/>
    <s v="4.3"/>
    <s v="3.0"/>
    <m/>
    <m/>
    <m/>
    <m/>
    <m/>
    <m/>
    <m/>
    <m/>
    <m/>
    <m/>
    <m/>
    <n v="9"/>
    <s v="1.4"/>
    <n v="13"/>
    <n v="0"/>
    <n v="0"/>
  </r>
  <r>
    <x v="13"/>
    <s v="2017*+"/>
    <n v="40"/>
    <s v="NWE"/>
    <s v="QB"/>
    <m/>
    <n v="3"/>
    <n v="3"/>
    <n v="7"/>
    <n v="8"/>
    <n v="0"/>
    <n v="2"/>
    <n v="6"/>
    <s v="1.1"/>
    <s v="2.7"/>
    <s v="2.3"/>
    <n v="1"/>
    <n v="0"/>
    <n v="0"/>
    <m/>
    <n v="0"/>
    <n v="0"/>
    <n v="0"/>
    <s v="0.0"/>
    <s v="0.0"/>
    <s v="0.0%"/>
    <s v="0.0"/>
    <n v="7"/>
    <s v="1.1"/>
    <n v="8"/>
    <n v="0"/>
    <n v="1"/>
  </r>
  <r>
    <x v="13"/>
    <s v="2018*"/>
    <n v="41"/>
    <s v="NWE"/>
    <s v="QB"/>
    <m/>
    <n v="3"/>
    <n v="3"/>
    <n v="5"/>
    <n v="-4"/>
    <n v="0"/>
    <n v="0"/>
    <n v="0"/>
    <s v="-0.8"/>
    <s v="-1.3"/>
    <s v="1.7"/>
    <m/>
    <m/>
    <m/>
    <m/>
    <m/>
    <m/>
    <m/>
    <m/>
    <m/>
    <m/>
    <m/>
    <n v="5"/>
    <s v="-0.8"/>
    <n v="-4"/>
    <n v="0"/>
    <n v="1"/>
  </r>
  <r>
    <x v="13"/>
    <n v="2020"/>
    <n v="43"/>
    <s v="TAM"/>
    <s v="QB"/>
    <m/>
    <n v="4"/>
    <n v="4"/>
    <n v="13"/>
    <n v="-3"/>
    <n v="1"/>
    <n v="2"/>
    <n v="2"/>
    <s v="-0.2"/>
    <s v="-0.8"/>
    <s v="3.3"/>
    <m/>
    <m/>
    <m/>
    <m/>
    <m/>
    <m/>
    <m/>
    <m/>
    <m/>
    <m/>
    <m/>
    <n v="13"/>
    <s v="-0.2"/>
    <n v="-3"/>
    <n v="1"/>
    <n v="2"/>
  </r>
  <r>
    <x v="14"/>
    <n v="2004"/>
    <n v="22"/>
    <s v="PIT"/>
    <s v="QB"/>
    <n v="7"/>
    <n v="14"/>
    <n v="13"/>
    <n v="56"/>
    <n v="144"/>
    <n v="1"/>
    <n v="12"/>
    <n v="20"/>
    <s v="2.6"/>
    <s v="10.3"/>
    <s v="4.0"/>
    <m/>
    <m/>
    <m/>
    <m/>
    <m/>
    <m/>
    <m/>
    <m/>
    <m/>
    <m/>
    <m/>
    <n v="56"/>
    <s v="2.6"/>
    <n v="144"/>
    <n v="1"/>
    <n v="2"/>
  </r>
  <r>
    <x v="14"/>
    <n v="2005"/>
    <n v="23"/>
    <s v="PIT"/>
    <s v="QB"/>
    <n v="7"/>
    <n v="12"/>
    <n v="12"/>
    <n v="31"/>
    <n v="69"/>
    <n v="3"/>
    <n v="10"/>
    <n v="13"/>
    <s v="2.2"/>
    <s v="5.8"/>
    <s v="2.6"/>
    <m/>
    <m/>
    <m/>
    <m/>
    <m/>
    <m/>
    <m/>
    <m/>
    <m/>
    <m/>
    <m/>
    <n v="31"/>
    <s v="2.2"/>
    <n v="69"/>
    <n v="3"/>
    <n v="2"/>
  </r>
  <r>
    <x v="14"/>
    <n v="2006"/>
    <n v="24"/>
    <s v="PIT"/>
    <s v="QB"/>
    <n v="7"/>
    <n v="15"/>
    <n v="15"/>
    <n v="32"/>
    <n v="98"/>
    <n v="2"/>
    <n v="11"/>
    <n v="20"/>
    <s v="3.1"/>
    <s v="6.5"/>
    <s v="2.1"/>
    <m/>
    <m/>
    <m/>
    <m/>
    <m/>
    <m/>
    <m/>
    <m/>
    <m/>
    <m/>
    <m/>
    <n v="32"/>
    <s v="3.1"/>
    <n v="98"/>
    <n v="2"/>
    <n v="5"/>
  </r>
  <r>
    <x v="14"/>
    <s v="2007*"/>
    <n v="25"/>
    <s v="PIT"/>
    <s v="QB"/>
    <n v="7"/>
    <n v="15"/>
    <n v="15"/>
    <n v="35"/>
    <n v="204"/>
    <n v="2"/>
    <n v="17"/>
    <n v="30"/>
    <s v="5.8"/>
    <s v="13.6"/>
    <s v="2.3"/>
    <m/>
    <m/>
    <m/>
    <m/>
    <m/>
    <m/>
    <m/>
    <m/>
    <m/>
    <m/>
    <m/>
    <n v="35"/>
    <s v="5.8"/>
    <n v="204"/>
    <n v="2"/>
    <n v="9"/>
  </r>
  <r>
    <x v="14"/>
    <n v="2008"/>
    <n v="26"/>
    <s v="PIT"/>
    <s v="QB"/>
    <n v="7"/>
    <n v="16"/>
    <n v="16"/>
    <n v="34"/>
    <n v="101"/>
    <n v="2"/>
    <n v="8"/>
    <n v="17"/>
    <s v="3.0"/>
    <s v="6.3"/>
    <s v="2.1"/>
    <n v="1"/>
    <n v="1"/>
    <n v="-7"/>
    <s v="-7.0"/>
    <n v="0"/>
    <n v="1"/>
    <n v="-7"/>
    <s v="0.1"/>
    <s v="-0.4"/>
    <s v="100.0%"/>
    <s v="-7.0"/>
    <n v="35"/>
    <s v="2.7"/>
    <n v="94"/>
    <n v="2"/>
    <n v="14"/>
  </r>
  <r>
    <x v="14"/>
    <n v="2009"/>
    <n v="27"/>
    <s v="PIT"/>
    <s v="QB"/>
    <n v="7"/>
    <n v="15"/>
    <n v="15"/>
    <n v="40"/>
    <n v="82"/>
    <n v="2"/>
    <n v="16"/>
    <n v="15"/>
    <s v="2.1"/>
    <s v="5.5"/>
    <s v="2.7"/>
    <m/>
    <m/>
    <m/>
    <m/>
    <m/>
    <m/>
    <m/>
    <m/>
    <m/>
    <m/>
    <m/>
    <n v="40"/>
    <s v="2.1"/>
    <n v="82"/>
    <n v="2"/>
    <n v="7"/>
  </r>
  <r>
    <x v="14"/>
    <n v="2010"/>
    <n v="28"/>
    <s v="PIT"/>
    <s v="QB"/>
    <n v="7"/>
    <n v="12"/>
    <n v="12"/>
    <n v="34"/>
    <n v="176"/>
    <n v="2"/>
    <n v="15"/>
    <n v="31"/>
    <s v="5.2"/>
    <s v="14.7"/>
    <s v="2.8"/>
    <m/>
    <m/>
    <m/>
    <m/>
    <m/>
    <m/>
    <m/>
    <m/>
    <m/>
    <m/>
    <m/>
    <n v="34"/>
    <s v="5.2"/>
    <n v="176"/>
    <n v="2"/>
    <n v="7"/>
  </r>
  <r>
    <x v="14"/>
    <s v="2011*"/>
    <n v="29"/>
    <s v="PIT"/>
    <s v="QB"/>
    <n v="7"/>
    <n v="15"/>
    <n v="15"/>
    <n v="31"/>
    <n v="70"/>
    <n v="0"/>
    <n v="6"/>
    <n v="11"/>
    <s v="2.3"/>
    <s v="4.7"/>
    <s v="2.1"/>
    <m/>
    <m/>
    <m/>
    <m/>
    <m/>
    <m/>
    <m/>
    <m/>
    <m/>
    <m/>
    <m/>
    <n v="31"/>
    <s v="2.3"/>
    <n v="70"/>
    <n v="0"/>
    <n v="8"/>
  </r>
  <r>
    <x v="14"/>
    <n v="2012"/>
    <n v="30"/>
    <s v="PIT"/>
    <s v="QB"/>
    <n v="7"/>
    <n v="13"/>
    <n v="13"/>
    <n v="26"/>
    <n v="92"/>
    <n v="0"/>
    <n v="5"/>
    <n v="14"/>
    <s v="3.5"/>
    <s v="7.1"/>
    <s v="2.0"/>
    <m/>
    <m/>
    <m/>
    <m/>
    <m/>
    <m/>
    <m/>
    <m/>
    <m/>
    <m/>
    <m/>
    <n v="26"/>
    <s v="3.5"/>
    <n v="92"/>
    <n v="0"/>
    <n v="6"/>
  </r>
  <r>
    <x v="14"/>
    <n v="2013"/>
    <n v="31"/>
    <s v="PIT"/>
    <s v="QB"/>
    <n v="7"/>
    <n v="16"/>
    <n v="16"/>
    <n v="27"/>
    <n v="99"/>
    <n v="1"/>
    <n v="5"/>
    <n v="19"/>
    <s v="3.7"/>
    <s v="6.2"/>
    <s v="1.7"/>
    <n v="0"/>
    <n v="0"/>
    <n v="5"/>
    <m/>
    <n v="0"/>
    <n v="0"/>
    <n v="5"/>
    <s v="0.0"/>
    <s v="0.3"/>
    <s v="0.0%"/>
    <m/>
    <n v="27"/>
    <s v="3.9"/>
    <n v="104"/>
    <n v="1"/>
    <n v="9"/>
  </r>
  <r>
    <x v="14"/>
    <s v="2014*"/>
    <n v="32"/>
    <s v="PIT"/>
    <s v="QB"/>
    <n v="7"/>
    <n v="16"/>
    <n v="16"/>
    <n v="33"/>
    <n v="27"/>
    <n v="0"/>
    <n v="6"/>
    <n v="8"/>
    <s v="0.8"/>
    <s v="1.7"/>
    <s v="2.1"/>
    <n v="0"/>
    <n v="0"/>
    <n v="-6"/>
    <m/>
    <n v="0"/>
    <n v="0"/>
    <n v="-6"/>
    <s v="0.0"/>
    <s v="-0.4"/>
    <s v="0.0%"/>
    <m/>
    <n v="33"/>
    <s v="0.6"/>
    <n v="21"/>
    <n v="0"/>
    <n v="9"/>
  </r>
  <r>
    <x v="14"/>
    <s v="2015*"/>
    <n v="33"/>
    <s v="PIT"/>
    <s v="QB"/>
    <n v="7"/>
    <n v="12"/>
    <n v="11"/>
    <n v="15"/>
    <n v="29"/>
    <n v="0"/>
    <n v="4"/>
    <n v="13"/>
    <s v="1.9"/>
    <s v="2.4"/>
    <s v="1.3"/>
    <n v="0"/>
    <n v="0"/>
    <n v="-3"/>
    <m/>
    <n v="0"/>
    <n v="0"/>
    <n v="0"/>
    <s v="0.0"/>
    <s v="-0.3"/>
    <s v="0.0%"/>
    <m/>
    <n v="15"/>
    <s v="1.7"/>
    <n v="26"/>
    <n v="0"/>
    <n v="2"/>
  </r>
  <r>
    <x v="14"/>
    <s v="2016*"/>
    <n v="34"/>
    <s v="PIT"/>
    <s v="QB"/>
    <n v="7"/>
    <n v="14"/>
    <n v="14"/>
    <n v="16"/>
    <n v="14"/>
    <n v="1"/>
    <n v="3"/>
    <n v="14"/>
    <s v="0.9"/>
    <s v="1.0"/>
    <s v="1.1"/>
    <m/>
    <m/>
    <m/>
    <m/>
    <m/>
    <m/>
    <m/>
    <m/>
    <m/>
    <m/>
    <m/>
    <n v="16"/>
    <s v="0.9"/>
    <n v="14"/>
    <n v="1"/>
    <n v="8"/>
  </r>
  <r>
    <x v="14"/>
    <s v="2017*"/>
    <n v="35"/>
    <s v="PIT"/>
    <s v="QB"/>
    <n v="7"/>
    <n v="15"/>
    <n v="15"/>
    <n v="28"/>
    <n v="47"/>
    <n v="0"/>
    <n v="7"/>
    <n v="14"/>
    <s v="1.7"/>
    <s v="3.1"/>
    <s v="1.9"/>
    <m/>
    <m/>
    <m/>
    <m/>
    <m/>
    <m/>
    <m/>
    <m/>
    <m/>
    <m/>
    <m/>
    <n v="28"/>
    <s v="1.7"/>
    <n v="47"/>
    <n v="0"/>
    <n v="3"/>
  </r>
  <r>
    <x v="14"/>
    <n v="2018"/>
    <n v="36"/>
    <s v="PIT"/>
    <s v="QB"/>
    <n v="7"/>
    <n v="16"/>
    <n v="16"/>
    <n v="31"/>
    <n v="98"/>
    <n v="3"/>
    <n v="13"/>
    <n v="18"/>
    <s v="3.2"/>
    <s v="6.1"/>
    <s v="1.9"/>
    <n v="1"/>
    <n v="1"/>
    <n v="-1"/>
    <s v="-1.0"/>
    <n v="0"/>
    <n v="0"/>
    <n v="-1"/>
    <s v="0.1"/>
    <s v="-0.1"/>
    <s v="100.0%"/>
    <s v="-1.0"/>
    <n v="32"/>
    <s v="3.0"/>
    <n v="97"/>
    <n v="3"/>
    <n v="7"/>
  </r>
  <r>
    <x v="14"/>
    <n v="2019"/>
    <n v="37"/>
    <s v="PIT"/>
    <m/>
    <n v="7"/>
    <n v="2"/>
    <n v="2"/>
    <n v="1"/>
    <n v="7"/>
    <n v="0"/>
    <n v="0"/>
    <n v="7"/>
    <s v="7.0"/>
    <s v="3.5"/>
    <s v="0.5"/>
    <m/>
    <m/>
    <m/>
    <m/>
    <m/>
    <m/>
    <m/>
    <m/>
    <m/>
    <m/>
    <m/>
    <n v="1"/>
    <s v="7.0"/>
    <n v="7"/>
    <n v="0"/>
    <n v="1"/>
  </r>
  <r>
    <x v="14"/>
    <n v="2020"/>
    <n v="38"/>
    <s v="PIT"/>
    <s v="QB"/>
    <n v="7"/>
    <n v="15"/>
    <n v="15"/>
    <n v="25"/>
    <n v="11"/>
    <n v="0"/>
    <n v="3"/>
    <n v="11"/>
    <s v="0.4"/>
    <s v="0.7"/>
    <s v="1.7"/>
    <m/>
    <m/>
    <m/>
    <m/>
    <m/>
    <m/>
    <m/>
    <m/>
    <m/>
    <m/>
    <m/>
    <n v="25"/>
    <s v="0.4"/>
    <n v="11"/>
    <n v="0"/>
    <n v="5"/>
  </r>
  <r>
    <x v="14"/>
    <n v="2004"/>
    <n v="22"/>
    <s v="PIT"/>
    <s v="QB"/>
    <n v="2"/>
    <n v="2"/>
    <n v="9"/>
    <n v="75"/>
    <n v="0"/>
    <n v="5"/>
    <n v="20"/>
    <s v="8.3"/>
    <s v="37.5"/>
    <s v="4.5"/>
    <m/>
    <m/>
    <m/>
    <m/>
    <m/>
    <m/>
    <m/>
    <m/>
    <m/>
    <m/>
    <m/>
    <n v="9"/>
    <s v="8.3"/>
    <n v="75"/>
    <n v="0"/>
    <n v="1"/>
    <m/>
  </r>
  <r>
    <x v="14"/>
    <n v="2005"/>
    <n v="23"/>
    <s v="PIT"/>
    <s v="QB"/>
    <n v="4"/>
    <n v="4"/>
    <n v="19"/>
    <n v="37"/>
    <n v="2"/>
    <n v="6"/>
    <n v="10"/>
    <s v="1.9"/>
    <s v="9.3"/>
    <s v="4.8"/>
    <m/>
    <m/>
    <m/>
    <m/>
    <m/>
    <m/>
    <m/>
    <m/>
    <m/>
    <m/>
    <m/>
    <n v="19"/>
    <s v="1.9"/>
    <n v="37"/>
    <n v="2"/>
    <n v="0"/>
    <m/>
  </r>
  <r>
    <x v="14"/>
    <s v="2007*"/>
    <n v="25"/>
    <s v="PIT"/>
    <s v="QB"/>
    <n v="1"/>
    <n v="1"/>
    <n v="4"/>
    <n v="13"/>
    <n v="0"/>
    <n v="1"/>
    <n v="6"/>
    <s v="3.3"/>
    <s v="13.0"/>
    <s v="4.0"/>
    <m/>
    <m/>
    <m/>
    <m/>
    <m/>
    <m/>
    <m/>
    <m/>
    <m/>
    <m/>
    <m/>
    <n v="4"/>
    <s v="3.3"/>
    <n v="13"/>
    <n v="0"/>
    <n v="1"/>
    <m/>
  </r>
  <r>
    <x v="14"/>
    <n v="2008"/>
    <n v="26"/>
    <s v="PIT"/>
    <s v="QB"/>
    <n v="3"/>
    <n v="3"/>
    <n v="5"/>
    <n v="0"/>
    <n v="0"/>
    <n v="0"/>
    <n v="4"/>
    <s v="0.0"/>
    <s v="0.0"/>
    <s v="2.5"/>
    <m/>
    <m/>
    <m/>
    <m/>
    <m/>
    <m/>
    <m/>
    <m/>
    <m/>
    <m/>
    <m/>
    <n v="5"/>
    <s v="0.0"/>
    <n v="0"/>
    <n v="0"/>
    <n v="0"/>
    <m/>
  </r>
  <r>
    <x v="14"/>
    <n v="2010"/>
    <n v="28"/>
    <s v="PIT"/>
    <s v="QB"/>
    <n v="3"/>
    <n v="3"/>
    <n v="21"/>
    <n v="63"/>
    <n v="1"/>
    <n v="6"/>
    <n v="18"/>
    <s v="3.0"/>
    <s v="21.0"/>
    <s v="7.0"/>
    <m/>
    <m/>
    <m/>
    <m/>
    <m/>
    <m/>
    <m/>
    <m/>
    <m/>
    <m/>
    <m/>
    <n v="21"/>
    <s v="3.0"/>
    <n v="63"/>
    <n v="1"/>
    <n v="3"/>
    <m/>
  </r>
  <r>
    <x v="14"/>
    <s v="2011*"/>
    <n v="29"/>
    <s v="PIT"/>
    <s v="QB"/>
    <n v="1"/>
    <n v="1"/>
    <n v="3"/>
    <n v="15"/>
    <n v="0"/>
    <n v="0"/>
    <n v="9"/>
    <s v="5.0"/>
    <s v="15.0"/>
    <s v="3.0"/>
    <m/>
    <m/>
    <m/>
    <m/>
    <m/>
    <m/>
    <m/>
    <m/>
    <m/>
    <m/>
    <m/>
    <n v="3"/>
    <s v="5.0"/>
    <n v="15"/>
    <n v="0"/>
    <n v="1"/>
    <m/>
  </r>
  <r>
    <x v="14"/>
    <s v="2014*"/>
    <n v="32"/>
    <s v="PIT"/>
    <s v="QB"/>
    <n v="1"/>
    <n v="1"/>
    <n v="2"/>
    <n v="16"/>
    <n v="0"/>
    <n v="1"/>
    <n v="16"/>
    <s v="8.0"/>
    <s v="16.0"/>
    <s v="2.0"/>
    <m/>
    <m/>
    <m/>
    <m/>
    <m/>
    <m/>
    <m/>
    <m/>
    <m/>
    <m/>
    <m/>
    <n v="2"/>
    <s v="8.0"/>
    <n v="16"/>
    <n v="0"/>
    <n v="0"/>
    <m/>
  </r>
  <r>
    <x v="14"/>
    <s v="2016*"/>
    <n v="34"/>
    <s v="PIT"/>
    <s v="QB"/>
    <n v="3"/>
    <n v="3"/>
    <n v="8"/>
    <n v="11"/>
    <n v="0"/>
    <n v="0"/>
    <n v="8"/>
    <s v="1.4"/>
    <s v="5.5"/>
    <s v="4.0"/>
    <m/>
    <m/>
    <m/>
    <m/>
    <m/>
    <m/>
    <m/>
    <m/>
    <m/>
    <m/>
    <m/>
    <n v="8"/>
    <s v="1.4"/>
    <n v="11"/>
    <n v="0"/>
    <n v="0"/>
    <m/>
  </r>
  <r>
    <x v="14"/>
    <s v="2017*"/>
    <n v="35"/>
    <s v="PIT"/>
    <s v="QB"/>
    <n v="1"/>
    <n v="1"/>
    <n v="2"/>
    <n v="16"/>
    <n v="0"/>
    <n v="2"/>
    <n v="15"/>
    <s v="8.0"/>
    <s v="16.0"/>
    <s v="2.0"/>
    <m/>
    <m/>
    <m/>
    <m/>
    <m/>
    <m/>
    <m/>
    <m/>
    <m/>
    <m/>
    <m/>
    <n v="2"/>
    <s v="8.0"/>
    <n v="16"/>
    <n v="0"/>
    <n v="1"/>
    <m/>
  </r>
  <r>
    <x v="14"/>
    <n v="2020"/>
    <n v="38"/>
    <s v="PIT"/>
    <s v="QB"/>
    <n v="1"/>
    <n v="1"/>
    <n v="1"/>
    <n v="0"/>
    <n v="0"/>
    <n v="0"/>
    <n v="0"/>
    <s v="0.0"/>
    <s v="0.0"/>
    <s v="1.0"/>
    <m/>
    <m/>
    <m/>
    <m/>
    <m/>
    <m/>
    <m/>
    <m/>
    <m/>
    <m/>
    <m/>
    <n v="1"/>
    <s v="0.0"/>
    <n v="0"/>
    <n v="0"/>
    <n v="0"/>
    <m/>
  </r>
  <r>
    <x v="15"/>
    <n v="2018"/>
    <n v="23"/>
    <s v="CLE"/>
    <s v="QB"/>
    <n v="6"/>
    <n v="14"/>
    <n v="13"/>
    <n v="39"/>
    <n v="131"/>
    <n v="0"/>
    <n v="8"/>
    <n v="35"/>
    <s v="3.4"/>
    <s v="9.4"/>
    <s v="2.8"/>
    <n v="1"/>
    <n v="0"/>
    <n v="0"/>
    <m/>
    <n v="0"/>
    <n v="0"/>
    <n v="0"/>
    <s v="0.0"/>
    <s v="0.0"/>
    <s v="0.0%"/>
    <s v="0.0"/>
    <n v="39"/>
    <s v="3.4"/>
    <n v="131"/>
    <n v="0"/>
    <n v="7"/>
  </r>
  <r>
    <x v="15"/>
    <n v="2019"/>
    <n v="24"/>
    <s v="CLE"/>
    <s v="QB"/>
    <n v="6"/>
    <n v="16"/>
    <n v="16"/>
    <n v="28"/>
    <n v="141"/>
    <n v="3"/>
    <n v="15"/>
    <n v="18"/>
    <s v="5.0"/>
    <s v="8.8"/>
    <s v="1.8"/>
    <m/>
    <m/>
    <m/>
    <m/>
    <m/>
    <m/>
    <m/>
    <m/>
    <m/>
    <m/>
    <m/>
    <n v="28"/>
    <s v="5.0"/>
    <n v="141"/>
    <n v="3"/>
    <n v="6"/>
  </r>
  <r>
    <x v="15"/>
    <n v="2020"/>
    <n v="25"/>
    <s v="CLE"/>
    <s v="QB"/>
    <n v="6"/>
    <n v="16"/>
    <n v="16"/>
    <n v="54"/>
    <n v="165"/>
    <n v="1"/>
    <n v="18"/>
    <n v="28"/>
    <s v="3.1"/>
    <s v="10.3"/>
    <s v="3.4"/>
    <n v="1"/>
    <n v="1"/>
    <n v="6"/>
    <s v="6.0"/>
    <n v="0"/>
    <n v="1"/>
    <n v="6"/>
    <s v="0.1"/>
    <s v="0.4"/>
    <s v="100.0%"/>
    <s v="6.0"/>
    <n v="55"/>
    <s v="3.1"/>
    <n v="171"/>
    <n v="1"/>
    <n v="8"/>
  </r>
  <r>
    <x v="15"/>
    <n v="2020"/>
    <n v="25"/>
    <s v="CLE"/>
    <s v="QB"/>
    <m/>
    <n v="2"/>
    <n v="2"/>
    <n v="8"/>
    <n v="14"/>
    <n v="0"/>
    <n v="4"/>
    <n v="6"/>
    <s v="1.8"/>
    <s v="7.0"/>
    <s v="4.0"/>
    <n v="1"/>
    <n v="1"/>
    <n v="-8"/>
    <s v="-8.0"/>
    <n v="0"/>
    <n v="0"/>
    <n v="0"/>
    <s v="0.5"/>
    <s v="-4.0"/>
    <s v="100.0%"/>
    <s v="-8.0"/>
    <n v="9"/>
    <s v="0.7"/>
    <n v="6"/>
    <n v="0"/>
    <n v="0"/>
  </r>
  <r>
    <x v="16"/>
    <n v="2018"/>
    <n v="21"/>
    <s v="NYJ"/>
    <s v="QB"/>
    <n v="14"/>
    <n v="13"/>
    <n v="13"/>
    <n v="44"/>
    <n v="138"/>
    <n v="1"/>
    <n v="16"/>
    <n v="28"/>
    <s v="3.1"/>
    <s v="10.6"/>
    <s v="3.4"/>
    <m/>
    <m/>
    <m/>
    <m/>
    <m/>
    <m/>
    <m/>
    <m/>
    <m/>
    <m/>
    <m/>
    <n v="44"/>
    <s v="3.1"/>
    <n v="138"/>
    <n v="1"/>
    <n v="5"/>
  </r>
  <r>
    <x v="16"/>
    <n v="2019"/>
    <n v="22"/>
    <s v="NYJ"/>
    <s v="QB"/>
    <n v="14"/>
    <n v="13"/>
    <n v="13"/>
    <n v="33"/>
    <n v="62"/>
    <n v="2"/>
    <n v="6"/>
    <n v="24"/>
    <s v="1.9"/>
    <s v="4.8"/>
    <s v="2.5"/>
    <m/>
    <m/>
    <m/>
    <m/>
    <m/>
    <m/>
    <m/>
    <m/>
    <m/>
    <m/>
    <m/>
    <n v="33"/>
    <s v="1.9"/>
    <n v="62"/>
    <n v="2"/>
    <n v="11"/>
  </r>
  <r>
    <x v="16"/>
    <n v="2020"/>
    <n v="23"/>
    <s v="NYJ"/>
    <s v="QB"/>
    <n v="14"/>
    <n v="12"/>
    <n v="12"/>
    <n v="37"/>
    <n v="217"/>
    <n v="2"/>
    <n v="13"/>
    <n v="46"/>
    <s v="5.9"/>
    <s v="18.1"/>
    <s v="3.1"/>
    <m/>
    <m/>
    <m/>
    <m/>
    <m/>
    <m/>
    <m/>
    <m/>
    <m/>
    <m/>
    <m/>
    <n v="37"/>
    <s v="5.9"/>
    <n v="217"/>
    <n v="2"/>
    <n v="4"/>
  </r>
  <r>
    <x v="17"/>
    <n v="2018"/>
    <n v="21"/>
    <s v="BAL"/>
    <s v="QB"/>
    <n v="8"/>
    <n v="16"/>
    <n v="7"/>
    <n v="147"/>
    <n v="695"/>
    <n v="5"/>
    <n v="49"/>
    <n v="39"/>
    <s v="4.7"/>
    <s v="43.4"/>
    <s v="9.2"/>
    <n v="2"/>
    <n v="0"/>
    <n v="0"/>
    <m/>
    <n v="0"/>
    <n v="0"/>
    <n v="0"/>
    <s v="0.0"/>
    <s v="0.0"/>
    <s v="0.0%"/>
    <s v="0.0"/>
    <n v="147"/>
    <s v="4.7"/>
    <n v="695"/>
    <n v="5"/>
    <n v="12"/>
  </r>
  <r>
    <x v="17"/>
    <s v="2019*+"/>
    <n v="22"/>
    <s v="BAL"/>
    <s v="QB"/>
    <n v="8"/>
    <n v="15"/>
    <n v="15"/>
    <n v="176"/>
    <n v="1206"/>
    <n v="7"/>
    <n v="71"/>
    <n v="47"/>
    <s v="6.9"/>
    <s v="80.4"/>
    <s v="11.7"/>
    <m/>
    <m/>
    <m/>
    <m/>
    <m/>
    <m/>
    <m/>
    <m/>
    <m/>
    <m/>
    <m/>
    <n v="176"/>
    <s v="6.9"/>
    <n v="1206"/>
    <n v="7"/>
    <n v="9"/>
  </r>
  <r>
    <x v="17"/>
    <n v="2020"/>
    <n v="23"/>
    <s v="BAL"/>
    <s v="QB"/>
    <n v="8"/>
    <n v="15"/>
    <n v="15"/>
    <n v="159"/>
    <n v="1005"/>
    <n v="7"/>
    <n v="56"/>
    <n v="50"/>
    <s v="6.3"/>
    <s v="67.0"/>
    <s v="10.6"/>
    <m/>
    <m/>
    <m/>
    <m/>
    <m/>
    <m/>
    <m/>
    <m/>
    <m/>
    <m/>
    <m/>
    <n v="159"/>
    <s v="6.3"/>
    <n v="1005"/>
    <n v="7"/>
    <n v="10"/>
  </r>
  <r>
    <x v="17"/>
    <n v="2018"/>
    <n v="21"/>
    <s v="BAL"/>
    <s v="QB"/>
    <m/>
    <n v="1"/>
    <n v="1"/>
    <n v="9"/>
    <n v="54"/>
    <n v="0"/>
    <n v="4"/>
    <n v="17"/>
    <s v="6.0"/>
    <s v="54.0"/>
    <s v="9.0"/>
    <m/>
    <m/>
    <m/>
    <m/>
    <m/>
    <m/>
    <m/>
    <m/>
    <m/>
    <m/>
    <m/>
    <n v="9"/>
    <s v="6.0"/>
    <n v="54"/>
    <n v="0"/>
    <n v="3"/>
  </r>
  <r>
    <x v="17"/>
    <s v="2019*+"/>
    <n v="22"/>
    <s v="BAL"/>
    <s v="QB"/>
    <m/>
    <n v="1"/>
    <n v="1"/>
    <n v="20"/>
    <n v="143"/>
    <n v="0"/>
    <n v="9"/>
    <n v="30"/>
    <s v="7.2"/>
    <s v="143.0"/>
    <s v="20.0"/>
    <m/>
    <m/>
    <m/>
    <m/>
    <m/>
    <m/>
    <m/>
    <m/>
    <m/>
    <m/>
    <m/>
    <n v="20"/>
    <s v="7.2"/>
    <n v="143"/>
    <n v="0"/>
    <n v="1"/>
  </r>
  <r>
    <x v="17"/>
    <n v="2020"/>
    <n v="23"/>
    <s v="BAL"/>
    <s v="QB"/>
    <m/>
    <n v="2"/>
    <n v="2"/>
    <n v="25"/>
    <n v="170"/>
    <n v="1"/>
    <n v="7"/>
    <n v="48"/>
    <s v="6.8"/>
    <s v="85.0"/>
    <s v="12.5"/>
    <m/>
    <m/>
    <m/>
    <m/>
    <m/>
    <m/>
    <m/>
    <m/>
    <m/>
    <m/>
    <m/>
    <n v="25"/>
    <s v="6.8"/>
    <n v="170"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n v="2017"/>
    <x v="0"/>
    <x v="0"/>
    <s v="KAN"/>
    <m/>
    <n v="15"/>
    <n v="1"/>
    <n v="1"/>
    <s v="1-0-0"/>
    <n v="22"/>
    <n v="35"/>
    <s v="62.9"/>
    <n v="284"/>
    <n v="0"/>
    <s v="0.0"/>
    <n v="1"/>
    <s v="2.9"/>
    <n v="15"/>
    <n v="51"/>
    <s v="8.1"/>
    <s v="6.8"/>
    <s v="12.9"/>
    <s v="284.0"/>
    <s v="76.4"/>
    <s v="68.2"/>
    <n v="2"/>
    <n v="15"/>
    <s v="7.27"/>
    <s v="6.05"/>
    <s v="5.4"/>
    <n v="0"/>
    <n v="1"/>
    <n v="1"/>
  </r>
  <r>
    <x v="0"/>
    <s v="2018*+"/>
    <x v="1"/>
    <x v="1"/>
    <s v="KAN"/>
    <s v="QB"/>
    <n v="15"/>
    <n v="16"/>
    <n v="16"/>
    <d v="2000-04-12T00:00:00"/>
    <n v="383"/>
    <n v="580"/>
    <s v="66.0"/>
    <n v="5097"/>
    <n v="50"/>
    <s v="8.6"/>
    <n v="12"/>
    <s v="2.1"/>
    <n v="262"/>
    <n v="89"/>
    <s v="8.8"/>
    <s v="9.6"/>
    <s v="13.3"/>
    <s v="318.6"/>
    <s v="113.8"/>
    <s v="80.3"/>
    <n v="26"/>
    <n v="171"/>
    <s v="8.13"/>
    <s v="8.89"/>
    <s v="4.3"/>
    <n v="2"/>
    <n v="2"/>
    <n v="22"/>
  </r>
  <r>
    <x v="0"/>
    <s v="2019*"/>
    <x v="2"/>
    <x v="2"/>
    <s v="KAN"/>
    <s v="QB"/>
    <n v="15"/>
    <n v="14"/>
    <n v="14"/>
    <d v="2000-03-11T00:00:00"/>
    <n v="319"/>
    <n v="484"/>
    <s v="65.9"/>
    <n v="4031"/>
    <n v="26"/>
    <s v="5.4"/>
    <n v="5"/>
    <s v="1.0"/>
    <n v="176"/>
    <n v="83"/>
    <s v="8.3"/>
    <s v="8.9"/>
    <s v="12.6"/>
    <s v="287.9"/>
    <s v="105.3"/>
    <s v="77.7"/>
    <n v="17"/>
    <n v="127"/>
    <s v="7.79"/>
    <s v="8.38"/>
    <s v="3.4"/>
    <n v="1"/>
    <n v="1"/>
    <n v="17"/>
  </r>
  <r>
    <x v="0"/>
    <s v="2020*"/>
    <x v="3"/>
    <x v="3"/>
    <s v="KAN"/>
    <s v="QB"/>
    <n v="15"/>
    <n v="15"/>
    <n v="15"/>
    <d v="2000-01-14T00:00:00"/>
    <n v="390"/>
    <n v="588"/>
    <s v="66.3"/>
    <n v="4740"/>
    <n v="38"/>
    <s v="6.5"/>
    <n v="6"/>
    <s v="1.0"/>
    <n v="238"/>
    <n v="75"/>
    <s v="8.1"/>
    <s v="8.9"/>
    <s v="12.2"/>
    <s v="316.0"/>
    <s v="108.2"/>
    <s v="82.9"/>
    <n v="22"/>
    <n v="147"/>
    <s v="7.53"/>
    <s v="8.33"/>
    <s v="3.6"/>
    <n v="3"/>
    <n v="3"/>
    <n v="17"/>
  </r>
  <r>
    <x v="0"/>
    <s v="2018*+"/>
    <x v="1"/>
    <x v="1"/>
    <s v="KAN"/>
    <s v="QB"/>
    <m/>
    <n v="2"/>
    <n v="2"/>
    <d v="2021-01-01T00:00:00"/>
    <n v="43"/>
    <n v="72"/>
    <s v="59.7"/>
    <n v="573"/>
    <n v="3"/>
    <s v="4.2"/>
    <n v="0"/>
    <s v="0.0"/>
    <n v="25"/>
    <n v="54"/>
    <s v="8.0"/>
    <s v="8.8"/>
    <s v="13.3"/>
    <s v="286.5"/>
    <s v="98.9"/>
    <m/>
    <n v="8"/>
    <n v="71"/>
    <s v="6.28"/>
    <s v="7.03"/>
    <s v="10.0"/>
    <m/>
    <m/>
    <m/>
  </r>
  <r>
    <x v="0"/>
    <s v="2019*"/>
    <x v="2"/>
    <x v="2"/>
    <s v="KAN"/>
    <s v="QB"/>
    <m/>
    <n v="3"/>
    <n v="3"/>
    <s v="3-0"/>
    <n v="72"/>
    <n v="112"/>
    <s v="64.3"/>
    <n v="901"/>
    <n v="10"/>
    <s v="8.9"/>
    <n v="2"/>
    <s v="1.8"/>
    <n v="43"/>
    <n v="60"/>
    <s v="8.0"/>
    <s v="9.0"/>
    <s v="12.5"/>
    <s v="300.3"/>
    <s v="111.5"/>
    <m/>
    <n v="6"/>
    <n v="20"/>
    <s v="7.47"/>
    <s v="8.40"/>
    <s v="5.1"/>
    <n v="1"/>
    <n v="1"/>
    <m/>
  </r>
  <r>
    <x v="0"/>
    <s v="2020*"/>
    <x v="3"/>
    <x v="3"/>
    <s v="KAN"/>
    <s v="QB"/>
    <m/>
    <n v="3"/>
    <n v="3"/>
    <d v="2021-01-02T00:00:00"/>
    <n v="76"/>
    <n v="117"/>
    <s v="65.0"/>
    <n v="850"/>
    <n v="4"/>
    <s v="3.4"/>
    <n v="2"/>
    <s v="1.7"/>
    <n v="43"/>
    <n v="71"/>
    <s v="7.3"/>
    <s v="7.2"/>
    <s v="11.2"/>
    <s v="283.3"/>
    <s v="90.8"/>
    <m/>
    <n v="4"/>
    <n v="27"/>
    <s v="6.80"/>
    <s v="6.72"/>
    <s v="3.3"/>
    <m/>
    <m/>
    <m/>
  </r>
  <r>
    <x v="1"/>
    <n v="2018"/>
    <x v="1"/>
    <x v="0"/>
    <s v="BUF"/>
    <s v="QB"/>
    <n v="17"/>
    <n v="12"/>
    <n v="11"/>
    <d v="2000-06-05T00:00:00"/>
    <n v="169"/>
    <n v="320"/>
    <s v="52.8"/>
    <n v="2074"/>
    <n v="10"/>
    <s v="3.1"/>
    <n v="12"/>
    <s v="3.8"/>
    <n v="89"/>
    <n v="75"/>
    <s v="6.5"/>
    <s v="5.4"/>
    <s v="12.3"/>
    <s v="172.8"/>
    <s v="67.9"/>
    <s v="49.8"/>
    <n v="28"/>
    <n v="213"/>
    <s v="5.35"/>
    <s v="4.37"/>
    <s v="8.0"/>
    <n v="2"/>
    <n v="3"/>
    <n v="6"/>
  </r>
  <r>
    <x v="1"/>
    <n v="2019"/>
    <x v="2"/>
    <x v="1"/>
    <s v="BUF"/>
    <s v="QB"/>
    <n v="17"/>
    <n v="16"/>
    <n v="16"/>
    <d v="2000-06-10T00:00:00"/>
    <n v="271"/>
    <n v="461"/>
    <s v="58.8"/>
    <n v="3089"/>
    <n v="20"/>
    <s v="4.3"/>
    <n v="9"/>
    <s v="2.0"/>
    <n v="146"/>
    <n v="53"/>
    <s v="6.7"/>
    <s v="6.7"/>
    <s v="11.4"/>
    <s v="193.1"/>
    <s v="85.3"/>
    <s v="49.4"/>
    <n v="38"/>
    <n v="237"/>
    <s v="5.72"/>
    <s v="5.71"/>
    <s v="7.6"/>
    <n v="4"/>
    <n v="5"/>
    <n v="11"/>
  </r>
  <r>
    <x v="1"/>
    <s v="2020*"/>
    <x v="3"/>
    <x v="2"/>
    <s v="BUF"/>
    <s v="QB"/>
    <n v="17"/>
    <n v="16"/>
    <n v="16"/>
    <d v="2000-03-13T00:00:00"/>
    <n v="396"/>
    <n v="572"/>
    <s v="69.2"/>
    <n v="4544"/>
    <n v="37"/>
    <s v="6.5"/>
    <n v="10"/>
    <s v="1.7"/>
    <n v="228"/>
    <n v="55"/>
    <s v="7.9"/>
    <s v="8.5"/>
    <s v="11.5"/>
    <s v="284.0"/>
    <s v="107.2"/>
    <s v="81.7"/>
    <n v="26"/>
    <n v="159"/>
    <s v="7.33"/>
    <s v="7.82"/>
    <s v="4.3"/>
    <n v="2"/>
    <n v="3"/>
    <n v="20"/>
  </r>
  <r>
    <x v="1"/>
    <n v="2019"/>
    <x v="2"/>
    <x v="1"/>
    <s v="BUF"/>
    <s v="QB"/>
    <m/>
    <n v="1"/>
    <n v="1"/>
    <s v="0-1"/>
    <n v="24"/>
    <n v="46"/>
    <s v="52.2"/>
    <n v="264"/>
    <n v="0"/>
    <s v="0.0"/>
    <n v="0"/>
    <s v="0.0"/>
    <n v="13"/>
    <n v="38"/>
    <s v="5.7"/>
    <s v="5.7"/>
    <s v="11.0"/>
    <s v="264.0"/>
    <s v="69.5"/>
    <m/>
    <n v="3"/>
    <n v="27"/>
    <s v="4.84"/>
    <s v="4.84"/>
    <s v="6.1"/>
    <m/>
    <m/>
    <m/>
  </r>
  <r>
    <x v="1"/>
    <s v="2020*"/>
    <x v="3"/>
    <x v="2"/>
    <s v="BUF"/>
    <s v="QB"/>
    <m/>
    <n v="3"/>
    <n v="3"/>
    <d v="2021-01-02T00:00:00"/>
    <n v="77"/>
    <n v="120"/>
    <s v="64.2"/>
    <n v="817"/>
    <n v="5"/>
    <s v="4.2"/>
    <n v="1"/>
    <s v="0.8"/>
    <n v="44"/>
    <n v="37"/>
    <s v="6.8"/>
    <s v="7.3"/>
    <s v="10.6"/>
    <s v="272.3"/>
    <s v="94.3"/>
    <m/>
    <n v="8"/>
    <n v="94"/>
    <s v="5.65"/>
    <s v="6.08"/>
    <s v="6.3"/>
    <m/>
    <m/>
    <m/>
  </r>
  <r>
    <x v="2"/>
    <s v="2016*"/>
    <x v="4"/>
    <x v="1"/>
    <s v="DAL"/>
    <s v="QB"/>
    <n v="4"/>
    <n v="16"/>
    <n v="16"/>
    <d v="2000-03-13T00:00:00"/>
    <n v="311"/>
    <n v="459"/>
    <s v="67.8"/>
    <n v="3667"/>
    <n v="23"/>
    <s v="5.0"/>
    <n v="4"/>
    <s v="0.9"/>
    <n v="185"/>
    <n v="83"/>
    <s v="8.0"/>
    <s v="8.6"/>
    <s v="11.8"/>
    <s v="229.2"/>
    <s v="104.9"/>
    <s v="77.6"/>
    <n v="25"/>
    <n v="143"/>
    <s v="7.28"/>
    <s v="7.86"/>
    <s v="5.2"/>
    <n v="5"/>
    <n v="5"/>
    <n v="15"/>
  </r>
  <r>
    <x v="2"/>
    <n v="2017"/>
    <x v="0"/>
    <x v="2"/>
    <s v="DAL"/>
    <s v="QB"/>
    <n v="4"/>
    <n v="16"/>
    <n v="16"/>
    <d v="2000-07-09T00:00:00"/>
    <n v="308"/>
    <n v="490"/>
    <s v="62.9"/>
    <n v="3324"/>
    <n v="22"/>
    <s v="4.5"/>
    <n v="13"/>
    <s v="2.7"/>
    <n v="162"/>
    <n v="81"/>
    <s v="6.8"/>
    <s v="6.5"/>
    <s v="10.8"/>
    <s v="207.8"/>
    <s v="86.6"/>
    <s v="69.9"/>
    <n v="32"/>
    <n v="185"/>
    <s v="6.01"/>
    <s v="5.74"/>
    <s v="6.1"/>
    <n v="0"/>
    <n v="4"/>
    <n v="13"/>
  </r>
  <r>
    <x v="2"/>
    <s v="2018*"/>
    <x v="1"/>
    <x v="3"/>
    <s v="DAL"/>
    <s v="QB"/>
    <n v="4"/>
    <n v="16"/>
    <n v="16"/>
    <d v="2000-06-10T00:00:00"/>
    <n v="356"/>
    <n v="526"/>
    <s v="67.7"/>
    <n v="3885"/>
    <n v="22"/>
    <s v="4.2"/>
    <n v="8"/>
    <s v="1.5"/>
    <n v="206"/>
    <n v="90"/>
    <s v="7.4"/>
    <s v="7.5"/>
    <s v="10.9"/>
    <s v="242.8"/>
    <s v="96.9"/>
    <s v="55.2"/>
    <n v="56"/>
    <n v="347"/>
    <s v="6.08"/>
    <s v="6.22"/>
    <s v="9.6"/>
    <n v="3"/>
    <n v="5"/>
    <n v="14"/>
  </r>
  <r>
    <x v="2"/>
    <n v="2019"/>
    <x v="2"/>
    <x v="4"/>
    <s v="DAL"/>
    <s v="QB"/>
    <n v="4"/>
    <n v="16"/>
    <n v="16"/>
    <d v="2000-08-08T00:00:00"/>
    <n v="388"/>
    <n v="596"/>
    <s v="65.1"/>
    <n v="4902"/>
    <n v="30"/>
    <s v="5.0"/>
    <n v="11"/>
    <s v="1.8"/>
    <n v="229"/>
    <n v="62"/>
    <s v="8.2"/>
    <s v="8.4"/>
    <s v="12.6"/>
    <s v="306.4"/>
    <s v="99.7"/>
    <s v="71.9"/>
    <n v="23"/>
    <n v="151"/>
    <s v="7.68"/>
    <s v="7.84"/>
    <s v="3.7"/>
    <m/>
    <m/>
    <n v="15"/>
  </r>
  <r>
    <x v="2"/>
    <n v="2020"/>
    <x v="3"/>
    <x v="5"/>
    <s v="DAL"/>
    <s v="QB"/>
    <n v="4"/>
    <n v="5"/>
    <n v="5"/>
    <d v="2000-03-02T00:00:00"/>
    <n v="151"/>
    <n v="222"/>
    <s v="68.0"/>
    <n v="1856"/>
    <n v="9"/>
    <s v="4.1"/>
    <n v="4"/>
    <s v="1.8"/>
    <n v="93"/>
    <n v="58"/>
    <s v="8.4"/>
    <s v="8.4"/>
    <s v="12.3"/>
    <s v="371.2"/>
    <s v="99.6"/>
    <s v="78.7"/>
    <n v="10"/>
    <n v="66"/>
    <s v="7.72"/>
    <s v="7.72"/>
    <s v="4.3"/>
    <n v="1"/>
    <n v="1"/>
    <n v="6"/>
  </r>
  <r>
    <x v="2"/>
    <s v="2016*"/>
    <x v="4"/>
    <x v="1"/>
    <s v="DAL"/>
    <s v="QB"/>
    <m/>
    <n v="1"/>
    <n v="1"/>
    <s v="0-1"/>
    <n v="24"/>
    <n v="38"/>
    <s v="63.2"/>
    <n v="302"/>
    <n v="3"/>
    <s v="7.9"/>
    <n v="1"/>
    <s v="2.6"/>
    <n v="16"/>
    <n v="40"/>
    <s v="7.9"/>
    <s v="8.3"/>
    <s v="12.6"/>
    <s v="302.0"/>
    <s v="103.2"/>
    <m/>
    <n v="2"/>
    <n v="11"/>
    <s v="7.28"/>
    <s v="7.65"/>
    <s v="5.0"/>
    <m/>
    <m/>
    <m/>
  </r>
  <r>
    <x v="2"/>
    <s v="2018*"/>
    <x v="1"/>
    <x v="3"/>
    <s v="DAL"/>
    <s v="QB"/>
    <m/>
    <n v="2"/>
    <n v="2"/>
    <d v="2021-01-01T00:00:00"/>
    <n v="42"/>
    <n v="65"/>
    <s v="64.6"/>
    <n v="492"/>
    <n v="2"/>
    <s v="3.1"/>
    <n v="1"/>
    <s v="1.5"/>
    <n v="22"/>
    <n v="44"/>
    <s v="7.6"/>
    <s v="7.5"/>
    <s v="11.7"/>
    <s v="246.0"/>
    <s v="91.3"/>
    <m/>
    <n v="2"/>
    <n v="18"/>
    <s v="7.07"/>
    <s v="7.00"/>
    <s v="3.0"/>
    <n v="1"/>
    <m/>
    <m/>
  </r>
  <r>
    <x v="3"/>
    <s v="2012*"/>
    <x v="5"/>
    <x v="2"/>
    <s v="SEA"/>
    <s v="QB"/>
    <n v="3"/>
    <n v="16"/>
    <n v="16"/>
    <d v="2000-05-11T00:00:00"/>
    <n v="252"/>
    <n v="393"/>
    <s v="64.1"/>
    <n v="3118"/>
    <n v="26"/>
    <s v="6.6"/>
    <n v="10"/>
    <s v="2.5"/>
    <n v="153"/>
    <n v="67"/>
    <s v="7.9"/>
    <s v="8.1"/>
    <s v="12.4"/>
    <s v="194.9"/>
    <s v="100.0"/>
    <s v="72.7"/>
    <n v="33"/>
    <n v="203"/>
    <s v="6.84"/>
    <s v="7.01"/>
    <s v="7.7"/>
    <n v="3"/>
    <n v="4"/>
    <n v="16"/>
  </r>
  <r>
    <x v="3"/>
    <s v="2013*"/>
    <x v="6"/>
    <x v="3"/>
    <s v="SEA"/>
    <s v="QB"/>
    <n v="3"/>
    <n v="16"/>
    <n v="16"/>
    <d v="2000-03-13T00:00:00"/>
    <n v="257"/>
    <n v="407"/>
    <s v="63.1"/>
    <n v="3357"/>
    <n v="26"/>
    <s v="6.4"/>
    <n v="9"/>
    <s v="2.2"/>
    <n v="157"/>
    <n v="80"/>
    <s v="8.2"/>
    <s v="8.5"/>
    <s v="13.1"/>
    <s v="209.8"/>
    <s v="101.2"/>
    <s v="67.2"/>
    <n v="44"/>
    <n v="272"/>
    <s v="6.84"/>
    <s v="7.10"/>
    <s v="9.8"/>
    <n v="3"/>
    <n v="4"/>
    <n v="17"/>
  </r>
  <r>
    <x v="3"/>
    <n v="2014"/>
    <x v="7"/>
    <x v="4"/>
    <s v="SEA"/>
    <s v="QB"/>
    <n v="3"/>
    <n v="16"/>
    <n v="16"/>
    <d v="2000-04-12T00:00:00"/>
    <n v="285"/>
    <n v="452"/>
    <s v="63.1"/>
    <n v="3475"/>
    <n v="20"/>
    <s v="4.4"/>
    <n v="7"/>
    <s v="1.5"/>
    <n v="161"/>
    <n v="80"/>
    <s v="7.7"/>
    <s v="7.9"/>
    <s v="12.2"/>
    <s v="217.2"/>
    <s v="95.0"/>
    <s v="71.5"/>
    <n v="42"/>
    <n v="242"/>
    <s v="6.54"/>
    <s v="6.72"/>
    <s v="8.5"/>
    <n v="1"/>
    <n v="4"/>
    <n v="19"/>
  </r>
  <r>
    <x v="3"/>
    <s v="2015*"/>
    <x v="8"/>
    <x v="5"/>
    <s v="SEA"/>
    <s v="QB"/>
    <n v="3"/>
    <n v="16"/>
    <n v="16"/>
    <d v="2000-06-10T00:00:00"/>
    <n v="329"/>
    <n v="483"/>
    <s v="68.1"/>
    <n v="4024"/>
    <n v="34"/>
    <s v="7.0"/>
    <n v="8"/>
    <s v="1.7"/>
    <n v="190"/>
    <n v="80"/>
    <s v="8.3"/>
    <s v="9.0"/>
    <s v="12.2"/>
    <s v="251.5"/>
    <s v="110.1"/>
    <s v="68.6"/>
    <n v="45"/>
    <n v="265"/>
    <s v="7.12"/>
    <s v="7.73"/>
    <s v="8.5"/>
    <n v="2"/>
    <n v="2"/>
    <n v="19"/>
  </r>
  <r>
    <x v="3"/>
    <n v="2016"/>
    <x v="4"/>
    <x v="6"/>
    <s v="SEA"/>
    <s v="QB"/>
    <n v="3"/>
    <n v="16"/>
    <n v="16"/>
    <d v="2001-05-10T00:00:00"/>
    <n v="353"/>
    <n v="546"/>
    <s v="64.7"/>
    <n v="4219"/>
    <n v="21"/>
    <s v="3.8"/>
    <n v="11"/>
    <s v="2.0"/>
    <n v="193"/>
    <n v="59"/>
    <s v="7.7"/>
    <s v="7.6"/>
    <s v="12.0"/>
    <s v="263.7"/>
    <s v="92.6"/>
    <s v="57.1"/>
    <n v="41"/>
    <n v="293"/>
    <s v="6.69"/>
    <s v="6.56"/>
    <s v="7.0"/>
    <n v="4"/>
    <n v="3"/>
    <n v="14"/>
  </r>
  <r>
    <x v="3"/>
    <s v="2017*"/>
    <x v="0"/>
    <x v="7"/>
    <s v="SEA"/>
    <s v="QB"/>
    <n v="3"/>
    <n v="16"/>
    <n v="16"/>
    <d v="2000-07-09T00:00:00"/>
    <n v="339"/>
    <n v="553"/>
    <s v="61.3"/>
    <n v="3983"/>
    <n v="34"/>
    <s v="6.1"/>
    <n v="11"/>
    <s v="2.0"/>
    <n v="189"/>
    <n v="74"/>
    <s v="7.2"/>
    <s v="7.5"/>
    <s v="11.7"/>
    <s v="248.9"/>
    <s v="95.4"/>
    <s v="61.9"/>
    <n v="43"/>
    <n v="322"/>
    <s v="6.14"/>
    <s v="6.45"/>
    <s v="7.2"/>
    <n v="2"/>
    <n v="2"/>
    <n v="15"/>
  </r>
  <r>
    <x v="3"/>
    <s v="2018*"/>
    <x v="1"/>
    <x v="8"/>
    <s v="SEA"/>
    <s v="QB"/>
    <n v="3"/>
    <n v="16"/>
    <n v="16"/>
    <d v="2000-06-10T00:00:00"/>
    <n v="280"/>
    <n v="427"/>
    <s v="65.6"/>
    <n v="3448"/>
    <n v="35"/>
    <s v="8.2"/>
    <n v="7"/>
    <s v="1.6"/>
    <n v="162"/>
    <n v="66"/>
    <s v="8.1"/>
    <s v="9.0"/>
    <s v="12.3"/>
    <s v="215.5"/>
    <s v="110.9"/>
    <s v="63.3"/>
    <n v="51"/>
    <n v="355"/>
    <s v="6.47"/>
    <s v="7.28"/>
    <s v="10.7"/>
    <n v="2"/>
    <n v="4"/>
    <n v="14"/>
  </r>
  <r>
    <x v="3"/>
    <s v="2019*"/>
    <x v="2"/>
    <x v="9"/>
    <s v="SEA"/>
    <s v="QB"/>
    <n v="3"/>
    <n v="16"/>
    <n v="16"/>
    <d v="2000-05-11T00:00:00"/>
    <n v="341"/>
    <n v="516"/>
    <s v="66.1"/>
    <n v="4110"/>
    <n v="31"/>
    <s v="6.0"/>
    <n v="5"/>
    <s v="1.0"/>
    <n v="190"/>
    <n v="60"/>
    <s v="8.0"/>
    <s v="8.7"/>
    <s v="12.1"/>
    <s v="256.9"/>
    <s v="106.3"/>
    <s v="71.5"/>
    <n v="48"/>
    <n v="319"/>
    <s v="6.72"/>
    <s v="7.42"/>
    <s v="8.5"/>
    <n v="4"/>
    <n v="5"/>
    <n v="15"/>
  </r>
  <r>
    <x v="3"/>
    <s v="2020*"/>
    <x v="3"/>
    <x v="10"/>
    <s v="SEA"/>
    <s v="QB"/>
    <n v="3"/>
    <n v="16"/>
    <n v="16"/>
    <d v="2000-04-12T00:00:00"/>
    <n v="384"/>
    <n v="558"/>
    <s v="68.8"/>
    <n v="4212"/>
    <n v="40"/>
    <s v="7.2"/>
    <n v="13"/>
    <s v="2.3"/>
    <n v="213"/>
    <n v="62"/>
    <s v="7.5"/>
    <s v="7.9"/>
    <s v="11.0"/>
    <s v="263.3"/>
    <s v="105.1"/>
    <s v="73.5"/>
    <n v="47"/>
    <n v="301"/>
    <s v="6.46"/>
    <s v="6.82"/>
    <s v="7.8"/>
    <n v="3"/>
    <n v="3"/>
    <n v="18"/>
  </r>
  <r>
    <x v="3"/>
    <s v="2012*"/>
    <x v="5"/>
    <x v="2"/>
    <s v="SEA"/>
    <s v="QB"/>
    <m/>
    <n v="2"/>
    <n v="2"/>
    <d v="2021-01-01T00:00:00"/>
    <n v="39"/>
    <n v="62"/>
    <s v="62.9"/>
    <n v="572"/>
    <n v="3"/>
    <s v="4.8"/>
    <n v="1"/>
    <s v="1.6"/>
    <n v="28"/>
    <n v="34"/>
    <s v="9.2"/>
    <s v="9.5"/>
    <s v="14.7"/>
    <s v="286.0"/>
    <s v="102.4"/>
    <m/>
    <n v="7"/>
    <n v="48"/>
    <s v="7.59"/>
    <s v="7.81"/>
    <s v="10.1"/>
    <n v="1"/>
    <n v="1"/>
    <m/>
  </r>
  <r>
    <x v="3"/>
    <s v="2013*"/>
    <x v="6"/>
    <x v="3"/>
    <s v="SEA"/>
    <s v="QB"/>
    <m/>
    <n v="3"/>
    <n v="3"/>
    <s v="3-0"/>
    <n v="43"/>
    <n v="68"/>
    <s v="63.2"/>
    <n v="524"/>
    <n v="3"/>
    <s v="4.4"/>
    <n v="0"/>
    <s v="0.0"/>
    <n v="24"/>
    <n v="51"/>
    <s v="7.7"/>
    <s v="8.6"/>
    <s v="12.2"/>
    <s v="174.7"/>
    <s v="101.6"/>
    <m/>
    <n v="7"/>
    <n v="22"/>
    <s v="6.69"/>
    <s v="7.49"/>
    <s v="9.3"/>
    <n v="1"/>
    <n v="1"/>
    <m/>
  </r>
  <r>
    <x v="3"/>
    <n v="2014"/>
    <x v="7"/>
    <x v="4"/>
    <s v="SEA"/>
    <s v="QB"/>
    <m/>
    <n v="3"/>
    <n v="3"/>
    <d v="2021-01-02T00:00:00"/>
    <n v="41"/>
    <n v="72"/>
    <s v="56.9"/>
    <n v="724"/>
    <n v="6"/>
    <s v="8.3"/>
    <n v="5"/>
    <s v="6.9"/>
    <n v="29"/>
    <n v="63"/>
    <s v="10.1"/>
    <s v="8.6"/>
    <s v="17.7"/>
    <s v="241.3"/>
    <s v="90.3"/>
    <m/>
    <n v="10"/>
    <n v="58"/>
    <s v="8.12"/>
    <s v="6.84"/>
    <s v="12.2"/>
    <n v="1"/>
    <n v="1"/>
    <m/>
  </r>
  <r>
    <x v="3"/>
    <s v="2015*"/>
    <x v="8"/>
    <x v="5"/>
    <s v="SEA"/>
    <s v="QB"/>
    <m/>
    <n v="2"/>
    <n v="2"/>
    <d v="2021-01-01T00:00:00"/>
    <n v="44"/>
    <n v="74"/>
    <s v="59.5"/>
    <n v="508"/>
    <n v="4"/>
    <s v="5.4"/>
    <n v="3"/>
    <s v="4.1"/>
    <n v="27"/>
    <n v="35"/>
    <s v="6.9"/>
    <s v="6.1"/>
    <s v="11.5"/>
    <s v="254.0"/>
    <s v="81.4"/>
    <m/>
    <n v="7"/>
    <n v="54"/>
    <s v="5.60"/>
    <s v="4.93"/>
    <s v="8.6"/>
    <n v="1"/>
    <n v="1"/>
    <m/>
  </r>
  <r>
    <x v="3"/>
    <n v="2016"/>
    <x v="4"/>
    <x v="6"/>
    <s v="SEA"/>
    <s v="QB"/>
    <m/>
    <n v="2"/>
    <n v="2"/>
    <d v="2021-01-01T00:00:00"/>
    <n v="40"/>
    <n v="60"/>
    <s v="66.7"/>
    <n v="449"/>
    <n v="4"/>
    <s v="6.7"/>
    <n v="2"/>
    <s v="3.3"/>
    <n v="23"/>
    <n v="42"/>
    <s v="7.5"/>
    <s v="7.3"/>
    <s v="11.2"/>
    <s v="224.5"/>
    <s v="97.2"/>
    <m/>
    <n v="6"/>
    <n v="31"/>
    <s v="6.33"/>
    <s v="6.18"/>
    <s v="9.1"/>
    <m/>
    <m/>
    <m/>
  </r>
  <r>
    <x v="3"/>
    <s v="2018*"/>
    <x v="1"/>
    <x v="8"/>
    <s v="SEA"/>
    <s v="QB"/>
    <m/>
    <n v="1"/>
    <n v="1"/>
    <s v="0-1"/>
    <n v="18"/>
    <n v="27"/>
    <s v="66.7"/>
    <n v="233"/>
    <n v="1"/>
    <s v="3.7"/>
    <n v="0"/>
    <s v="0.0"/>
    <n v="6"/>
    <n v="53"/>
    <s v="8.6"/>
    <s v="9.4"/>
    <s v="12.9"/>
    <s v="233.0"/>
    <s v="105.9"/>
    <m/>
    <n v="1"/>
    <n v="7"/>
    <s v="8.07"/>
    <s v="8.79"/>
    <s v="3.6"/>
    <m/>
    <m/>
    <m/>
  </r>
  <r>
    <x v="3"/>
    <s v="2019*"/>
    <x v="2"/>
    <x v="9"/>
    <s v="SEA"/>
    <s v="QB"/>
    <m/>
    <n v="2"/>
    <n v="2"/>
    <d v="2021-01-01T00:00:00"/>
    <n v="39"/>
    <n v="61"/>
    <s v="63.9"/>
    <n v="602"/>
    <n v="2"/>
    <s v="3.3"/>
    <n v="0"/>
    <s v="0.0"/>
    <n v="25"/>
    <n v="53"/>
    <s v="9.9"/>
    <s v="10.5"/>
    <s v="15.4"/>
    <s v="301.0"/>
    <s v="107.4"/>
    <m/>
    <n v="6"/>
    <n v="19"/>
    <s v="8.70"/>
    <s v="9.30"/>
    <s v="9.0"/>
    <m/>
    <m/>
    <m/>
  </r>
  <r>
    <x v="3"/>
    <s v="2020*"/>
    <x v="3"/>
    <x v="10"/>
    <s v="SEA"/>
    <s v="QB"/>
    <m/>
    <n v="1"/>
    <n v="1"/>
    <s v="0-1"/>
    <n v="11"/>
    <n v="27"/>
    <s v="40.7"/>
    <n v="174"/>
    <n v="2"/>
    <s v="7.4"/>
    <n v="1"/>
    <s v="3.7"/>
    <n v="5"/>
    <n v="51"/>
    <s v="6.4"/>
    <s v="6.3"/>
    <s v="15.8"/>
    <s v="174.0"/>
    <s v="72.1"/>
    <m/>
    <n v="5"/>
    <n v="32"/>
    <s v="4.44"/>
    <s v="4.28"/>
    <s v="15.6"/>
    <m/>
    <m/>
    <m/>
  </r>
  <r>
    <x v="4"/>
    <n v="2016"/>
    <x v="4"/>
    <x v="0"/>
    <s v="LAR"/>
    <s v="QB"/>
    <n v="16"/>
    <n v="7"/>
    <n v="7"/>
    <s v="0-7-0"/>
    <n v="112"/>
    <n v="205"/>
    <s v="54.6"/>
    <n v="1089"/>
    <n v="5"/>
    <s v="2.4"/>
    <n v="7"/>
    <s v="3.4"/>
    <n v="48"/>
    <n v="66"/>
    <s v="5.3"/>
    <s v="4.3"/>
    <s v="9.7"/>
    <s v="155.6"/>
    <s v="63.6"/>
    <s v="18.3"/>
    <n v="26"/>
    <n v="222"/>
    <s v="3.75"/>
    <s v="2.82"/>
    <s v="11.3"/>
    <m/>
    <m/>
    <n v="-2"/>
  </r>
  <r>
    <x v="4"/>
    <s v="2017*"/>
    <x v="0"/>
    <x v="1"/>
    <s v="LAR"/>
    <s v="QB"/>
    <n v="16"/>
    <n v="15"/>
    <n v="15"/>
    <d v="2000-04-11T00:00:00"/>
    <n v="296"/>
    <n v="477"/>
    <s v="62.1"/>
    <n v="3804"/>
    <n v="28"/>
    <s v="5.9"/>
    <n v="7"/>
    <s v="1.5"/>
    <n v="177"/>
    <n v="94"/>
    <s v="8.0"/>
    <s v="8.5"/>
    <s v="12.9"/>
    <s v="253.6"/>
    <s v="100.5"/>
    <s v="55.7"/>
    <n v="25"/>
    <n v="172"/>
    <s v="7.24"/>
    <s v="7.72"/>
    <s v="5.0"/>
    <n v="1"/>
    <n v="1"/>
    <n v="15"/>
  </r>
  <r>
    <x v="4"/>
    <s v="2018*"/>
    <x v="1"/>
    <x v="2"/>
    <s v="LAR"/>
    <s v="QB"/>
    <n v="16"/>
    <n v="16"/>
    <n v="16"/>
    <d v="2000-03-13T00:00:00"/>
    <n v="364"/>
    <n v="561"/>
    <s v="64.9"/>
    <n v="4688"/>
    <n v="32"/>
    <s v="5.7"/>
    <n v="12"/>
    <s v="2.1"/>
    <n v="268"/>
    <n v="70"/>
    <s v="8.4"/>
    <s v="8.5"/>
    <s v="12.9"/>
    <s v="293.0"/>
    <s v="101.1"/>
    <s v="63.6"/>
    <n v="33"/>
    <n v="223"/>
    <s v="7.52"/>
    <s v="7.69"/>
    <s v="5.6"/>
    <n v="4"/>
    <n v="4"/>
    <n v="18"/>
  </r>
  <r>
    <x v="4"/>
    <n v="2019"/>
    <x v="2"/>
    <x v="3"/>
    <s v="LAR"/>
    <s v="QB"/>
    <n v="16"/>
    <n v="16"/>
    <n v="16"/>
    <d v="2000-07-09T00:00:00"/>
    <n v="394"/>
    <n v="626"/>
    <s v="62.9"/>
    <n v="4638"/>
    <n v="22"/>
    <s v="3.5"/>
    <n v="16"/>
    <s v="2.6"/>
    <n v="220"/>
    <n v="66"/>
    <s v="7.4"/>
    <s v="7.0"/>
    <s v="11.8"/>
    <s v="289.9"/>
    <s v="86.5"/>
    <s v="50.6"/>
    <n v="22"/>
    <n v="170"/>
    <s v="6.90"/>
    <s v="6.46"/>
    <s v="3.4"/>
    <n v="1"/>
    <n v="2"/>
    <n v="12"/>
  </r>
  <r>
    <x v="4"/>
    <n v="2020"/>
    <x v="3"/>
    <x v="4"/>
    <s v="LAR"/>
    <s v="QB"/>
    <n v="16"/>
    <n v="15"/>
    <n v="15"/>
    <d v="2000-06-09T00:00:00"/>
    <n v="370"/>
    <n v="552"/>
    <s v="67.0"/>
    <n v="3952"/>
    <n v="20"/>
    <s v="3.6"/>
    <n v="13"/>
    <s v="2.4"/>
    <n v="194"/>
    <n v="56"/>
    <s v="7.2"/>
    <s v="6.8"/>
    <s v="10.7"/>
    <s v="263.5"/>
    <s v="90.0"/>
    <s v="58.5"/>
    <n v="23"/>
    <n v="161"/>
    <s v="6.59"/>
    <s v="6.27"/>
    <s v="4.0"/>
    <n v="0"/>
    <n v="1"/>
    <n v="9"/>
  </r>
  <r>
    <x v="4"/>
    <s v="2017*"/>
    <x v="0"/>
    <x v="1"/>
    <s v="LAR"/>
    <s v="QB"/>
    <m/>
    <n v="1"/>
    <n v="1"/>
    <s v="0-1"/>
    <n v="24"/>
    <n v="45"/>
    <s v="53.3"/>
    <n v="259"/>
    <n v="1"/>
    <s v="2.2"/>
    <n v="0"/>
    <s v="0.0"/>
    <n v="12"/>
    <n v="38"/>
    <s v="5.8"/>
    <s v="6.2"/>
    <s v="10.8"/>
    <s v="259.0"/>
    <s v="77.9"/>
    <m/>
    <n v="3"/>
    <n v="13"/>
    <s v="5.13"/>
    <s v="5.54"/>
    <s v="6.3"/>
    <m/>
    <m/>
    <m/>
  </r>
  <r>
    <x v="4"/>
    <s v="2018*"/>
    <x v="1"/>
    <x v="2"/>
    <s v="LAR"/>
    <s v="QB"/>
    <m/>
    <n v="3"/>
    <n v="3"/>
    <d v="2021-01-02T00:00:00"/>
    <n v="59"/>
    <n v="106"/>
    <s v="55.7"/>
    <n v="712"/>
    <n v="1"/>
    <s v="0.9"/>
    <n v="2"/>
    <s v="1.9"/>
    <n v="35"/>
    <n v="39"/>
    <s v="6.7"/>
    <s v="6.1"/>
    <s v="12.1"/>
    <s v="237.3"/>
    <s v="71.7"/>
    <m/>
    <n v="5"/>
    <n v="39"/>
    <s v="6.06"/>
    <s v="5.43"/>
    <s v="4.5"/>
    <n v="1"/>
    <n v="1"/>
    <m/>
  </r>
  <r>
    <x v="4"/>
    <n v="2020"/>
    <x v="3"/>
    <x v="4"/>
    <s v="LAR"/>
    <s v="QB"/>
    <m/>
    <n v="2"/>
    <n v="1"/>
    <s v="0-1"/>
    <n v="30"/>
    <n v="46"/>
    <s v="65.2"/>
    <n v="329"/>
    <n v="2"/>
    <s v="4.3"/>
    <n v="0"/>
    <s v="0.0"/>
    <n v="16"/>
    <n v="44"/>
    <s v="7.2"/>
    <s v="8.0"/>
    <s v="11.0"/>
    <s v="164.5"/>
    <s v="100.7"/>
    <m/>
    <n v="6"/>
    <n v="41"/>
    <s v="5.54"/>
    <s v="6.31"/>
    <s v="11.5"/>
    <m/>
    <m/>
    <m/>
  </r>
  <r>
    <x v="5"/>
    <n v="2005"/>
    <x v="9"/>
    <x v="0"/>
    <s v="GNB"/>
    <m/>
    <n v="12"/>
    <n v="3"/>
    <n v="0"/>
    <m/>
    <n v="9"/>
    <n v="16"/>
    <s v="56.3"/>
    <n v="65"/>
    <n v="0"/>
    <s v="0.0"/>
    <n v="1"/>
    <s v="6.3"/>
    <n v="3"/>
    <n v="16"/>
    <s v="4.1"/>
    <s v="1.3"/>
    <s v="7.2"/>
    <s v="21.7"/>
    <s v="39.8"/>
    <m/>
    <n v="3"/>
    <n v="28"/>
    <s v="1.95"/>
    <s v="-0.42"/>
    <s v="15.8"/>
    <m/>
    <m/>
    <n v="0"/>
  </r>
  <r>
    <x v="5"/>
    <n v="2006"/>
    <x v="10"/>
    <x v="1"/>
    <s v="GNB"/>
    <m/>
    <n v="12"/>
    <n v="2"/>
    <n v="0"/>
    <m/>
    <n v="6"/>
    <n v="15"/>
    <s v="40.0"/>
    <n v="46"/>
    <n v="0"/>
    <s v="0.0"/>
    <n v="0"/>
    <s v="0.0"/>
    <n v="2"/>
    <n v="16"/>
    <s v="3.1"/>
    <s v="3.1"/>
    <s v="7.7"/>
    <s v="23.0"/>
    <s v="48.2"/>
    <s v="7.9"/>
    <n v="3"/>
    <n v="18"/>
    <s v="1.56"/>
    <s v="1.56"/>
    <s v="16.7"/>
    <m/>
    <m/>
    <n v="0"/>
  </r>
  <r>
    <x v="5"/>
    <n v="2007"/>
    <x v="11"/>
    <x v="2"/>
    <s v="GNB"/>
    <m/>
    <n v="12"/>
    <n v="2"/>
    <n v="0"/>
    <m/>
    <n v="20"/>
    <n v="28"/>
    <s v="71.4"/>
    <n v="218"/>
    <n v="1"/>
    <s v="3.6"/>
    <n v="0"/>
    <s v="0.0"/>
    <n v="9"/>
    <n v="43"/>
    <s v="7.8"/>
    <s v="8.5"/>
    <s v="10.9"/>
    <s v="109.0"/>
    <s v="106.0"/>
    <s v="78.8"/>
    <n v="3"/>
    <n v="24"/>
    <s v="6.26"/>
    <s v="6.90"/>
    <s v="9.7"/>
    <m/>
    <m/>
    <n v="1"/>
  </r>
  <r>
    <x v="5"/>
    <n v="2008"/>
    <x v="12"/>
    <x v="3"/>
    <s v="GNB"/>
    <s v="QB"/>
    <n v="12"/>
    <n v="16"/>
    <n v="16"/>
    <d v="2000-10-06T00:00:00"/>
    <n v="341"/>
    <n v="536"/>
    <s v="63.6"/>
    <n v="4038"/>
    <n v="28"/>
    <s v="5.2"/>
    <n v="13"/>
    <s v="2.4"/>
    <n v="184"/>
    <n v="71"/>
    <s v="7.5"/>
    <s v="7.5"/>
    <s v="11.8"/>
    <s v="252.4"/>
    <s v="93.8"/>
    <s v="62.9"/>
    <n v="34"/>
    <n v="231"/>
    <s v="6.68"/>
    <s v="6.64"/>
    <s v="6.0"/>
    <n v="1"/>
    <n v="2"/>
    <n v="15"/>
  </r>
  <r>
    <x v="5"/>
    <s v="2009*"/>
    <x v="13"/>
    <x v="4"/>
    <s v="GNB"/>
    <s v="QB"/>
    <n v="12"/>
    <n v="16"/>
    <n v="16"/>
    <d v="2000-05-11T00:00:00"/>
    <n v="350"/>
    <n v="541"/>
    <s v="64.7"/>
    <n v="4434"/>
    <n v="30"/>
    <s v="5.5"/>
    <n v="7"/>
    <s v="1.3"/>
    <n v="198"/>
    <n v="83"/>
    <s v="8.2"/>
    <s v="8.7"/>
    <s v="12.7"/>
    <s v="277.1"/>
    <s v="103.2"/>
    <s v="69.1"/>
    <n v="50"/>
    <n v="306"/>
    <s v="6.98"/>
    <s v="7.47"/>
    <s v="8.5"/>
    <n v="2"/>
    <n v="2"/>
    <n v="19"/>
  </r>
  <r>
    <x v="5"/>
    <n v="2010"/>
    <x v="14"/>
    <x v="5"/>
    <s v="GNB"/>
    <s v="QB"/>
    <n v="12"/>
    <n v="15"/>
    <n v="15"/>
    <d v="2000-05-10T00:00:00"/>
    <n v="312"/>
    <n v="475"/>
    <s v="65.7"/>
    <n v="3922"/>
    <n v="28"/>
    <s v="5.9"/>
    <n v="11"/>
    <s v="2.3"/>
    <n v="183"/>
    <n v="86"/>
    <s v="8.3"/>
    <s v="8.4"/>
    <s v="12.6"/>
    <s v="261.5"/>
    <s v="101.2"/>
    <s v="69.6"/>
    <n v="31"/>
    <n v="193"/>
    <s v="7.37"/>
    <s v="7.50"/>
    <s v="6.1"/>
    <n v="0"/>
    <n v="1"/>
    <n v="15"/>
  </r>
  <r>
    <x v="5"/>
    <s v="2011*+"/>
    <x v="15"/>
    <x v="6"/>
    <s v="GNB"/>
    <s v="QB"/>
    <n v="12"/>
    <n v="15"/>
    <n v="15"/>
    <d v="2000-01-14T00:00:00"/>
    <n v="343"/>
    <n v="502"/>
    <s v="68.3"/>
    <n v="4643"/>
    <n v="45"/>
    <s v="9.0"/>
    <n v="6"/>
    <s v="1.2"/>
    <n v="209"/>
    <n v="93"/>
    <s v="9.2"/>
    <s v="10.5"/>
    <s v="13.5"/>
    <s v="309.5"/>
    <s v="122.5"/>
    <s v="83.8"/>
    <n v="36"/>
    <n v="219"/>
    <s v="8.22"/>
    <s v="9.39"/>
    <s v="6.7"/>
    <n v="0"/>
    <n v="1"/>
    <n v="23"/>
  </r>
  <r>
    <x v="5"/>
    <s v="2012*"/>
    <x v="5"/>
    <x v="7"/>
    <s v="GNB"/>
    <s v="QB"/>
    <n v="12"/>
    <n v="16"/>
    <n v="16"/>
    <d v="2000-05-11T00:00:00"/>
    <n v="371"/>
    <n v="552"/>
    <s v="67.2"/>
    <n v="4295"/>
    <n v="39"/>
    <s v="7.1"/>
    <n v="8"/>
    <s v="1.4"/>
    <n v="215"/>
    <n v="73"/>
    <s v="7.8"/>
    <s v="8.5"/>
    <s v="11.6"/>
    <s v="268.4"/>
    <s v="108.0"/>
    <s v="71.2"/>
    <n v="51"/>
    <n v="293"/>
    <s v="6.64"/>
    <s v="7.33"/>
    <s v="8.5"/>
    <n v="2"/>
    <n v="3"/>
    <n v="16"/>
  </r>
  <r>
    <x v="5"/>
    <n v="2013"/>
    <x v="6"/>
    <x v="8"/>
    <s v="GNB"/>
    <s v="QB"/>
    <n v="12"/>
    <n v="9"/>
    <n v="9"/>
    <d v="2000-03-06T00:00:00"/>
    <n v="193"/>
    <n v="290"/>
    <s v="66.6"/>
    <n v="2536"/>
    <n v="17"/>
    <s v="5.9"/>
    <n v="6"/>
    <s v="2.1"/>
    <n v="108"/>
    <n v="83"/>
    <s v="8.7"/>
    <s v="9.0"/>
    <s v="13.1"/>
    <s v="281.8"/>
    <s v="104.9"/>
    <s v="61.6"/>
    <n v="21"/>
    <n v="117"/>
    <s v="7.78"/>
    <s v="8.00"/>
    <s v="6.8"/>
    <n v="1"/>
    <n v="1"/>
    <n v="9"/>
  </r>
  <r>
    <x v="5"/>
    <s v="2014*+"/>
    <x v="7"/>
    <x v="9"/>
    <s v="GNB"/>
    <s v="QB"/>
    <n v="12"/>
    <n v="16"/>
    <n v="16"/>
    <d v="2000-04-12T00:00:00"/>
    <n v="341"/>
    <n v="520"/>
    <s v="65.6"/>
    <n v="4381"/>
    <n v="38"/>
    <s v="7.3"/>
    <n v="5"/>
    <s v="1.0"/>
    <n v="221"/>
    <n v="80"/>
    <s v="8.4"/>
    <s v="9.5"/>
    <s v="12.8"/>
    <s v="273.8"/>
    <s v="112.2"/>
    <s v="78.3"/>
    <n v="28"/>
    <n v="174"/>
    <s v="7.68"/>
    <s v="8.65"/>
    <s v="5.1"/>
    <n v="1"/>
    <n v="1"/>
    <n v="22"/>
  </r>
  <r>
    <x v="5"/>
    <s v="2015*"/>
    <x v="8"/>
    <x v="10"/>
    <s v="GNB"/>
    <s v="QB"/>
    <n v="12"/>
    <n v="16"/>
    <n v="16"/>
    <d v="2000-06-10T00:00:00"/>
    <n v="347"/>
    <n v="572"/>
    <s v="60.7"/>
    <n v="3821"/>
    <n v="31"/>
    <s v="5.4"/>
    <n v="8"/>
    <s v="1.4"/>
    <n v="177"/>
    <n v="65"/>
    <s v="6.7"/>
    <s v="7.1"/>
    <s v="11.0"/>
    <s v="238.8"/>
    <s v="92.7"/>
    <s v="60.0"/>
    <n v="46"/>
    <n v="314"/>
    <s v="5.67"/>
    <s v="6.10"/>
    <s v="7.4"/>
    <n v="2"/>
    <n v="2"/>
    <n v="14"/>
  </r>
  <r>
    <x v="5"/>
    <s v="2016*"/>
    <x v="4"/>
    <x v="11"/>
    <s v="GNB"/>
    <s v="QB"/>
    <n v="12"/>
    <n v="16"/>
    <n v="16"/>
    <d v="2000-06-10T00:00:00"/>
    <n v="401"/>
    <n v="610"/>
    <s v="65.7"/>
    <n v="4428"/>
    <n v="40"/>
    <s v="6.6"/>
    <n v="7"/>
    <s v="1.1"/>
    <n v="226"/>
    <n v="66"/>
    <s v="7.3"/>
    <s v="8.1"/>
    <s v="11.0"/>
    <s v="276.8"/>
    <s v="104.2"/>
    <s v="72.4"/>
    <n v="35"/>
    <n v="246"/>
    <s v="6.48"/>
    <s v="7.24"/>
    <s v="5.4"/>
    <n v="0"/>
    <n v="2"/>
    <n v="18"/>
  </r>
  <r>
    <x v="5"/>
    <n v="2017"/>
    <x v="0"/>
    <x v="12"/>
    <s v="GNB"/>
    <s v="QB"/>
    <n v="12"/>
    <n v="7"/>
    <n v="7"/>
    <d v="2000-03-04T00:00:00"/>
    <n v="154"/>
    <n v="238"/>
    <s v="64.7"/>
    <n v="1675"/>
    <n v="16"/>
    <s v="6.7"/>
    <n v="6"/>
    <s v="2.5"/>
    <n v="86"/>
    <n v="72"/>
    <s v="7.0"/>
    <s v="7.2"/>
    <s v="10.9"/>
    <s v="239.3"/>
    <s v="97.2"/>
    <s v="66.0"/>
    <n v="22"/>
    <n v="168"/>
    <s v="5.80"/>
    <s v="5.99"/>
    <s v="8.5"/>
    <n v="2"/>
    <n v="2"/>
    <n v="6"/>
  </r>
  <r>
    <x v="5"/>
    <s v="2018*"/>
    <x v="1"/>
    <x v="13"/>
    <s v="GNB"/>
    <s v="QB"/>
    <n v="12"/>
    <n v="16"/>
    <n v="16"/>
    <d v="2001-09-06T00:00:00"/>
    <n v="372"/>
    <n v="597"/>
    <s v="62.3"/>
    <n v="4442"/>
    <n v="25"/>
    <s v="4.2"/>
    <n v="2"/>
    <s v="0.3"/>
    <n v="200"/>
    <n v="75"/>
    <s v="7.4"/>
    <s v="8.1"/>
    <s v="11.9"/>
    <s v="277.6"/>
    <s v="97.6"/>
    <s v="58.0"/>
    <n v="49"/>
    <n v="353"/>
    <s v="6.33"/>
    <s v="6.96"/>
    <s v="7.6"/>
    <n v="3"/>
    <n v="3"/>
    <n v="13"/>
  </r>
  <r>
    <x v="5"/>
    <s v="2019*"/>
    <x v="2"/>
    <x v="14"/>
    <s v="GNB"/>
    <s v="QB"/>
    <n v="12"/>
    <n v="16"/>
    <n v="16"/>
    <d v="2000-03-13T00:00:00"/>
    <n v="353"/>
    <n v="569"/>
    <s v="62.0"/>
    <n v="4002"/>
    <n v="26"/>
    <s v="4.6"/>
    <n v="4"/>
    <s v="0.7"/>
    <n v="189"/>
    <n v="74"/>
    <s v="7.0"/>
    <s v="7.6"/>
    <s v="11.3"/>
    <s v="250.1"/>
    <s v="95.4"/>
    <s v="52.5"/>
    <n v="36"/>
    <n v="284"/>
    <s v="6.15"/>
    <s v="6.71"/>
    <s v="6.0"/>
    <n v="2"/>
    <n v="3"/>
    <n v="14"/>
  </r>
  <r>
    <x v="5"/>
    <s v="2020*+"/>
    <x v="3"/>
    <x v="15"/>
    <s v="GNB"/>
    <s v="QB"/>
    <n v="12"/>
    <n v="16"/>
    <n v="16"/>
    <d v="2000-03-13T00:00:00"/>
    <n v="372"/>
    <n v="526"/>
    <s v="70.7"/>
    <n v="4299"/>
    <n v="48"/>
    <s v="9.1"/>
    <n v="5"/>
    <s v="1.0"/>
    <n v="216"/>
    <n v="78"/>
    <s v="8.2"/>
    <s v="9.6"/>
    <s v="11.6"/>
    <s v="268.7"/>
    <s v="121.5"/>
    <s v="84.4"/>
    <n v="20"/>
    <n v="182"/>
    <s v="7.54"/>
    <s v="8.89"/>
    <s v="3.7"/>
    <n v="1"/>
    <n v="2"/>
    <n v="17"/>
  </r>
  <r>
    <x v="5"/>
    <n v="2007"/>
    <x v="11"/>
    <x v="2"/>
    <s v="GNB"/>
    <s v="QB"/>
    <m/>
    <n v="1"/>
    <n v="0"/>
    <s v="0-0"/>
    <n v="0"/>
    <n v="0"/>
    <m/>
    <n v="0"/>
    <n v="0"/>
    <m/>
    <n v="0"/>
    <m/>
    <n v="0"/>
    <n v="0"/>
    <m/>
    <m/>
    <m/>
    <s v="0.0"/>
    <m/>
    <m/>
    <n v="0"/>
    <n v="0"/>
    <m/>
    <m/>
    <m/>
    <m/>
    <m/>
    <m/>
  </r>
  <r>
    <x v="5"/>
    <s v="2009*"/>
    <x v="13"/>
    <x v="4"/>
    <s v="GNB"/>
    <s v="QB"/>
    <m/>
    <n v="1"/>
    <n v="1"/>
    <s v="0-1"/>
    <n v="28"/>
    <n v="42"/>
    <s v="66.7"/>
    <n v="423"/>
    <n v="4"/>
    <s v="9.5"/>
    <n v="1"/>
    <s v="2.4"/>
    <n v="16"/>
    <n v="44"/>
    <s v="10.1"/>
    <s v="10.9"/>
    <s v="15.1"/>
    <s v="423.0"/>
    <s v="121.4"/>
    <m/>
    <n v="5"/>
    <n v="19"/>
    <s v="8.60"/>
    <s v="9.34"/>
    <s v="10.6"/>
    <m/>
    <m/>
    <m/>
  </r>
  <r>
    <x v="5"/>
    <n v="2010"/>
    <x v="14"/>
    <x v="5"/>
    <s v="GNB"/>
    <s v="QB"/>
    <m/>
    <n v="4"/>
    <n v="4"/>
    <s v="4-0"/>
    <n v="90"/>
    <n v="132"/>
    <s v="68.2"/>
    <n v="1094"/>
    <n v="9"/>
    <s v="6.8"/>
    <n v="2"/>
    <s v="1.5"/>
    <n v="53"/>
    <n v="38"/>
    <s v="8.3"/>
    <s v="9.0"/>
    <s v="12.2"/>
    <s v="273.5"/>
    <s v="109.8"/>
    <m/>
    <n v="8"/>
    <n v="53"/>
    <s v="7.44"/>
    <s v="8.08"/>
    <s v="5.7"/>
    <m/>
    <m/>
    <m/>
  </r>
  <r>
    <x v="5"/>
    <s v="2011*+"/>
    <x v="15"/>
    <x v="6"/>
    <s v="GNB"/>
    <s v="QB"/>
    <m/>
    <n v="1"/>
    <n v="1"/>
    <s v="0-1"/>
    <n v="26"/>
    <n v="46"/>
    <s v="56.5"/>
    <n v="264"/>
    <n v="2"/>
    <s v="4.3"/>
    <n v="1"/>
    <s v="2.2"/>
    <n v="15"/>
    <n v="21"/>
    <s v="5.7"/>
    <s v="5.6"/>
    <s v="10.2"/>
    <s v="264.0"/>
    <s v="78.5"/>
    <m/>
    <n v="4"/>
    <n v="23"/>
    <s v="4.82"/>
    <s v="4.72"/>
    <s v="8.0"/>
    <m/>
    <m/>
    <m/>
  </r>
  <r>
    <x v="5"/>
    <s v="2012*"/>
    <x v="5"/>
    <x v="7"/>
    <s v="GNB"/>
    <s v="QB"/>
    <m/>
    <n v="2"/>
    <n v="2"/>
    <d v="2021-01-01T00:00:00"/>
    <n v="49"/>
    <n v="72"/>
    <s v="68.1"/>
    <n v="531"/>
    <n v="3"/>
    <s v="4.2"/>
    <n v="1"/>
    <s v="1.4"/>
    <n v="27"/>
    <n v="44"/>
    <s v="7.4"/>
    <s v="7.6"/>
    <s v="10.8"/>
    <s v="265.5"/>
    <s v="97.6"/>
    <m/>
    <n v="4"/>
    <n v="33"/>
    <s v="6.55"/>
    <s v="6.75"/>
    <s v="5.3"/>
    <m/>
    <m/>
    <m/>
  </r>
  <r>
    <x v="5"/>
    <n v="2013"/>
    <x v="6"/>
    <x v="8"/>
    <s v="GNB"/>
    <s v="QB"/>
    <m/>
    <n v="1"/>
    <n v="1"/>
    <s v="0-1"/>
    <n v="17"/>
    <n v="26"/>
    <s v="65.4"/>
    <n v="177"/>
    <n v="1"/>
    <s v="3.8"/>
    <n v="0"/>
    <s v="0.0"/>
    <n v="8"/>
    <n v="26"/>
    <s v="6.8"/>
    <s v="7.6"/>
    <s v="10.4"/>
    <s v="177.0"/>
    <s v="97.8"/>
    <m/>
    <n v="4"/>
    <n v="20"/>
    <s v="5.23"/>
    <s v="5.90"/>
    <s v="13.3"/>
    <m/>
    <m/>
    <m/>
  </r>
  <r>
    <x v="5"/>
    <s v="2014*+"/>
    <x v="7"/>
    <x v="9"/>
    <s v="GNB"/>
    <s v="QB"/>
    <m/>
    <n v="2"/>
    <n v="2"/>
    <d v="2021-01-01T00:00:00"/>
    <n v="43"/>
    <n v="69"/>
    <s v="62.3"/>
    <n v="494"/>
    <n v="4"/>
    <s v="5.8"/>
    <n v="2"/>
    <s v="2.9"/>
    <n v="27"/>
    <n v="46"/>
    <s v="7.2"/>
    <s v="7.0"/>
    <s v="11.5"/>
    <s v="247.0"/>
    <s v="91.1"/>
    <m/>
    <n v="2"/>
    <n v="17"/>
    <s v="6.72"/>
    <s v="6.58"/>
    <s v="2.8"/>
    <n v="1"/>
    <n v="1"/>
    <m/>
  </r>
  <r>
    <x v="5"/>
    <s v="2015*"/>
    <x v="8"/>
    <x v="10"/>
    <s v="GNB"/>
    <s v="QB"/>
    <m/>
    <n v="2"/>
    <n v="2"/>
    <d v="2021-01-01T00:00:00"/>
    <n v="45"/>
    <n v="80"/>
    <s v="56.3"/>
    <n v="471"/>
    <n v="4"/>
    <s v="5.0"/>
    <n v="1"/>
    <s v="1.3"/>
    <n v="23"/>
    <n v="60"/>
    <s v="5.9"/>
    <s v="6.3"/>
    <s v="10.5"/>
    <s v="235.5"/>
    <s v="84.9"/>
    <m/>
    <n v="2"/>
    <n v="15"/>
    <s v="5.56"/>
    <s v="5.99"/>
    <s v="2.4"/>
    <m/>
    <m/>
    <m/>
  </r>
  <r>
    <x v="5"/>
    <s v="2016*"/>
    <x v="4"/>
    <x v="11"/>
    <s v="GNB"/>
    <s v="QB"/>
    <m/>
    <n v="3"/>
    <n v="3"/>
    <d v="2021-01-02T00:00:00"/>
    <n v="80"/>
    <n v="128"/>
    <s v="62.5"/>
    <n v="1004"/>
    <n v="9"/>
    <s v="7.0"/>
    <n v="2"/>
    <s v="1.6"/>
    <n v="53"/>
    <n v="42"/>
    <s v="7.8"/>
    <s v="8.5"/>
    <s v="12.6"/>
    <s v="334.7"/>
    <s v="103.8"/>
    <m/>
    <n v="10"/>
    <n v="79"/>
    <s v="6.70"/>
    <s v="7.36"/>
    <s v="7.2"/>
    <n v="0"/>
    <n v="1"/>
    <m/>
  </r>
  <r>
    <x v="5"/>
    <s v="2019*"/>
    <x v="2"/>
    <x v="14"/>
    <s v="GNB"/>
    <s v="QB"/>
    <m/>
    <n v="2"/>
    <n v="2"/>
    <d v="2021-01-01T00:00:00"/>
    <n v="47"/>
    <n v="66"/>
    <s v="71.2"/>
    <n v="569"/>
    <n v="4"/>
    <s v="6.1"/>
    <n v="2"/>
    <s v="3.0"/>
    <n v="28"/>
    <n v="65"/>
    <s v="8.6"/>
    <s v="8.5"/>
    <s v="12.1"/>
    <s v="284.5"/>
    <s v="104.9"/>
    <m/>
    <n v="5"/>
    <n v="38"/>
    <s v="7.48"/>
    <s v="7.34"/>
    <s v="7.0"/>
    <m/>
    <m/>
    <m/>
  </r>
  <r>
    <x v="5"/>
    <s v="2020*+"/>
    <x v="3"/>
    <x v="15"/>
    <s v="GNB"/>
    <s v="QB"/>
    <m/>
    <n v="2"/>
    <n v="2"/>
    <d v="2021-01-01T00:00:00"/>
    <n v="56"/>
    <n v="84"/>
    <s v="66.7"/>
    <n v="642"/>
    <n v="5"/>
    <s v="6.0"/>
    <n v="1"/>
    <s v="1.2"/>
    <n v="34"/>
    <n v="58"/>
    <s v="7.6"/>
    <s v="8.3"/>
    <s v="11.5"/>
    <s v="321.0"/>
    <s v="104.4"/>
    <m/>
    <n v="5"/>
    <n v="32"/>
    <s v="6.85"/>
    <s v="7.47"/>
    <s v="5.6"/>
    <m/>
    <m/>
    <m/>
  </r>
  <r>
    <x v="6"/>
    <n v="2012"/>
    <x v="5"/>
    <x v="2"/>
    <s v="WAS"/>
    <m/>
    <n v="12"/>
    <n v="3"/>
    <n v="1"/>
    <s v="1-0-0"/>
    <n v="33"/>
    <n v="48"/>
    <s v="68.8"/>
    <n v="466"/>
    <n v="4"/>
    <s v="8.3"/>
    <n v="3"/>
    <s v="6.3"/>
    <n v="20"/>
    <n v="77"/>
    <s v="9.7"/>
    <s v="8.6"/>
    <s v="14.1"/>
    <s v="155.3"/>
    <s v="101.6"/>
    <s v="77.7"/>
    <n v="3"/>
    <n v="27"/>
    <s v="8.61"/>
    <s v="7.53"/>
    <s v="5.9"/>
    <n v="1"/>
    <n v="1"/>
    <n v="2"/>
  </r>
  <r>
    <x v="6"/>
    <n v="2013"/>
    <x v="6"/>
    <x v="3"/>
    <s v="WAS"/>
    <s v="QB"/>
    <n v="12"/>
    <n v="5"/>
    <n v="3"/>
    <s v="0-3-0"/>
    <n v="81"/>
    <n v="155"/>
    <s v="52.3"/>
    <n v="854"/>
    <n v="4"/>
    <s v="2.6"/>
    <n v="7"/>
    <s v="4.5"/>
    <n v="42"/>
    <n v="62"/>
    <s v="5.5"/>
    <s v="4.0"/>
    <s v="10.5"/>
    <s v="170.8"/>
    <s v="58.4"/>
    <s v="36.5"/>
    <n v="5"/>
    <n v="32"/>
    <s v="5.14"/>
    <s v="3.67"/>
    <s v="3.1"/>
    <m/>
    <m/>
    <n v="-2"/>
  </r>
  <r>
    <x v="6"/>
    <n v="2014"/>
    <x v="7"/>
    <x v="4"/>
    <s v="WAS"/>
    <s v="QB"/>
    <n v="8"/>
    <n v="6"/>
    <n v="5"/>
    <d v="2000-04-01T00:00:00"/>
    <n v="126"/>
    <n v="204"/>
    <s v="61.8"/>
    <n v="1710"/>
    <n v="10"/>
    <s v="4.9"/>
    <n v="9"/>
    <s v="4.4"/>
    <n v="75"/>
    <n v="81"/>
    <s v="8.4"/>
    <s v="7.4"/>
    <s v="13.6"/>
    <s v="285.0"/>
    <s v="86.4"/>
    <s v="52.0"/>
    <n v="8"/>
    <n v="70"/>
    <s v="7.74"/>
    <s v="6.77"/>
    <s v="3.8"/>
    <m/>
    <m/>
    <n v="4"/>
  </r>
  <r>
    <x v="6"/>
    <n v="2015"/>
    <x v="8"/>
    <x v="5"/>
    <s v="WAS"/>
    <s v="QB"/>
    <n v="8"/>
    <n v="16"/>
    <n v="16"/>
    <d v="2000-07-09T00:00:00"/>
    <n v="379"/>
    <n v="543"/>
    <s v="69.8"/>
    <n v="4166"/>
    <n v="29"/>
    <s v="5.3"/>
    <n v="11"/>
    <s v="2.0"/>
    <n v="205"/>
    <n v="78"/>
    <s v="7.7"/>
    <s v="7.8"/>
    <s v="11.0"/>
    <s v="260.4"/>
    <s v="101.6"/>
    <s v="67.8"/>
    <n v="26"/>
    <n v="186"/>
    <s v="6.99"/>
    <s v="7.14"/>
    <s v="4.6"/>
    <n v="2"/>
    <n v="3"/>
    <n v="12"/>
  </r>
  <r>
    <x v="6"/>
    <s v="2016*"/>
    <x v="4"/>
    <x v="6"/>
    <s v="WAS"/>
    <s v="QB"/>
    <n v="8"/>
    <n v="16"/>
    <n v="16"/>
    <d v="2001-07-08T00:00:00"/>
    <n v="406"/>
    <n v="606"/>
    <s v="67.0"/>
    <n v="4917"/>
    <n v="25"/>
    <s v="4.1"/>
    <n v="12"/>
    <s v="2.0"/>
    <n v="227"/>
    <n v="80"/>
    <s v="8.1"/>
    <s v="8.0"/>
    <s v="12.1"/>
    <s v="307.3"/>
    <s v="97.2"/>
    <s v="66.5"/>
    <n v="23"/>
    <n v="190"/>
    <s v="7.52"/>
    <s v="7.45"/>
    <s v="3.7"/>
    <n v="4"/>
    <n v="4"/>
    <n v="15"/>
  </r>
  <r>
    <x v="6"/>
    <n v="2017"/>
    <x v="0"/>
    <x v="7"/>
    <s v="WAS"/>
    <s v="QB"/>
    <n v="8"/>
    <n v="16"/>
    <n v="16"/>
    <d v="2000-09-07T00:00:00"/>
    <n v="347"/>
    <n v="540"/>
    <s v="64.3"/>
    <n v="4093"/>
    <n v="27"/>
    <s v="5.0"/>
    <n v="13"/>
    <s v="2.4"/>
    <n v="194"/>
    <n v="74"/>
    <s v="7.6"/>
    <s v="7.5"/>
    <s v="11.8"/>
    <s v="255.8"/>
    <s v="93.9"/>
    <s v="56.0"/>
    <n v="41"/>
    <n v="342"/>
    <s v="6.46"/>
    <s v="6.38"/>
    <s v="7.1"/>
    <n v="1"/>
    <n v="4"/>
    <n v="12"/>
  </r>
  <r>
    <x v="6"/>
    <n v="2018"/>
    <x v="1"/>
    <x v="8"/>
    <s v="MIN"/>
    <s v="QB"/>
    <n v="8"/>
    <n v="16"/>
    <n v="16"/>
    <d v="2001-07-08T00:00:00"/>
    <n v="425"/>
    <n v="606"/>
    <s v="70.1"/>
    <n v="4298"/>
    <n v="30"/>
    <s v="5.0"/>
    <n v="10"/>
    <s v="1.7"/>
    <n v="218"/>
    <n v="75"/>
    <s v="7.1"/>
    <s v="7.3"/>
    <s v="10.1"/>
    <s v="268.6"/>
    <s v="99.7"/>
    <s v="59.5"/>
    <n v="40"/>
    <n v="262"/>
    <s v="6.25"/>
    <s v="6.48"/>
    <s v="6.2"/>
    <n v="1"/>
    <n v="0"/>
    <n v="12"/>
  </r>
  <r>
    <x v="6"/>
    <s v="2019*"/>
    <x v="2"/>
    <x v="9"/>
    <s v="MIN"/>
    <s v="QB"/>
    <n v="8"/>
    <n v="15"/>
    <n v="15"/>
    <d v="2000-05-10T00:00:00"/>
    <n v="307"/>
    <n v="444"/>
    <s v="69.1"/>
    <n v="3603"/>
    <n v="26"/>
    <s v="5.9"/>
    <n v="6"/>
    <s v="1.4"/>
    <n v="165"/>
    <n v="66"/>
    <s v="8.1"/>
    <s v="8.7"/>
    <s v="11.7"/>
    <s v="240.2"/>
    <s v="107.4"/>
    <s v="60.4"/>
    <n v="28"/>
    <n v="206"/>
    <s v="7.20"/>
    <s v="7.73"/>
    <s v="5.9"/>
    <n v="1"/>
    <n v="1"/>
    <n v="14"/>
  </r>
  <r>
    <x v="6"/>
    <n v="2020"/>
    <x v="3"/>
    <x v="10"/>
    <s v="MIN"/>
    <s v="QB"/>
    <n v="8"/>
    <n v="16"/>
    <n v="16"/>
    <d v="2000-09-07T00:00:00"/>
    <n v="349"/>
    <n v="516"/>
    <s v="67.6"/>
    <n v="4265"/>
    <n v="35"/>
    <s v="6.8"/>
    <n v="13"/>
    <s v="2.5"/>
    <n v="212"/>
    <n v="71"/>
    <s v="8.3"/>
    <s v="8.5"/>
    <s v="12.2"/>
    <s v="266.6"/>
    <s v="105.0"/>
    <s v="63.2"/>
    <n v="39"/>
    <n v="256"/>
    <s v="7.22"/>
    <s v="7.43"/>
    <s v="7.0"/>
    <n v="1"/>
    <n v="3"/>
    <n v="14"/>
  </r>
  <r>
    <x v="6"/>
    <n v="2012"/>
    <x v="5"/>
    <x v="2"/>
    <s v="WAS"/>
    <s v="QB"/>
    <m/>
    <n v="1"/>
    <n v="0"/>
    <m/>
    <n v="3"/>
    <n v="10"/>
    <s v="30.0"/>
    <n v="31"/>
    <n v="0"/>
    <s v="0.0"/>
    <n v="0"/>
    <s v="0.0"/>
    <n v="2"/>
    <n v="15"/>
    <s v="3.1"/>
    <s v="3.1"/>
    <s v="10.3"/>
    <s v="31.0"/>
    <s v="40.0"/>
    <m/>
    <n v="0"/>
    <n v="0"/>
    <s v="3.10"/>
    <s v="3.10"/>
    <s v="0.0"/>
    <m/>
    <m/>
    <m/>
  </r>
  <r>
    <x v="6"/>
    <n v="2015"/>
    <x v="8"/>
    <x v="5"/>
    <s v="WAS"/>
    <s v="QB"/>
    <m/>
    <n v="1"/>
    <n v="1"/>
    <s v="0-1"/>
    <n v="29"/>
    <n v="46"/>
    <s v="63.0"/>
    <n v="329"/>
    <n v="1"/>
    <s v="2.2"/>
    <n v="0"/>
    <s v="0.0"/>
    <n v="14"/>
    <n v="38"/>
    <s v="7.2"/>
    <s v="7.6"/>
    <s v="11.3"/>
    <s v="329.0"/>
    <s v="91.7"/>
    <m/>
    <n v="6"/>
    <n v="59"/>
    <s v="5.19"/>
    <s v="5.58"/>
    <s v="11.5"/>
    <m/>
    <m/>
    <m/>
  </r>
  <r>
    <x v="6"/>
    <s v="2019*"/>
    <x v="2"/>
    <x v="9"/>
    <s v="MIN"/>
    <s v="QB"/>
    <m/>
    <n v="2"/>
    <n v="2"/>
    <d v="2021-01-01T00:00:00"/>
    <n v="40"/>
    <n v="60"/>
    <s v="66.7"/>
    <n v="414"/>
    <n v="2"/>
    <s v="3.3"/>
    <n v="1"/>
    <s v="1.7"/>
    <n v="17"/>
    <n v="43"/>
    <s v="6.9"/>
    <s v="6.8"/>
    <s v="10.4"/>
    <s v="207.0"/>
    <s v="90.6"/>
    <m/>
    <n v="8"/>
    <n v="56"/>
    <s v="5.26"/>
    <s v="5.19"/>
    <s v="11.8"/>
    <n v="0"/>
    <n v="1"/>
    <m/>
  </r>
  <r>
    <x v="7"/>
    <n v="2016"/>
    <x v="4"/>
    <x v="2"/>
    <s v="PHI"/>
    <s v="QB"/>
    <n v="11"/>
    <n v="16"/>
    <n v="16"/>
    <d v="2000-09-07T00:00:00"/>
    <n v="379"/>
    <n v="607"/>
    <s v="62.4"/>
    <n v="3782"/>
    <n v="16"/>
    <s v="2.6"/>
    <n v="14"/>
    <s v="2.3"/>
    <n v="192"/>
    <n v="73"/>
    <s v="6.2"/>
    <s v="5.7"/>
    <s v="10.0"/>
    <s v="236.4"/>
    <s v="79.3"/>
    <s v="46.7"/>
    <n v="33"/>
    <n v="213"/>
    <s v="5.58"/>
    <s v="5.09"/>
    <s v="5.2"/>
    <n v="1"/>
    <n v="1"/>
    <n v="10"/>
  </r>
  <r>
    <x v="7"/>
    <s v="2017*"/>
    <x v="0"/>
    <x v="3"/>
    <s v="PHI"/>
    <s v="QB"/>
    <n v="11"/>
    <n v="13"/>
    <n v="13"/>
    <d v="2000-02-11T00:00:00"/>
    <n v="265"/>
    <n v="440"/>
    <s v="60.2"/>
    <n v="3296"/>
    <n v="33"/>
    <s v="7.5"/>
    <n v="7"/>
    <s v="1.6"/>
    <n v="161"/>
    <n v="72"/>
    <s v="7.5"/>
    <s v="8.3"/>
    <s v="12.4"/>
    <s v="253.5"/>
    <s v="101.9"/>
    <s v="78.5"/>
    <n v="28"/>
    <n v="162"/>
    <s v="6.70"/>
    <s v="7.43"/>
    <s v="6.0"/>
    <n v="1"/>
    <n v="1"/>
    <n v="13"/>
  </r>
  <r>
    <x v="7"/>
    <n v="2018"/>
    <x v="1"/>
    <x v="4"/>
    <s v="PHI"/>
    <s v="QB"/>
    <n v="11"/>
    <n v="11"/>
    <n v="11"/>
    <d v="2000-06-05T00:00:00"/>
    <n v="279"/>
    <n v="401"/>
    <s v="69.6"/>
    <n v="3074"/>
    <n v="21"/>
    <s v="5.2"/>
    <n v="7"/>
    <s v="1.7"/>
    <n v="159"/>
    <n v="58"/>
    <s v="7.7"/>
    <s v="7.9"/>
    <s v="11.0"/>
    <s v="279.5"/>
    <s v="102.2"/>
    <s v="62.0"/>
    <n v="31"/>
    <n v="202"/>
    <s v="6.65"/>
    <s v="6.89"/>
    <s v="7.2"/>
    <n v="2"/>
    <n v="2"/>
    <n v="9"/>
  </r>
  <r>
    <x v="7"/>
    <n v="2019"/>
    <x v="2"/>
    <x v="5"/>
    <s v="PHI"/>
    <s v="QB"/>
    <n v="11"/>
    <n v="16"/>
    <n v="16"/>
    <d v="2000-07-09T00:00:00"/>
    <n v="388"/>
    <n v="607"/>
    <s v="63.9"/>
    <n v="4039"/>
    <n v="27"/>
    <s v="4.4"/>
    <n v="7"/>
    <s v="1.2"/>
    <n v="213"/>
    <n v="53"/>
    <s v="6.7"/>
    <s v="7.0"/>
    <s v="10.4"/>
    <s v="252.4"/>
    <s v="93.1"/>
    <s v="62.8"/>
    <n v="37"/>
    <n v="230"/>
    <s v="5.91"/>
    <s v="6.26"/>
    <s v="5.7"/>
    <n v="2"/>
    <n v="4"/>
    <n v="12"/>
  </r>
  <r>
    <x v="7"/>
    <n v="2020"/>
    <x v="3"/>
    <x v="6"/>
    <s v="PHI"/>
    <s v="QB"/>
    <n v="11"/>
    <n v="12"/>
    <n v="12"/>
    <d v="2001-08-03T00:00:00"/>
    <n v="251"/>
    <n v="437"/>
    <s v="57.4"/>
    <n v="2620"/>
    <n v="16"/>
    <s v="3.7"/>
    <n v="15"/>
    <s v="3.4"/>
    <n v="130"/>
    <n v="59"/>
    <s v="6.0"/>
    <s v="5.2"/>
    <s v="10.4"/>
    <s v="218.3"/>
    <s v="72.8"/>
    <s v="49.6"/>
    <n v="50"/>
    <n v="326"/>
    <s v="4.71"/>
    <s v="3.98"/>
    <s v="10.3"/>
    <n v="3"/>
    <n v="2"/>
    <n v="4"/>
  </r>
  <r>
    <x v="7"/>
    <n v="2019"/>
    <x v="2"/>
    <x v="5"/>
    <s v="PHI"/>
    <s v="QB"/>
    <m/>
    <n v="1"/>
    <n v="1"/>
    <s v="0-1"/>
    <n v="1"/>
    <n v="4"/>
    <s v="25.0"/>
    <n v="3"/>
    <n v="0"/>
    <s v="0.0"/>
    <n v="0"/>
    <s v="0.0"/>
    <n v="0"/>
    <n v="3"/>
    <s v="0.8"/>
    <s v="0.8"/>
    <s v="3.0"/>
    <s v="3.0"/>
    <s v="39.6"/>
    <m/>
    <n v="1"/>
    <n v="1"/>
    <s v="0.40"/>
    <s v="0.40"/>
    <s v="20.0"/>
    <m/>
    <m/>
    <m/>
  </r>
  <r>
    <x v="8"/>
    <n v="2008"/>
    <x v="12"/>
    <x v="1"/>
    <s v="ATL"/>
    <s v="QB"/>
    <n v="2"/>
    <n v="16"/>
    <n v="16"/>
    <d v="2000-05-11T00:00:00"/>
    <n v="265"/>
    <n v="434"/>
    <s v="61.1"/>
    <n v="3440"/>
    <n v="16"/>
    <s v="3.7"/>
    <n v="11"/>
    <s v="2.5"/>
    <n v="156"/>
    <n v="70"/>
    <s v="7.9"/>
    <s v="7.5"/>
    <s v="13.0"/>
    <s v="215.0"/>
    <s v="87.7"/>
    <s v="68.8"/>
    <n v="17"/>
    <n v="104"/>
    <s v="7.40"/>
    <s v="7.01"/>
    <s v="3.8"/>
    <n v="2"/>
    <n v="4"/>
    <n v="14"/>
  </r>
  <r>
    <x v="8"/>
    <n v="2009"/>
    <x v="13"/>
    <x v="2"/>
    <s v="ATL"/>
    <s v="QB"/>
    <n v="2"/>
    <n v="14"/>
    <n v="14"/>
    <d v="2000-05-09T00:00:00"/>
    <n v="263"/>
    <n v="451"/>
    <s v="58.3"/>
    <n v="2916"/>
    <n v="22"/>
    <s v="4.9"/>
    <n v="14"/>
    <s v="3.1"/>
    <n v="153"/>
    <n v="90"/>
    <s v="6.5"/>
    <s v="6.0"/>
    <s v="11.1"/>
    <s v="208.3"/>
    <s v="80.9"/>
    <s v="67.7"/>
    <n v="19"/>
    <n v="92"/>
    <s v="6.01"/>
    <s v="5.60"/>
    <s v="4.0"/>
    <n v="1"/>
    <n v="3"/>
    <n v="10"/>
  </r>
  <r>
    <x v="8"/>
    <s v="2010*"/>
    <x v="14"/>
    <x v="3"/>
    <s v="ATL"/>
    <s v="QB"/>
    <n v="2"/>
    <n v="16"/>
    <n v="16"/>
    <d v="2000-03-13T00:00:00"/>
    <n v="357"/>
    <n v="571"/>
    <s v="62.5"/>
    <n v="3705"/>
    <n v="28"/>
    <s v="4.9"/>
    <n v="9"/>
    <s v="1.6"/>
    <n v="202"/>
    <n v="46"/>
    <s v="6.5"/>
    <s v="6.8"/>
    <s v="10.4"/>
    <s v="231.6"/>
    <s v="91.0"/>
    <s v="71.2"/>
    <n v="23"/>
    <n v="158"/>
    <s v="5.97"/>
    <s v="6.23"/>
    <s v="3.9"/>
    <n v="5"/>
    <n v="6"/>
    <n v="16"/>
  </r>
  <r>
    <x v="8"/>
    <n v="2011"/>
    <x v="15"/>
    <x v="4"/>
    <s v="ATL"/>
    <s v="QB"/>
    <n v="2"/>
    <n v="16"/>
    <n v="16"/>
    <d v="2000-06-10T00:00:00"/>
    <n v="347"/>
    <n v="566"/>
    <s v="61.3"/>
    <n v="4177"/>
    <n v="29"/>
    <s v="5.1"/>
    <n v="12"/>
    <s v="2.1"/>
    <n v="208"/>
    <n v="80"/>
    <s v="7.4"/>
    <s v="7.5"/>
    <s v="12.0"/>
    <s v="261.1"/>
    <s v="92.2"/>
    <s v="69.3"/>
    <n v="26"/>
    <n v="173"/>
    <s v="6.76"/>
    <s v="6.83"/>
    <s v="4.4"/>
    <n v="3"/>
    <n v="3"/>
    <n v="15"/>
  </r>
  <r>
    <x v="8"/>
    <s v="2012*"/>
    <x v="5"/>
    <x v="5"/>
    <s v="ATL"/>
    <s v="QB"/>
    <n v="2"/>
    <n v="16"/>
    <n v="16"/>
    <d v="2000-03-13T00:00:00"/>
    <n v="422"/>
    <n v="615"/>
    <s v="68.6"/>
    <n v="4719"/>
    <n v="32"/>
    <s v="5.2"/>
    <n v="14"/>
    <s v="2.3"/>
    <n v="248"/>
    <n v="80"/>
    <s v="7.7"/>
    <s v="7.7"/>
    <s v="11.2"/>
    <s v="294.9"/>
    <s v="99.1"/>
    <s v="71.6"/>
    <n v="28"/>
    <n v="210"/>
    <s v="7.01"/>
    <s v="7.03"/>
    <s v="4.4"/>
    <n v="4"/>
    <n v="6"/>
    <n v="18"/>
  </r>
  <r>
    <x v="8"/>
    <n v="2013"/>
    <x v="6"/>
    <x v="6"/>
    <s v="ATL"/>
    <s v="QB"/>
    <n v="2"/>
    <n v="16"/>
    <n v="16"/>
    <d v="2000-12-04T00:00:00"/>
    <n v="439"/>
    <n v="651"/>
    <s v="67.4"/>
    <n v="4515"/>
    <n v="26"/>
    <s v="4.0"/>
    <n v="17"/>
    <s v="2.6"/>
    <n v="228"/>
    <n v="81"/>
    <s v="6.9"/>
    <s v="6.6"/>
    <s v="10.3"/>
    <s v="282.2"/>
    <s v="89.6"/>
    <s v="67.5"/>
    <n v="44"/>
    <n v="298"/>
    <s v="6.07"/>
    <s v="5.72"/>
    <s v="6.3"/>
    <n v="1"/>
    <n v="1"/>
    <n v="13"/>
  </r>
  <r>
    <x v="8"/>
    <s v="2014*"/>
    <x v="7"/>
    <x v="7"/>
    <s v="ATL"/>
    <s v="QB"/>
    <n v="2"/>
    <n v="16"/>
    <n v="16"/>
    <d v="2000-10-06T00:00:00"/>
    <n v="415"/>
    <n v="628"/>
    <s v="66.1"/>
    <n v="4694"/>
    <n v="28"/>
    <s v="4.5"/>
    <n v="14"/>
    <s v="2.2"/>
    <n v="233"/>
    <n v="79"/>
    <s v="7.5"/>
    <s v="7.4"/>
    <s v="11.3"/>
    <s v="293.4"/>
    <s v="93.9"/>
    <s v="68.4"/>
    <n v="31"/>
    <n v="205"/>
    <s v="6.81"/>
    <s v="6.71"/>
    <s v="4.7"/>
    <n v="3"/>
    <n v="3"/>
    <n v="15"/>
  </r>
  <r>
    <x v="8"/>
    <n v="2015"/>
    <x v="8"/>
    <x v="8"/>
    <s v="ATL"/>
    <s v="QB"/>
    <n v="2"/>
    <n v="16"/>
    <n v="16"/>
    <d v="2000-08-08T00:00:00"/>
    <n v="407"/>
    <n v="614"/>
    <s v="66.3"/>
    <n v="4591"/>
    <n v="21"/>
    <s v="3.4"/>
    <n v="16"/>
    <s v="2.6"/>
    <n v="228"/>
    <n v="70"/>
    <s v="7.5"/>
    <s v="7.0"/>
    <s v="11.3"/>
    <s v="286.9"/>
    <s v="89.0"/>
    <s v="64.1"/>
    <n v="30"/>
    <n v="203"/>
    <s v="6.81"/>
    <s v="6.35"/>
    <s v="4.7"/>
    <n v="4"/>
    <n v="4"/>
    <n v="14"/>
  </r>
  <r>
    <x v="8"/>
    <s v="2016*+"/>
    <x v="4"/>
    <x v="9"/>
    <s v="ATL"/>
    <s v="QB"/>
    <n v="2"/>
    <n v="16"/>
    <n v="16"/>
    <d v="2000-05-11T00:00:00"/>
    <n v="373"/>
    <n v="534"/>
    <s v="69.9"/>
    <n v="4944"/>
    <n v="38"/>
    <s v="7.1"/>
    <n v="7"/>
    <s v="1.3"/>
    <n v="240"/>
    <n v="76"/>
    <s v="9.3"/>
    <s v="10.1"/>
    <s v="13.3"/>
    <s v="309.0"/>
    <s v="117.1"/>
    <s v="79.6"/>
    <n v="37"/>
    <n v="235"/>
    <s v="8.25"/>
    <s v="9.03"/>
    <s v="6.5"/>
    <n v="1"/>
    <n v="2"/>
    <n v="21"/>
  </r>
  <r>
    <x v="8"/>
    <n v="2017"/>
    <x v="0"/>
    <x v="10"/>
    <s v="ATL"/>
    <s v="QB"/>
    <n v="2"/>
    <n v="16"/>
    <n v="16"/>
    <d v="2000-06-10T00:00:00"/>
    <n v="342"/>
    <n v="529"/>
    <s v="64.7"/>
    <n v="4095"/>
    <n v="20"/>
    <s v="3.8"/>
    <n v="12"/>
    <s v="2.3"/>
    <n v="199"/>
    <n v="88"/>
    <s v="7.7"/>
    <s v="7.5"/>
    <s v="12.0"/>
    <s v="255.9"/>
    <s v="91.4"/>
    <s v="67.1"/>
    <n v="24"/>
    <n v="156"/>
    <s v="7.12"/>
    <s v="6.87"/>
    <s v="4.3"/>
    <n v="2"/>
    <n v="3"/>
    <n v="15"/>
  </r>
  <r>
    <x v="8"/>
    <n v="2018"/>
    <x v="1"/>
    <x v="11"/>
    <s v="ATL"/>
    <s v="QB"/>
    <n v="2"/>
    <n v="16"/>
    <n v="16"/>
    <d v="2000-09-07T00:00:00"/>
    <n v="422"/>
    <n v="608"/>
    <s v="69.4"/>
    <n v="4924"/>
    <n v="35"/>
    <s v="5.8"/>
    <n v="7"/>
    <s v="1.2"/>
    <n v="236"/>
    <n v="75"/>
    <s v="8.1"/>
    <s v="8.7"/>
    <s v="11.7"/>
    <s v="307.8"/>
    <s v="108.1"/>
    <s v="65.7"/>
    <n v="42"/>
    <n v="296"/>
    <s v="7.12"/>
    <s v="7.71"/>
    <s v="6.5"/>
    <n v="1"/>
    <n v="1"/>
    <n v="16"/>
  </r>
  <r>
    <x v="8"/>
    <n v="2019"/>
    <x v="2"/>
    <x v="12"/>
    <s v="ATL"/>
    <s v="QB"/>
    <n v="2"/>
    <n v="15"/>
    <n v="15"/>
    <d v="2000-08-07T00:00:00"/>
    <n v="408"/>
    <n v="616"/>
    <s v="66.2"/>
    <n v="4466"/>
    <n v="26"/>
    <s v="4.2"/>
    <n v="14"/>
    <s v="2.3"/>
    <n v="228"/>
    <n v="93"/>
    <s v="7.3"/>
    <s v="7.1"/>
    <s v="10.9"/>
    <s v="297.7"/>
    <s v="92.1"/>
    <s v="59.6"/>
    <n v="48"/>
    <n v="316"/>
    <s v="6.25"/>
    <s v="6.08"/>
    <s v="7.2"/>
    <n v="3"/>
    <n v="2"/>
    <n v="13"/>
  </r>
  <r>
    <x v="8"/>
    <n v="2020"/>
    <x v="3"/>
    <x v="13"/>
    <s v="ATL"/>
    <s v="QB"/>
    <n v="2"/>
    <n v="16"/>
    <n v="16"/>
    <d v="2000-12-04T00:00:00"/>
    <n v="407"/>
    <n v="626"/>
    <s v="65.0"/>
    <n v="4581"/>
    <n v="26"/>
    <s v="4.2"/>
    <n v="11"/>
    <s v="1.8"/>
    <n v="242"/>
    <n v="63"/>
    <s v="7.3"/>
    <s v="7.4"/>
    <s v="11.3"/>
    <s v="286.3"/>
    <s v="93.3"/>
    <s v="67.0"/>
    <n v="41"/>
    <n v="257"/>
    <s v="6.48"/>
    <s v="6.52"/>
    <s v="6.1"/>
    <m/>
    <m/>
    <n v="13"/>
  </r>
  <r>
    <x v="8"/>
    <n v="2008"/>
    <x v="12"/>
    <x v="1"/>
    <s v="ATL"/>
    <s v="QB"/>
    <m/>
    <n v="1"/>
    <n v="1"/>
    <s v="0-1"/>
    <n v="26"/>
    <n v="40"/>
    <s v="65.0"/>
    <n v="199"/>
    <n v="2"/>
    <s v="5.0"/>
    <n v="2"/>
    <s v="5.0"/>
    <n v="14"/>
    <n v="28"/>
    <s v="5.0"/>
    <s v="3.7"/>
    <s v="7.7"/>
    <s v="199.0"/>
    <s v="72.8"/>
    <m/>
    <n v="3"/>
    <n v="9"/>
    <s v="4.42"/>
    <s v="3.26"/>
    <s v="7.0"/>
    <m/>
    <m/>
    <m/>
  </r>
  <r>
    <x v="8"/>
    <s v="2010*"/>
    <x v="14"/>
    <x v="3"/>
    <s v="ATL"/>
    <s v="QB"/>
    <m/>
    <n v="1"/>
    <n v="1"/>
    <s v="0-1"/>
    <n v="20"/>
    <n v="29"/>
    <s v="69.0"/>
    <n v="186"/>
    <n v="1"/>
    <s v="3.4"/>
    <n v="2"/>
    <s v="6.9"/>
    <n v="9"/>
    <n v="22"/>
    <s v="6.4"/>
    <s v="4.0"/>
    <s v="9.3"/>
    <s v="186.0"/>
    <s v="69.0"/>
    <m/>
    <n v="5"/>
    <n v="37"/>
    <s v="4.38"/>
    <s v="2.32"/>
    <s v="14.7"/>
    <m/>
    <m/>
    <m/>
  </r>
  <r>
    <x v="8"/>
    <n v="2011"/>
    <x v="15"/>
    <x v="4"/>
    <s v="ATL"/>
    <s v="QB"/>
    <m/>
    <n v="1"/>
    <n v="1"/>
    <s v="0-1"/>
    <n v="24"/>
    <n v="41"/>
    <s v="58.5"/>
    <n v="199"/>
    <n v="0"/>
    <s v="0.0"/>
    <n v="0"/>
    <s v="0.0"/>
    <n v="10"/>
    <n v="21"/>
    <s v="4.9"/>
    <s v="4.9"/>
    <s v="8.3"/>
    <s v="199.0"/>
    <s v="71.1"/>
    <m/>
    <n v="2"/>
    <n v="16"/>
    <s v="4.26"/>
    <s v="4.26"/>
    <s v="4.7"/>
    <m/>
    <m/>
    <m/>
  </r>
  <r>
    <x v="8"/>
    <s v="2012*"/>
    <x v="5"/>
    <x v="5"/>
    <s v="ATL"/>
    <s v="QB"/>
    <m/>
    <n v="2"/>
    <n v="2"/>
    <d v="2021-01-01T00:00:00"/>
    <n v="54"/>
    <n v="77"/>
    <s v="70.1"/>
    <n v="646"/>
    <n v="6"/>
    <s v="7.8"/>
    <n v="3"/>
    <s v="3.9"/>
    <n v="37"/>
    <n v="47"/>
    <s v="8.4"/>
    <s v="8.2"/>
    <s v="12.0"/>
    <s v="323.0"/>
    <s v="105.2"/>
    <m/>
    <n v="1"/>
    <n v="0"/>
    <s v="8.28"/>
    <s v="8.09"/>
    <s v="1.3"/>
    <n v="1"/>
    <n v="1"/>
    <m/>
  </r>
  <r>
    <x v="8"/>
    <s v="2016*+"/>
    <x v="4"/>
    <x v="9"/>
    <s v="ATL"/>
    <s v="QB"/>
    <m/>
    <n v="3"/>
    <n v="3"/>
    <d v="2021-01-02T00:00:00"/>
    <n v="70"/>
    <n v="98"/>
    <s v="71.4"/>
    <n v="1014"/>
    <n v="9"/>
    <s v="9.2"/>
    <n v="0"/>
    <s v="0.0"/>
    <n v="54"/>
    <n v="73"/>
    <s v="10.3"/>
    <s v="12.2"/>
    <s v="14.5"/>
    <s v="338.0"/>
    <s v="135.3"/>
    <m/>
    <n v="8"/>
    <n v="59"/>
    <s v="9.01"/>
    <s v="10.71"/>
    <s v="7.5"/>
    <m/>
    <m/>
    <m/>
  </r>
  <r>
    <x v="8"/>
    <n v="2017"/>
    <x v="0"/>
    <x v="10"/>
    <s v="ATL"/>
    <s v="QB"/>
    <m/>
    <n v="2"/>
    <n v="2"/>
    <d v="2021-01-01T00:00:00"/>
    <n v="43"/>
    <n v="66"/>
    <s v="65.2"/>
    <n v="428"/>
    <n v="2"/>
    <s v="3.0"/>
    <n v="0"/>
    <s v="0.0"/>
    <n v="24"/>
    <n v="52"/>
    <s v="6.5"/>
    <s v="7.1"/>
    <s v="10.0"/>
    <s v="214.0"/>
    <s v="93.5"/>
    <m/>
    <n v="6"/>
    <n v="35"/>
    <s v="5.46"/>
    <s v="6.01"/>
    <s v="8.3"/>
    <m/>
    <m/>
    <m/>
  </r>
  <r>
    <x v="9"/>
    <n v="2012"/>
    <x v="5"/>
    <x v="2"/>
    <s v="MIA"/>
    <s v="QB"/>
    <n v="17"/>
    <n v="16"/>
    <n v="16"/>
    <d v="2000-09-07T00:00:00"/>
    <n v="282"/>
    <n v="484"/>
    <s v="58.3"/>
    <n v="3294"/>
    <n v="12"/>
    <s v="2.5"/>
    <n v="13"/>
    <s v="2.7"/>
    <n v="151"/>
    <n v="80"/>
    <s v="6.8"/>
    <s v="6.1"/>
    <s v="11.7"/>
    <s v="205.9"/>
    <s v="76.1"/>
    <s v="48.4"/>
    <n v="35"/>
    <n v="234"/>
    <s v="5.90"/>
    <s v="5.23"/>
    <s v="6.7"/>
    <n v="1"/>
    <n v="1"/>
    <n v="10"/>
  </r>
  <r>
    <x v="9"/>
    <n v="2013"/>
    <x v="6"/>
    <x v="3"/>
    <s v="MIA"/>
    <s v="QB"/>
    <n v="17"/>
    <n v="16"/>
    <n v="16"/>
    <d v="2000-08-08T00:00:00"/>
    <n v="355"/>
    <n v="588"/>
    <s v="60.4"/>
    <n v="3913"/>
    <n v="24"/>
    <s v="4.1"/>
    <n v="17"/>
    <s v="2.9"/>
    <n v="204"/>
    <n v="67"/>
    <s v="6.7"/>
    <s v="6.2"/>
    <s v="11.0"/>
    <s v="244.6"/>
    <s v="81.7"/>
    <s v="48.4"/>
    <n v="58"/>
    <n v="399"/>
    <s v="5.44"/>
    <s v="5.00"/>
    <s v="9.0"/>
    <n v="4"/>
    <n v="3"/>
    <n v="11"/>
  </r>
  <r>
    <x v="9"/>
    <n v="2014"/>
    <x v="7"/>
    <x v="4"/>
    <s v="MIA"/>
    <s v="QB"/>
    <n v="17"/>
    <n v="16"/>
    <n v="16"/>
    <d v="2000-08-08T00:00:00"/>
    <n v="392"/>
    <n v="590"/>
    <s v="66.4"/>
    <n v="4045"/>
    <n v="27"/>
    <s v="4.6"/>
    <n v="12"/>
    <s v="2.0"/>
    <n v="225"/>
    <n v="50"/>
    <s v="6.9"/>
    <s v="6.9"/>
    <s v="10.3"/>
    <s v="252.8"/>
    <s v="92.8"/>
    <s v="59.3"/>
    <n v="46"/>
    <n v="337"/>
    <s v="5.83"/>
    <s v="5.83"/>
    <s v="7.2"/>
    <n v="2"/>
    <n v="1"/>
    <n v="14"/>
  </r>
  <r>
    <x v="9"/>
    <n v="2015"/>
    <x v="8"/>
    <x v="5"/>
    <s v="MIA"/>
    <s v="QB"/>
    <n v="17"/>
    <n v="16"/>
    <n v="16"/>
    <d v="2000-10-06T00:00:00"/>
    <n v="363"/>
    <n v="586"/>
    <s v="61.9"/>
    <n v="4208"/>
    <n v="24"/>
    <s v="4.1"/>
    <n v="12"/>
    <s v="2.0"/>
    <n v="195"/>
    <n v="54"/>
    <s v="7.2"/>
    <s v="7.1"/>
    <s v="11.6"/>
    <s v="263.0"/>
    <s v="88.7"/>
    <s v="45.6"/>
    <n v="45"/>
    <n v="420"/>
    <s v="6.00"/>
    <s v="5.91"/>
    <s v="7.1"/>
    <n v="2"/>
    <n v="2"/>
    <n v="10"/>
  </r>
  <r>
    <x v="9"/>
    <n v="2016"/>
    <x v="4"/>
    <x v="6"/>
    <s v="MIA"/>
    <s v="QB"/>
    <n v="17"/>
    <n v="13"/>
    <n v="13"/>
    <d v="2000-05-08T00:00:00"/>
    <n v="261"/>
    <n v="389"/>
    <s v="67.1"/>
    <n v="2995"/>
    <n v="19"/>
    <s v="4.9"/>
    <n v="12"/>
    <s v="3.1"/>
    <n v="134"/>
    <n v="74"/>
    <s v="7.7"/>
    <s v="7.3"/>
    <s v="11.5"/>
    <s v="230.4"/>
    <s v="93.5"/>
    <s v="48.6"/>
    <n v="29"/>
    <n v="216"/>
    <s v="6.65"/>
    <s v="6.27"/>
    <s v="6.9"/>
    <n v="3"/>
    <n v="3"/>
    <n v="10"/>
  </r>
  <r>
    <x v="9"/>
    <n v="2018"/>
    <x v="1"/>
    <x v="8"/>
    <s v="MIA"/>
    <s v="QB"/>
    <n v="17"/>
    <n v="11"/>
    <n v="11"/>
    <d v="2000-06-05T00:00:00"/>
    <n v="176"/>
    <n v="274"/>
    <s v="64.2"/>
    <n v="1979"/>
    <n v="17"/>
    <s v="6.2"/>
    <n v="9"/>
    <s v="3.3"/>
    <n v="92"/>
    <n v="75"/>
    <s v="7.2"/>
    <s v="7.0"/>
    <s v="11.2"/>
    <s v="179.9"/>
    <s v="92.7"/>
    <s v="33.2"/>
    <n v="35"/>
    <n v="279"/>
    <s v="5.50"/>
    <s v="5.29"/>
    <s v="11.3"/>
    <n v="3"/>
    <n v="3"/>
    <n v="6"/>
  </r>
  <r>
    <x v="9"/>
    <s v="2019*"/>
    <x v="2"/>
    <x v="9"/>
    <s v="TEN"/>
    <s v="QB"/>
    <n v="17"/>
    <n v="12"/>
    <n v="10"/>
    <d v="2000-03-07T00:00:00"/>
    <n v="201"/>
    <n v="286"/>
    <s v="70.3"/>
    <n v="2742"/>
    <n v="22"/>
    <s v="7.7"/>
    <n v="6"/>
    <s v="2.1"/>
    <n v="126"/>
    <n v="91"/>
    <s v="9.6"/>
    <s v="10.2"/>
    <s v="13.6"/>
    <s v="228.5"/>
    <s v="117.5"/>
    <s v="64.2"/>
    <n v="31"/>
    <n v="212"/>
    <s v="7.98"/>
    <s v="8.52"/>
    <s v="9.8"/>
    <n v="2"/>
    <n v="3"/>
    <n v="11"/>
  </r>
  <r>
    <x v="9"/>
    <n v="2020"/>
    <x v="3"/>
    <x v="10"/>
    <s v="TEN"/>
    <s v="QB"/>
    <n v="17"/>
    <n v="16"/>
    <n v="16"/>
    <d v="2000-05-11T00:00:00"/>
    <n v="315"/>
    <n v="481"/>
    <s v="65.5"/>
    <n v="3819"/>
    <n v="33"/>
    <s v="6.9"/>
    <n v="7"/>
    <s v="1.5"/>
    <n v="202"/>
    <n v="75"/>
    <s v="7.9"/>
    <s v="8.7"/>
    <s v="12.1"/>
    <s v="238.7"/>
    <s v="106.5"/>
    <s v="78.3"/>
    <n v="24"/>
    <n v="173"/>
    <s v="7.22"/>
    <s v="7.90"/>
    <s v="4.8"/>
    <n v="5"/>
    <n v="6"/>
    <n v="17"/>
  </r>
  <r>
    <x v="9"/>
    <s v="2019*"/>
    <x v="2"/>
    <x v="9"/>
    <s v="TEN"/>
    <s v="QB"/>
    <m/>
    <n v="3"/>
    <n v="3"/>
    <d v="2021-01-02T00:00:00"/>
    <n v="36"/>
    <n v="60"/>
    <s v="60.0"/>
    <n v="369"/>
    <n v="5"/>
    <s v="8.3"/>
    <n v="1"/>
    <s v="1.7"/>
    <n v="21"/>
    <n v="45"/>
    <s v="6.2"/>
    <s v="7.1"/>
    <s v="10.3"/>
    <s v="123.0"/>
    <s v="98.5"/>
    <m/>
    <n v="5"/>
    <n v="40"/>
    <s v="5.06"/>
    <s v="5.91"/>
    <s v="7.7"/>
    <m/>
    <m/>
    <m/>
  </r>
  <r>
    <x v="9"/>
    <n v="2020"/>
    <x v="3"/>
    <x v="10"/>
    <s v="TEN"/>
    <s v="QB"/>
    <m/>
    <n v="1"/>
    <n v="1"/>
    <s v="0-1"/>
    <n v="18"/>
    <n v="26"/>
    <s v="69.2"/>
    <n v="165"/>
    <n v="1"/>
    <s v="3.8"/>
    <n v="1"/>
    <s v="3.8"/>
    <n v="9"/>
    <n v="35"/>
    <s v="6.3"/>
    <s v="5.4"/>
    <s v="9.2"/>
    <s v="165.0"/>
    <s v="83.0"/>
    <m/>
    <n v="1"/>
    <n v="7"/>
    <s v="5.85"/>
    <s v="4.93"/>
    <s v="3.7"/>
    <m/>
    <m/>
    <m/>
  </r>
  <r>
    <x v="10"/>
    <n v="2014"/>
    <x v="7"/>
    <x v="1"/>
    <s v="NWE"/>
    <m/>
    <n v="10"/>
    <n v="6"/>
    <n v="0"/>
    <m/>
    <n v="19"/>
    <n v="27"/>
    <s v="70.4"/>
    <n v="182"/>
    <n v="1"/>
    <s v="3.7"/>
    <n v="0"/>
    <s v="0.0"/>
    <n v="8"/>
    <n v="37"/>
    <s v="6.7"/>
    <s v="7.5"/>
    <s v="9.6"/>
    <s v="30.3"/>
    <s v="101.2"/>
    <s v="15.1"/>
    <n v="5"/>
    <n v="36"/>
    <s v="4.56"/>
    <s v="5.19"/>
    <s v="15.6"/>
    <m/>
    <m/>
    <n v="1"/>
  </r>
  <r>
    <x v="10"/>
    <n v="2015"/>
    <x v="8"/>
    <x v="2"/>
    <s v="NWE"/>
    <m/>
    <n v="10"/>
    <n v="5"/>
    <n v="0"/>
    <m/>
    <n v="1"/>
    <n v="4"/>
    <s v="25.0"/>
    <n v="6"/>
    <n v="0"/>
    <s v="0.0"/>
    <n v="0"/>
    <s v="0.0"/>
    <m/>
    <n v="6"/>
    <s v="1.5"/>
    <s v="1.5"/>
    <s v="6.0"/>
    <s v="1.2"/>
    <s v="39.6"/>
    <s v="8.1"/>
    <n v="0"/>
    <n v="0"/>
    <s v="1.50"/>
    <s v="1.50"/>
    <s v="0.0"/>
    <m/>
    <m/>
    <n v="0"/>
  </r>
  <r>
    <x v="10"/>
    <n v="2016"/>
    <x v="4"/>
    <x v="3"/>
    <s v="NWE"/>
    <m/>
    <n v="10"/>
    <n v="6"/>
    <n v="2"/>
    <s v="2-0-0"/>
    <n v="43"/>
    <n v="63"/>
    <s v="68.3"/>
    <n v="502"/>
    <n v="4"/>
    <s v="6.3"/>
    <n v="0"/>
    <s v="0.0"/>
    <n v="22"/>
    <n v="37"/>
    <s v="8.0"/>
    <s v="9.2"/>
    <s v="11.7"/>
    <s v="83.7"/>
    <s v="113.3"/>
    <s v="87.5"/>
    <n v="3"/>
    <n v="15"/>
    <s v="7.38"/>
    <s v="8.59"/>
    <s v="4.5"/>
    <n v="1"/>
    <n v="1"/>
    <n v="2"/>
  </r>
  <r>
    <x v="10"/>
    <n v="2017"/>
    <x v="0"/>
    <x v="4"/>
    <s v="SFO"/>
    <s v="QB"/>
    <n v="10"/>
    <n v="6"/>
    <n v="5"/>
    <s v="5-0-0"/>
    <n v="120"/>
    <n v="178"/>
    <s v="67.4"/>
    <n v="1560"/>
    <n v="7"/>
    <s v="3.9"/>
    <n v="5"/>
    <s v="2.8"/>
    <n v="81"/>
    <n v="61"/>
    <s v="8.8"/>
    <s v="8.3"/>
    <s v="13.0"/>
    <s v="260.0"/>
    <s v="96.2"/>
    <s v="82.7"/>
    <n v="8"/>
    <n v="57"/>
    <s v="8.08"/>
    <s v="7.62"/>
    <s v="4.3"/>
    <n v="2"/>
    <n v="2"/>
    <n v="5"/>
  </r>
  <r>
    <x v="10"/>
    <n v="2018"/>
    <x v="1"/>
    <x v="5"/>
    <s v="SFO"/>
    <m/>
    <n v="10"/>
    <n v="3"/>
    <n v="3"/>
    <d v="2000-02-01T00:00:00"/>
    <n v="53"/>
    <n v="89"/>
    <s v="59.6"/>
    <n v="718"/>
    <n v="5"/>
    <s v="5.6"/>
    <n v="3"/>
    <s v="3.4"/>
    <n v="35"/>
    <n v="56"/>
    <s v="8.1"/>
    <s v="7.7"/>
    <s v="13.5"/>
    <s v="239.3"/>
    <s v="90.0"/>
    <s v="27.5"/>
    <n v="13"/>
    <n v="97"/>
    <s v="6.09"/>
    <s v="5.75"/>
    <s v="12.7"/>
    <m/>
    <m/>
    <n v="2"/>
  </r>
  <r>
    <x v="10"/>
    <n v="2019"/>
    <x v="2"/>
    <x v="6"/>
    <s v="SFO"/>
    <s v="QB"/>
    <n v="10"/>
    <n v="16"/>
    <n v="16"/>
    <d v="2000-03-13T00:00:00"/>
    <n v="329"/>
    <n v="476"/>
    <s v="69.1"/>
    <n v="3978"/>
    <n v="27"/>
    <s v="5.7"/>
    <n v="13"/>
    <s v="2.7"/>
    <n v="193"/>
    <n v="75"/>
    <s v="8.4"/>
    <s v="8.3"/>
    <s v="12.1"/>
    <s v="248.6"/>
    <s v="102.0"/>
    <s v="60.8"/>
    <n v="36"/>
    <n v="237"/>
    <s v="7.31"/>
    <s v="7.22"/>
    <s v="7.0"/>
    <n v="4"/>
    <n v="4"/>
    <n v="15"/>
  </r>
  <r>
    <x v="10"/>
    <n v="2020"/>
    <x v="3"/>
    <x v="7"/>
    <s v="SFO"/>
    <s v="QB"/>
    <n v="10"/>
    <n v="6"/>
    <n v="6"/>
    <d v="2000-03-03T00:00:00"/>
    <n v="94"/>
    <n v="140"/>
    <s v="67.1"/>
    <n v="1096"/>
    <n v="7"/>
    <s v="5.0"/>
    <n v="5"/>
    <s v="3.6"/>
    <n v="55"/>
    <n v="76"/>
    <s v="7.8"/>
    <s v="7.2"/>
    <s v="11.7"/>
    <s v="182.7"/>
    <s v="92.4"/>
    <s v="61.5"/>
    <n v="11"/>
    <n v="77"/>
    <s v="6.75"/>
    <s v="6.19"/>
    <s v="7.3"/>
    <m/>
    <m/>
    <n v="3"/>
  </r>
  <r>
    <x v="10"/>
    <n v="2014"/>
    <x v="7"/>
    <x v="1"/>
    <s v="NWE"/>
    <s v="QB"/>
    <m/>
    <n v="1"/>
    <m/>
    <m/>
    <m/>
    <m/>
    <m/>
    <m/>
    <m/>
    <m/>
    <m/>
    <m/>
    <n v="0"/>
    <m/>
    <m/>
    <m/>
    <m/>
    <m/>
    <m/>
    <m/>
    <m/>
    <m/>
    <m/>
    <m/>
    <m/>
    <m/>
    <m/>
    <m/>
  </r>
  <r>
    <x v="10"/>
    <n v="2019"/>
    <x v="2"/>
    <x v="6"/>
    <s v="SFO"/>
    <s v="QB"/>
    <m/>
    <n v="3"/>
    <n v="3"/>
    <d v="2021-01-02T00:00:00"/>
    <n v="37"/>
    <n v="58"/>
    <s v="63.8"/>
    <n v="427"/>
    <n v="2"/>
    <s v="3.4"/>
    <n v="3"/>
    <s v="5.2"/>
    <n v="25"/>
    <n v="30"/>
    <s v="7.4"/>
    <s v="5.7"/>
    <s v="11.5"/>
    <s v="142.3"/>
    <s v="75.9"/>
    <m/>
    <n v="4"/>
    <n v="26"/>
    <s v="6.47"/>
    <s v="4.94"/>
    <s v="6.5"/>
    <m/>
    <m/>
    <m/>
  </r>
  <r>
    <x v="11"/>
    <n v="2009"/>
    <x v="13"/>
    <x v="16"/>
    <s v="DET"/>
    <s v="QB"/>
    <n v="9"/>
    <n v="10"/>
    <n v="10"/>
    <d v="2000-08-02T00:00:00"/>
    <n v="201"/>
    <n v="377"/>
    <s v="53.3"/>
    <n v="2267"/>
    <n v="13"/>
    <s v="3.4"/>
    <n v="20"/>
    <s v="5.3"/>
    <n v="111"/>
    <n v="75"/>
    <s v="6.0"/>
    <s v="4.3"/>
    <s v="11.3"/>
    <s v="226.7"/>
    <s v="61.0"/>
    <s v="37.1"/>
    <n v="24"/>
    <n v="169"/>
    <s v="5.23"/>
    <s v="3.64"/>
    <s v="6.0"/>
    <n v="1"/>
    <n v="1"/>
    <n v="3"/>
  </r>
  <r>
    <x v="11"/>
    <n v="2010"/>
    <x v="14"/>
    <x v="0"/>
    <s v="DET"/>
    <m/>
    <n v="9"/>
    <n v="3"/>
    <n v="3"/>
    <d v="2000-02-01T00:00:00"/>
    <n v="57"/>
    <n v="96"/>
    <s v="59.4"/>
    <n v="535"/>
    <n v="6"/>
    <s v="6.3"/>
    <n v="1"/>
    <s v="1.0"/>
    <n v="28"/>
    <n v="36"/>
    <s v="5.6"/>
    <s v="6.4"/>
    <s v="9.4"/>
    <s v="178.3"/>
    <s v="91.3"/>
    <s v="50.1"/>
    <n v="4"/>
    <n v="36"/>
    <s v="4.99"/>
    <s v="5.74"/>
    <s v="4.0"/>
    <n v="1"/>
    <n v="1"/>
    <n v="2"/>
  </r>
  <r>
    <x v="11"/>
    <n v="2011"/>
    <x v="15"/>
    <x v="1"/>
    <s v="DET"/>
    <s v="QB"/>
    <n v="9"/>
    <n v="16"/>
    <n v="16"/>
    <d v="2000-06-10T00:00:00"/>
    <n v="421"/>
    <n v="663"/>
    <s v="63.5"/>
    <n v="5038"/>
    <n v="41"/>
    <s v="6.2"/>
    <n v="16"/>
    <s v="2.4"/>
    <n v="243"/>
    <n v="73"/>
    <s v="7.6"/>
    <s v="7.7"/>
    <s v="12.0"/>
    <s v="314.9"/>
    <s v="97.2"/>
    <s v="60.5"/>
    <n v="36"/>
    <n v="257"/>
    <s v="6.84"/>
    <s v="6.98"/>
    <s v="5.2"/>
    <n v="3"/>
    <n v="4"/>
    <n v="16"/>
  </r>
  <r>
    <x v="11"/>
    <n v="2012"/>
    <x v="5"/>
    <x v="2"/>
    <s v="DET"/>
    <s v="QB"/>
    <n v="9"/>
    <n v="16"/>
    <n v="16"/>
    <d v="2000-12-04T00:00:00"/>
    <n v="435"/>
    <n v="727"/>
    <s v="59.8"/>
    <n v="4967"/>
    <n v="20"/>
    <s v="2.8"/>
    <n v="17"/>
    <s v="2.3"/>
    <n v="267"/>
    <n v="57"/>
    <s v="6.8"/>
    <s v="6.3"/>
    <s v="11.4"/>
    <s v="310.4"/>
    <s v="79.8"/>
    <s v="56.1"/>
    <n v="29"/>
    <n v="212"/>
    <s v="6.29"/>
    <s v="5.81"/>
    <s v="3.8"/>
    <n v="3"/>
    <n v="3"/>
    <n v="13"/>
  </r>
  <r>
    <x v="11"/>
    <n v="2013"/>
    <x v="6"/>
    <x v="3"/>
    <s v="DET"/>
    <s v="QB"/>
    <n v="9"/>
    <n v="16"/>
    <n v="16"/>
    <d v="2000-09-07T00:00:00"/>
    <n v="371"/>
    <n v="634"/>
    <s v="58.5"/>
    <n v="4650"/>
    <n v="29"/>
    <s v="4.6"/>
    <n v="19"/>
    <s v="3.0"/>
    <n v="223"/>
    <n v="87"/>
    <s v="7.3"/>
    <s v="6.9"/>
    <s v="12.5"/>
    <s v="290.6"/>
    <s v="84.2"/>
    <s v="53.5"/>
    <n v="23"/>
    <n v="168"/>
    <s v="6.82"/>
    <s v="6.40"/>
    <s v="3.5"/>
    <n v="2"/>
    <n v="3"/>
    <n v="13"/>
  </r>
  <r>
    <x v="11"/>
    <s v="2014*"/>
    <x v="7"/>
    <x v="4"/>
    <s v="DET"/>
    <s v="QB"/>
    <n v="9"/>
    <n v="16"/>
    <n v="16"/>
    <d v="2000-05-11T00:00:00"/>
    <n v="363"/>
    <n v="602"/>
    <s v="60.3"/>
    <n v="4257"/>
    <n v="22"/>
    <s v="3.7"/>
    <n v="12"/>
    <s v="2.0"/>
    <n v="212"/>
    <n v="73"/>
    <s v="7.1"/>
    <s v="6.9"/>
    <s v="11.7"/>
    <s v="266.1"/>
    <s v="85.7"/>
    <s v="47.3"/>
    <n v="45"/>
    <n v="254"/>
    <s v="6.19"/>
    <s v="6.03"/>
    <s v="7.0"/>
    <n v="5"/>
    <n v="5"/>
    <n v="13"/>
  </r>
  <r>
    <x v="11"/>
    <n v="2015"/>
    <x v="8"/>
    <x v="5"/>
    <s v="DET"/>
    <s v="QB"/>
    <n v="9"/>
    <n v="16"/>
    <n v="16"/>
    <d v="2000-09-07T00:00:00"/>
    <n v="398"/>
    <n v="592"/>
    <s v="67.2"/>
    <n v="4262"/>
    <n v="32"/>
    <s v="5.4"/>
    <n v="13"/>
    <s v="2.2"/>
    <n v="224"/>
    <n v="57"/>
    <s v="7.2"/>
    <s v="7.3"/>
    <s v="10.7"/>
    <s v="266.4"/>
    <s v="97.0"/>
    <s v="58.3"/>
    <n v="44"/>
    <n v="251"/>
    <s v="6.31"/>
    <s v="6.39"/>
    <s v="6.9"/>
    <n v="2"/>
    <n v="3"/>
    <n v="13"/>
  </r>
  <r>
    <x v="11"/>
    <n v="2016"/>
    <x v="4"/>
    <x v="6"/>
    <s v="DET"/>
    <s v="QB"/>
    <n v="9"/>
    <n v="16"/>
    <n v="16"/>
    <d v="2000-07-09T00:00:00"/>
    <n v="388"/>
    <n v="594"/>
    <s v="65.3"/>
    <n v="4327"/>
    <n v="24"/>
    <s v="4.0"/>
    <n v="10"/>
    <s v="1.7"/>
    <n v="218"/>
    <n v="73"/>
    <s v="7.3"/>
    <s v="7.3"/>
    <s v="11.2"/>
    <s v="270.4"/>
    <s v="93.3"/>
    <s v="65.2"/>
    <n v="37"/>
    <n v="216"/>
    <s v="6.52"/>
    <s v="6.56"/>
    <s v="5.9"/>
    <n v="8"/>
    <n v="8"/>
    <n v="14"/>
  </r>
  <r>
    <x v="11"/>
    <n v="2017"/>
    <x v="0"/>
    <x v="7"/>
    <s v="DET"/>
    <s v="QB"/>
    <n v="9"/>
    <n v="16"/>
    <n v="16"/>
    <d v="2000-07-09T00:00:00"/>
    <n v="371"/>
    <n v="565"/>
    <s v="65.7"/>
    <n v="4446"/>
    <n v="29"/>
    <s v="5.1"/>
    <n v="10"/>
    <s v="1.8"/>
    <n v="210"/>
    <n v="71"/>
    <s v="7.9"/>
    <s v="8.1"/>
    <s v="12.0"/>
    <s v="277.9"/>
    <s v="99.3"/>
    <s v="65.2"/>
    <n v="47"/>
    <n v="287"/>
    <s v="6.80"/>
    <s v="7.01"/>
    <s v="7.7"/>
    <n v="1"/>
    <n v="4"/>
    <n v="15"/>
  </r>
  <r>
    <x v="11"/>
    <n v="2018"/>
    <x v="1"/>
    <x v="8"/>
    <s v="DET"/>
    <s v="QB"/>
    <n v="9"/>
    <n v="16"/>
    <n v="16"/>
    <d v="2000-10-06T00:00:00"/>
    <n v="367"/>
    <n v="555"/>
    <s v="66.1"/>
    <n v="3777"/>
    <n v="21"/>
    <s v="3.8"/>
    <n v="11"/>
    <s v="2.0"/>
    <n v="197"/>
    <n v="67"/>
    <s v="6.8"/>
    <s v="6.7"/>
    <s v="10.3"/>
    <s v="236.1"/>
    <s v="89.9"/>
    <s v="51.3"/>
    <n v="40"/>
    <n v="255"/>
    <s v="5.92"/>
    <s v="5.79"/>
    <s v="6.7"/>
    <n v="0"/>
    <n v="1"/>
    <n v="10"/>
  </r>
  <r>
    <x v="11"/>
    <n v="2019"/>
    <x v="2"/>
    <x v="9"/>
    <s v="DET"/>
    <s v="QB"/>
    <n v="9"/>
    <n v="8"/>
    <n v="8"/>
    <d v="2001-04-03T00:00:00"/>
    <n v="187"/>
    <n v="291"/>
    <s v="64.3"/>
    <n v="2499"/>
    <n v="19"/>
    <s v="6.5"/>
    <n v="5"/>
    <s v="1.7"/>
    <n v="117"/>
    <n v="66"/>
    <s v="8.6"/>
    <s v="9.1"/>
    <s v="13.4"/>
    <s v="312.4"/>
    <s v="106.0"/>
    <s v="71.3"/>
    <n v="18"/>
    <n v="137"/>
    <s v="7.64"/>
    <s v="8.15"/>
    <s v="5.8"/>
    <n v="2"/>
    <n v="1"/>
    <n v="8"/>
  </r>
  <r>
    <x v="11"/>
    <n v="2020"/>
    <x v="3"/>
    <x v="10"/>
    <s v="DET"/>
    <s v="QB"/>
    <n v="9"/>
    <n v="16"/>
    <n v="16"/>
    <d v="2000-11-05T00:00:00"/>
    <n v="339"/>
    <n v="528"/>
    <s v="64.2"/>
    <n v="4084"/>
    <n v="26"/>
    <s v="4.9"/>
    <n v="10"/>
    <s v="1.9"/>
    <n v="205"/>
    <n v="73"/>
    <s v="7.7"/>
    <s v="7.9"/>
    <s v="12.0"/>
    <s v="255.3"/>
    <s v="96.3"/>
    <s v="68.4"/>
    <n v="38"/>
    <n v="254"/>
    <s v="6.77"/>
    <s v="6.89"/>
    <s v="6.7"/>
    <n v="3"/>
    <n v="4"/>
    <n v="11"/>
  </r>
  <r>
    <x v="11"/>
    <n v="2011"/>
    <x v="15"/>
    <x v="1"/>
    <s v="DET"/>
    <s v="QB"/>
    <m/>
    <n v="1"/>
    <n v="1"/>
    <s v="0-1"/>
    <n v="28"/>
    <n v="43"/>
    <s v="65.1"/>
    <n v="380"/>
    <n v="3"/>
    <s v="7.0"/>
    <n v="2"/>
    <s v="4.7"/>
    <n v="20"/>
    <n v="42"/>
    <s v="8.8"/>
    <s v="8.1"/>
    <s v="13.6"/>
    <s v="380.0"/>
    <s v="97.0"/>
    <m/>
    <n v="0"/>
    <n v="0"/>
    <s v="8.84"/>
    <s v="8.14"/>
    <s v="0.0"/>
    <m/>
    <m/>
    <m/>
  </r>
  <r>
    <x v="11"/>
    <s v="2014*"/>
    <x v="7"/>
    <x v="4"/>
    <s v="DET"/>
    <s v="QB"/>
    <m/>
    <n v="1"/>
    <n v="1"/>
    <s v="0-1"/>
    <n v="28"/>
    <n v="42"/>
    <s v="66.7"/>
    <n v="323"/>
    <n v="1"/>
    <s v="2.4"/>
    <n v="1"/>
    <s v="2.4"/>
    <n v="14"/>
    <n v="51"/>
    <s v="7.7"/>
    <s v="7.1"/>
    <s v="11.5"/>
    <s v="323.0"/>
    <s v="87.7"/>
    <m/>
    <n v="3"/>
    <n v="16"/>
    <s v="6.82"/>
    <s v="6.27"/>
    <s v="6.7"/>
    <m/>
    <m/>
    <m/>
  </r>
  <r>
    <x v="11"/>
    <n v="2016"/>
    <x v="4"/>
    <x v="6"/>
    <s v="DET"/>
    <s v="QB"/>
    <m/>
    <n v="1"/>
    <n v="1"/>
    <s v="0-1"/>
    <n v="18"/>
    <n v="32"/>
    <s v="56.3"/>
    <n v="205"/>
    <n v="0"/>
    <s v="0.0"/>
    <n v="0"/>
    <s v="0.0"/>
    <n v="10"/>
    <n v="30"/>
    <s v="6.4"/>
    <s v="6.4"/>
    <s v="11.4"/>
    <s v="205.0"/>
    <s v="75.7"/>
    <m/>
    <n v="3"/>
    <n v="23"/>
    <s v="5.20"/>
    <s v="5.20"/>
    <s v="8.6"/>
    <m/>
    <m/>
    <m/>
  </r>
  <r>
    <x v="12"/>
    <n v="2014"/>
    <x v="7"/>
    <x v="1"/>
    <s v="OAK"/>
    <s v="QB"/>
    <n v="4"/>
    <n v="16"/>
    <n v="16"/>
    <s v="3-13-0"/>
    <n v="348"/>
    <n v="599"/>
    <s v="58.1"/>
    <n v="3270"/>
    <n v="21"/>
    <s v="3.5"/>
    <n v="12"/>
    <s v="2.0"/>
    <n v="163"/>
    <n v="77"/>
    <s v="5.5"/>
    <s v="5.3"/>
    <s v="9.4"/>
    <s v="204.4"/>
    <s v="76.6"/>
    <s v="40.1"/>
    <n v="24"/>
    <n v="149"/>
    <s v="5.01"/>
    <s v="4.82"/>
    <s v="3.9"/>
    <n v="1"/>
    <n v="1"/>
    <n v="5"/>
  </r>
  <r>
    <x v="12"/>
    <s v="2015*"/>
    <x v="8"/>
    <x v="2"/>
    <s v="OAK"/>
    <s v="QB"/>
    <n v="4"/>
    <n v="16"/>
    <n v="16"/>
    <d v="2000-09-07T00:00:00"/>
    <n v="350"/>
    <n v="573"/>
    <s v="61.1"/>
    <n v="3987"/>
    <n v="32"/>
    <s v="5.6"/>
    <n v="13"/>
    <s v="2.3"/>
    <n v="188"/>
    <n v="68"/>
    <s v="7.0"/>
    <s v="7.1"/>
    <s v="11.4"/>
    <s v="249.2"/>
    <s v="91.1"/>
    <s v="43.1"/>
    <n v="31"/>
    <n v="230"/>
    <s v="6.22"/>
    <s v="6.31"/>
    <s v="5.1"/>
    <n v="4"/>
    <n v="4"/>
    <n v="13"/>
  </r>
  <r>
    <x v="12"/>
    <s v="2016*"/>
    <x v="4"/>
    <x v="3"/>
    <s v="OAK"/>
    <s v="QB"/>
    <n v="4"/>
    <n v="15"/>
    <n v="15"/>
    <d v="2000-03-12T00:00:00"/>
    <n v="357"/>
    <n v="560"/>
    <s v="63.8"/>
    <n v="3937"/>
    <n v="28"/>
    <s v="5.0"/>
    <n v="6"/>
    <s v="1.1"/>
    <n v="191"/>
    <n v="75"/>
    <s v="7.0"/>
    <s v="7.5"/>
    <s v="11.0"/>
    <s v="262.5"/>
    <s v="96.7"/>
    <s v="56.1"/>
    <n v="16"/>
    <n v="79"/>
    <s v="6.70"/>
    <s v="7.20"/>
    <s v="2.8"/>
    <n v="7"/>
    <n v="7"/>
    <n v="12"/>
  </r>
  <r>
    <x v="12"/>
    <s v="2017*"/>
    <x v="0"/>
    <x v="4"/>
    <s v="OAK"/>
    <s v="QB"/>
    <n v="4"/>
    <n v="15"/>
    <n v="15"/>
    <d v="2000-09-06T00:00:00"/>
    <n v="323"/>
    <n v="515"/>
    <s v="62.7"/>
    <n v="3496"/>
    <n v="22"/>
    <s v="4.3"/>
    <n v="13"/>
    <s v="2.5"/>
    <n v="168"/>
    <n v="87"/>
    <s v="6.8"/>
    <s v="6.5"/>
    <s v="10.8"/>
    <s v="233.1"/>
    <s v="86.4"/>
    <s v="50.5"/>
    <n v="20"/>
    <n v="101"/>
    <s v="6.35"/>
    <s v="6.07"/>
    <s v="3.7"/>
    <n v="1"/>
    <n v="1"/>
    <n v="10"/>
  </r>
  <r>
    <x v="12"/>
    <n v="2018"/>
    <x v="1"/>
    <x v="5"/>
    <s v="OAK"/>
    <s v="QB"/>
    <n v="4"/>
    <n v="16"/>
    <n v="16"/>
    <d v="2000-12-04T00:00:00"/>
    <n v="381"/>
    <n v="553"/>
    <s v="68.9"/>
    <n v="4049"/>
    <n v="19"/>
    <s v="3.4"/>
    <n v="10"/>
    <s v="1.8"/>
    <n v="197"/>
    <n v="66"/>
    <s v="7.3"/>
    <s v="7.2"/>
    <s v="10.6"/>
    <s v="253.1"/>
    <s v="93.9"/>
    <s v="46.5"/>
    <n v="51"/>
    <n v="299"/>
    <s v="6.21"/>
    <s v="6.09"/>
    <s v="8.4"/>
    <n v="3"/>
    <n v="3"/>
    <n v="11"/>
  </r>
  <r>
    <x v="12"/>
    <n v="2019"/>
    <x v="2"/>
    <x v="6"/>
    <s v="OAK"/>
    <s v="QB"/>
    <n v="4"/>
    <n v="16"/>
    <n v="16"/>
    <d v="2000-09-07T00:00:00"/>
    <n v="361"/>
    <n v="513"/>
    <s v="70.4"/>
    <n v="4054"/>
    <n v="21"/>
    <s v="4.1"/>
    <n v="8"/>
    <s v="1.6"/>
    <n v="191"/>
    <n v="75"/>
    <s v="7.9"/>
    <s v="8.0"/>
    <s v="11.2"/>
    <s v="253.4"/>
    <s v="100.8"/>
    <s v="64.1"/>
    <n v="29"/>
    <n v="184"/>
    <s v="7.14"/>
    <s v="7.25"/>
    <s v="5.4"/>
    <n v="2"/>
    <n v="3"/>
    <n v="11"/>
  </r>
  <r>
    <x v="12"/>
    <n v="2020"/>
    <x v="3"/>
    <x v="7"/>
    <s v="LVR"/>
    <s v="QB"/>
    <n v="4"/>
    <n v="16"/>
    <n v="16"/>
    <d v="2000-08-08T00:00:00"/>
    <n v="348"/>
    <n v="517"/>
    <s v="67.3"/>
    <n v="4103"/>
    <n v="27"/>
    <s v="5.2"/>
    <n v="9"/>
    <s v="1.7"/>
    <n v="193"/>
    <n v="85"/>
    <s v="7.9"/>
    <s v="8.2"/>
    <s v="11.8"/>
    <s v="256.4"/>
    <s v="101.4"/>
    <s v="71.0"/>
    <n v="26"/>
    <n v="150"/>
    <s v="7.28"/>
    <s v="7.53"/>
    <s v="4.8"/>
    <n v="3"/>
    <n v="5"/>
    <n v="14"/>
  </r>
  <r>
    <x v="13"/>
    <n v="2000"/>
    <x v="16"/>
    <x v="1"/>
    <s v="NWE"/>
    <m/>
    <n v="12"/>
    <n v="1"/>
    <n v="0"/>
    <m/>
    <n v="1"/>
    <n v="3"/>
    <s v="33.3"/>
    <n v="6"/>
    <n v="0"/>
    <s v="0.0"/>
    <n v="0"/>
    <s v="0.0"/>
    <m/>
    <n v="6"/>
    <s v="2.0"/>
    <s v="2.0"/>
    <s v="6.0"/>
    <s v="6.0"/>
    <s v="42.4"/>
    <m/>
    <n v="0"/>
    <n v="0"/>
    <s v="2.00"/>
    <s v="2.00"/>
    <s v="0.0"/>
    <m/>
    <m/>
    <n v="0"/>
  </r>
  <r>
    <x v="13"/>
    <s v="2001*"/>
    <x v="17"/>
    <x v="2"/>
    <s v="NWE"/>
    <s v="QB"/>
    <n v="12"/>
    <n v="15"/>
    <n v="14"/>
    <d v="2000-03-11T00:00:00"/>
    <n v="264"/>
    <n v="413"/>
    <s v="63.9"/>
    <n v="2843"/>
    <n v="18"/>
    <s v="4.4"/>
    <n v="12"/>
    <s v="2.9"/>
    <n v="145"/>
    <n v="91"/>
    <s v="6.9"/>
    <s v="6.4"/>
    <s v="10.8"/>
    <s v="189.5"/>
    <s v="86.5"/>
    <m/>
    <n v="41"/>
    <n v="216"/>
    <s v="5.79"/>
    <s v="5.39"/>
    <s v="9.0"/>
    <n v="3"/>
    <n v="3"/>
    <n v="12"/>
  </r>
  <r>
    <x v="13"/>
    <n v="2002"/>
    <x v="18"/>
    <x v="3"/>
    <s v="NWE"/>
    <s v="QB"/>
    <n v="12"/>
    <n v="16"/>
    <n v="16"/>
    <d v="2000-07-09T00:00:00"/>
    <n v="373"/>
    <n v="601"/>
    <s v="62.1"/>
    <n v="3764"/>
    <n v="28"/>
    <s v="4.7"/>
    <n v="14"/>
    <s v="2.3"/>
    <n v="185"/>
    <n v="49"/>
    <s v="6.3"/>
    <s v="6.1"/>
    <s v="10.1"/>
    <s v="235.3"/>
    <s v="85.7"/>
    <m/>
    <n v="31"/>
    <n v="190"/>
    <s v="5.66"/>
    <s v="5.54"/>
    <s v="4.9"/>
    <n v="2"/>
    <n v="3"/>
    <n v="13"/>
  </r>
  <r>
    <x v="13"/>
    <n v="2003"/>
    <x v="19"/>
    <x v="4"/>
    <s v="NWE"/>
    <s v="QB"/>
    <n v="12"/>
    <n v="16"/>
    <n v="16"/>
    <d v="2000-02-14T00:00:00"/>
    <n v="317"/>
    <n v="527"/>
    <s v="60.2"/>
    <n v="3620"/>
    <n v="23"/>
    <s v="4.4"/>
    <n v="12"/>
    <s v="2.3"/>
    <n v="175"/>
    <n v="82"/>
    <s v="6.9"/>
    <s v="6.7"/>
    <s v="11.4"/>
    <s v="226.3"/>
    <s v="85.9"/>
    <m/>
    <n v="32"/>
    <n v="219"/>
    <s v="6.08"/>
    <s v="5.94"/>
    <s v="5.7"/>
    <n v="3"/>
    <n v="5"/>
    <n v="11"/>
  </r>
  <r>
    <x v="13"/>
    <s v="2004*"/>
    <x v="20"/>
    <x v="5"/>
    <s v="NWE"/>
    <s v="QB"/>
    <n v="12"/>
    <n v="16"/>
    <n v="16"/>
    <d v="2000-02-14T00:00:00"/>
    <n v="288"/>
    <n v="474"/>
    <s v="60.8"/>
    <n v="3692"/>
    <n v="28"/>
    <s v="5.9"/>
    <n v="14"/>
    <s v="3.0"/>
    <n v="187"/>
    <n v="50"/>
    <s v="7.8"/>
    <s v="7.6"/>
    <s v="12.8"/>
    <s v="230.8"/>
    <s v="92.6"/>
    <m/>
    <n v="26"/>
    <n v="162"/>
    <s v="7.06"/>
    <s v="6.92"/>
    <s v="5.2"/>
    <n v="0"/>
    <n v="1"/>
    <n v="16"/>
  </r>
  <r>
    <x v="13"/>
    <s v="2005*"/>
    <x v="9"/>
    <x v="6"/>
    <s v="NWE"/>
    <s v="QB"/>
    <n v="12"/>
    <n v="16"/>
    <n v="16"/>
    <d v="2000-06-10T00:00:00"/>
    <n v="334"/>
    <n v="530"/>
    <s v="63.0"/>
    <n v="4110"/>
    <n v="26"/>
    <s v="4.9"/>
    <n v="14"/>
    <s v="2.6"/>
    <n v="197"/>
    <n v="71"/>
    <s v="7.8"/>
    <s v="7.5"/>
    <s v="12.3"/>
    <s v="256.9"/>
    <s v="92.3"/>
    <m/>
    <n v="26"/>
    <n v="188"/>
    <s v="7.05"/>
    <s v="6.86"/>
    <s v="4.7"/>
    <n v="3"/>
    <n v="4"/>
    <n v="15"/>
  </r>
  <r>
    <x v="13"/>
    <n v="2006"/>
    <x v="10"/>
    <x v="7"/>
    <s v="NWE"/>
    <s v="QB"/>
    <n v="12"/>
    <n v="16"/>
    <n v="16"/>
    <d v="2000-04-12T00:00:00"/>
    <n v="319"/>
    <n v="516"/>
    <s v="61.8"/>
    <n v="3529"/>
    <n v="24"/>
    <s v="4.7"/>
    <n v="12"/>
    <s v="2.3"/>
    <n v="176"/>
    <n v="62"/>
    <s v="6.8"/>
    <s v="6.7"/>
    <s v="11.1"/>
    <s v="220.6"/>
    <s v="87.9"/>
    <s v="68.6"/>
    <n v="26"/>
    <n v="175"/>
    <s v="6.19"/>
    <s v="6.08"/>
    <s v="4.8"/>
    <n v="2"/>
    <n v="2"/>
    <n v="14"/>
  </r>
  <r>
    <x v="13"/>
    <s v="2007*+"/>
    <x v="11"/>
    <x v="8"/>
    <s v="NWE"/>
    <s v="QB"/>
    <n v="12"/>
    <n v="16"/>
    <n v="16"/>
    <s v="16-0-0"/>
    <n v="398"/>
    <n v="578"/>
    <s v="68.9"/>
    <n v="4806"/>
    <n v="50"/>
    <s v="8.7"/>
    <n v="8"/>
    <s v="1.4"/>
    <n v="240"/>
    <n v="69"/>
    <s v="8.3"/>
    <s v="9.4"/>
    <s v="12.1"/>
    <s v="300.4"/>
    <s v="117.2"/>
    <s v="87.0"/>
    <n v="21"/>
    <n v="128"/>
    <s v="7.81"/>
    <s v="8.88"/>
    <s v="3.5"/>
    <n v="4"/>
    <n v="4"/>
    <n v="23"/>
  </r>
  <r>
    <x v="13"/>
    <n v="2008"/>
    <x v="12"/>
    <x v="9"/>
    <s v="NWE"/>
    <m/>
    <n v="12"/>
    <n v="1"/>
    <n v="1"/>
    <s v="1-0-0"/>
    <n v="7"/>
    <n v="11"/>
    <s v="63.6"/>
    <n v="76"/>
    <n v="0"/>
    <s v="0.0"/>
    <n v="0"/>
    <s v="0.0"/>
    <n v="3"/>
    <n v="26"/>
    <s v="6.9"/>
    <s v="6.9"/>
    <s v="10.9"/>
    <s v="76.0"/>
    <s v="83.9"/>
    <s v="59.5"/>
    <n v="0"/>
    <n v="0"/>
    <s v="6.91"/>
    <s v="6.91"/>
    <s v="0.0"/>
    <m/>
    <m/>
    <n v="0"/>
  </r>
  <r>
    <x v="13"/>
    <s v="2009*"/>
    <x v="13"/>
    <x v="10"/>
    <s v="NWE"/>
    <s v="QB"/>
    <n v="12"/>
    <n v="16"/>
    <n v="16"/>
    <d v="2000-06-10T00:00:00"/>
    <n v="371"/>
    <n v="565"/>
    <s v="65.7"/>
    <n v="4398"/>
    <n v="28"/>
    <s v="5.0"/>
    <n v="13"/>
    <s v="2.3"/>
    <n v="215"/>
    <n v="81"/>
    <s v="7.8"/>
    <s v="7.7"/>
    <s v="11.9"/>
    <s v="274.9"/>
    <s v="96.2"/>
    <s v="74.1"/>
    <n v="16"/>
    <n v="86"/>
    <s v="7.42"/>
    <s v="7.38"/>
    <s v="2.8"/>
    <n v="1"/>
    <n v="1"/>
    <n v="17"/>
  </r>
  <r>
    <x v="13"/>
    <s v="2010*+"/>
    <x v="14"/>
    <x v="11"/>
    <s v="NWE"/>
    <s v="QB"/>
    <n v="12"/>
    <n v="16"/>
    <n v="16"/>
    <d v="2000-02-14T00:00:00"/>
    <n v="324"/>
    <n v="492"/>
    <s v="65.9"/>
    <n v="3900"/>
    <n v="36"/>
    <s v="7.3"/>
    <n v="4"/>
    <s v="0.8"/>
    <n v="189"/>
    <n v="79"/>
    <s v="7.9"/>
    <s v="9.0"/>
    <s v="12.0"/>
    <s v="243.8"/>
    <s v="111.0"/>
    <s v="79.1"/>
    <n v="25"/>
    <n v="175"/>
    <s v="7.21"/>
    <s v="8.25"/>
    <s v="4.8"/>
    <n v="2"/>
    <n v="3"/>
    <n v="18"/>
  </r>
  <r>
    <x v="13"/>
    <s v="2011*"/>
    <x v="15"/>
    <x v="12"/>
    <s v="NWE"/>
    <s v="QB"/>
    <n v="12"/>
    <n v="16"/>
    <n v="16"/>
    <d v="2000-03-13T00:00:00"/>
    <n v="401"/>
    <n v="611"/>
    <s v="65.6"/>
    <n v="5235"/>
    <n v="39"/>
    <s v="6.4"/>
    <n v="12"/>
    <s v="2.0"/>
    <n v="262"/>
    <n v="99"/>
    <s v="8.6"/>
    <s v="9.0"/>
    <s v="13.1"/>
    <s v="327.2"/>
    <s v="105.6"/>
    <s v="73.8"/>
    <n v="32"/>
    <n v="173"/>
    <s v="7.87"/>
    <s v="8.25"/>
    <s v="5.0"/>
    <n v="1"/>
    <n v="2"/>
    <n v="21"/>
  </r>
  <r>
    <x v="13"/>
    <s v="2012*"/>
    <x v="5"/>
    <x v="13"/>
    <s v="NWE"/>
    <s v="QB"/>
    <n v="12"/>
    <n v="16"/>
    <n v="16"/>
    <d v="2000-04-12T00:00:00"/>
    <n v="401"/>
    <n v="637"/>
    <s v="63.0"/>
    <n v="4827"/>
    <n v="34"/>
    <s v="5.3"/>
    <n v="8"/>
    <s v="1.3"/>
    <n v="256"/>
    <n v="83"/>
    <s v="7.6"/>
    <s v="8.1"/>
    <s v="12.0"/>
    <s v="301.7"/>
    <s v="98.7"/>
    <s v="76.1"/>
    <n v="27"/>
    <n v="182"/>
    <s v="7.00"/>
    <s v="7.48"/>
    <s v="4.1"/>
    <n v="1"/>
    <n v="2"/>
    <n v="19"/>
  </r>
  <r>
    <x v="13"/>
    <s v="2013*"/>
    <x v="6"/>
    <x v="14"/>
    <s v="NWE"/>
    <s v="QB"/>
    <n v="12"/>
    <n v="16"/>
    <n v="16"/>
    <d v="2000-04-12T00:00:00"/>
    <n v="380"/>
    <n v="628"/>
    <s v="60.5"/>
    <n v="4343"/>
    <n v="25"/>
    <s v="4.0"/>
    <n v="11"/>
    <s v="1.8"/>
    <n v="226"/>
    <n v="81"/>
    <s v="6.9"/>
    <s v="6.9"/>
    <s v="11.4"/>
    <s v="271.4"/>
    <s v="87.3"/>
    <s v="63.1"/>
    <n v="40"/>
    <n v="256"/>
    <s v="6.12"/>
    <s v="6.13"/>
    <s v="6.0"/>
    <n v="5"/>
    <n v="5"/>
    <n v="13"/>
  </r>
  <r>
    <x v="13"/>
    <s v="2014*"/>
    <x v="7"/>
    <x v="15"/>
    <s v="NWE"/>
    <s v="QB"/>
    <n v="12"/>
    <n v="16"/>
    <n v="16"/>
    <d v="2000-04-12T00:00:00"/>
    <n v="373"/>
    <n v="582"/>
    <s v="64.1"/>
    <n v="4109"/>
    <n v="33"/>
    <s v="5.7"/>
    <n v="9"/>
    <s v="1.5"/>
    <n v="221"/>
    <n v="69"/>
    <s v="7.1"/>
    <s v="7.5"/>
    <s v="11.0"/>
    <s v="256.8"/>
    <s v="97.4"/>
    <s v="76.2"/>
    <n v="21"/>
    <n v="134"/>
    <s v="6.59"/>
    <s v="7.01"/>
    <s v="3.5"/>
    <n v="2"/>
    <n v="2"/>
    <n v="16"/>
  </r>
  <r>
    <x v="13"/>
    <s v="2015*"/>
    <x v="8"/>
    <x v="17"/>
    <s v="NWE"/>
    <s v="QB"/>
    <n v="12"/>
    <n v="16"/>
    <n v="16"/>
    <d v="2000-04-12T00:00:00"/>
    <n v="402"/>
    <n v="624"/>
    <s v="64.4"/>
    <n v="4770"/>
    <n v="36"/>
    <s v="5.8"/>
    <n v="7"/>
    <s v="1.1"/>
    <n v="229"/>
    <n v="76"/>
    <s v="7.6"/>
    <s v="8.3"/>
    <s v="11.9"/>
    <s v="298.1"/>
    <s v="102.2"/>
    <s v="68.4"/>
    <n v="38"/>
    <n v="225"/>
    <s v="6.87"/>
    <s v="7.48"/>
    <s v="5.7"/>
    <n v="2"/>
    <n v="2"/>
    <n v="18"/>
  </r>
  <r>
    <x v="13"/>
    <s v="2016*"/>
    <x v="4"/>
    <x v="18"/>
    <s v="NWE"/>
    <s v="QB"/>
    <n v="12"/>
    <n v="12"/>
    <n v="12"/>
    <d v="2000-01-11T00:00:00"/>
    <n v="291"/>
    <n v="432"/>
    <s v="67.4"/>
    <n v="3554"/>
    <n v="28"/>
    <s v="6.5"/>
    <n v="2"/>
    <s v="0.5"/>
    <n v="165"/>
    <n v="79"/>
    <s v="8.2"/>
    <s v="9.3"/>
    <s v="12.2"/>
    <s v="296.2"/>
    <s v="112.2"/>
    <s v="79.4"/>
    <n v="15"/>
    <n v="87"/>
    <s v="7.76"/>
    <s v="8.81"/>
    <s v="3.4"/>
    <n v="1"/>
    <n v="1"/>
    <n v="13"/>
  </r>
  <r>
    <x v="13"/>
    <s v="2017*+"/>
    <x v="0"/>
    <x v="19"/>
    <s v="NWE"/>
    <s v="QB"/>
    <n v="12"/>
    <n v="16"/>
    <n v="16"/>
    <d v="2000-03-13T00:00:00"/>
    <n v="385"/>
    <n v="581"/>
    <s v="66.3"/>
    <n v="4577"/>
    <n v="32"/>
    <s v="5.5"/>
    <n v="8"/>
    <s v="1.4"/>
    <n v="230"/>
    <n v="64"/>
    <s v="7.9"/>
    <s v="8.4"/>
    <s v="11.9"/>
    <s v="286.1"/>
    <s v="102.8"/>
    <s v="70.6"/>
    <n v="35"/>
    <n v="201"/>
    <s v="7.10"/>
    <s v="7.56"/>
    <s v="5.7"/>
    <n v="2"/>
    <n v="2"/>
    <n v="20"/>
  </r>
  <r>
    <x v="13"/>
    <s v="2018*"/>
    <x v="1"/>
    <x v="20"/>
    <s v="NWE"/>
    <s v="QB"/>
    <n v="12"/>
    <n v="16"/>
    <n v="16"/>
    <d v="2000-05-11T00:00:00"/>
    <n v="375"/>
    <n v="570"/>
    <s v="65.8"/>
    <n v="4355"/>
    <n v="29"/>
    <s v="5.1"/>
    <n v="11"/>
    <s v="1.9"/>
    <n v="255"/>
    <n v="63"/>
    <s v="7.6"/>
    <s v="7.8"/>
    <s v="11.6"/>
    <s v="272.2"/>
    <s v="97.7"/>
    <s v="68.4"/>
    <n v="21"/>
    <n v="147"/>
    <s v="7.12"/>
    <s v="7.26"/>
    <s v="3.6"/>
    <n v="1"/>
    <n v="2"/>
    <n v="14"/>
  </r>
  <r>
    <x v="13"/>
    <n v="2019"/>
    <x v="2"/>
    <x v="21"/>
    <s v="NWE"/>
    <s v="QB"/>
    <n v="12"/>
    <n v="16"/>
    <n v="16"/>
    <d v="2000-04-12T00:00:00"/>
    <n v="373"/>
    <n v="613"/>
    <s v="60.8"/>
    <n v="4057"/>
    <n v="24"/>
    <s v="3.9"/>
    <n v="8"/>
    <s v="1.3"/>
    <n v="193"/>
    <n v="59"/>
    <s v="6.6"/>
    <s v="6.8"/>
    <s v="10.9"/>
    <s v="253.6"/>
    <s v="88.0"/>
    <s v="55.7"/>
    <n v="27"/>
    <n v="185"/>
    <s v="6.05"/>
    <s v="6.24"/>
    <s v="4.2"/>
    <n v="1"/>
    <n v="1"/>
    <n v="12"/>
  </r>
  <r>
    <x v="13"/>
    <n v="2020"/>
    <x v="3"/>
    <x v="22"/>
    <s v="TAM"/>
    <s v="QB"/>
    <n v="12"/>
    <n v="16"/>
    <n v="16"/>
    <d v="2000-05-11T00:00:00"/>
    <n v="401"/>
    <n v="610"/>
    <s v="65.7"/>
    <n v="4633"/>
    <n v="40"/>
    <s v="6.6"/>
    <n v="12"/>
    <s v="2.0"/>
    <n v="233"/>
    <n v="50"/>
    <s v="7.6"/>
    <s v="8.0"/>
    <s v="11.6"/>
    <s v="289.6"/>
    <s v="102.2"/>
    <s v="72.5"/>
    <n v="21"/>
    <n v="143"/>
    <s v="7.12"/>
    <s v="7.53"/>
    <s v="3.3"/>
    <n v="3"/>
    <n v="3"/>
    <n v="15"/>
  </r>
  <r>
    <x v="13"/>
    <s v="2001*"/>
    <x v="17"/>
    <x v="2"/>
    <s v="NWE"/>
    <s v="QB"/>
    <m/>
    <n v="3"/>
    <n v="3"/>
    <s v="3-0"/>
    <n v="60"/>
    <n v="97"/>
    <s v="61.9"/>
    <n v="572"/>
    <n v="1"/>
    <s v="1.0"/>
    <n v="1"/>
    <s v="1.0"/>
    <n v="29"/>
    <n v="29"/>
    <s v="5.9"/>
    <s v="5.6"/>
    <s v="9.5"/>
    <s v="190.7"/>
    <s v="77.3"/>
    <m/>
    <n v="5"/>
    <n v="36"/>
    <s v="5.25"/>
    <s v="5.01"/>
    <s v="4.9"/>
    <n v="1"/>
    <n v="2"/>
    <m/>
  </r>
  <r>
    <x v="13"/>
    <n v="2003"/>
    <x v="19"/>
    <x v="4"/>
    <s v="NWE"/>
    <s v="QB"/>
    <m/>
    <n v="3"/>
    <n v="3"/>
    <s v="3-0"/>
    <n v="75"/>
    <n v="126"/>
    <s v="59.5"/>
    <n v="792"/>
    <n v="5"/>
    <s v="4.0"/>
    <n v="2"/>
    <s v="1.6"/>
    <n v="43"/>
    <n v="52"/>
    <s v="6.3"/>
    <s v="6.4"/>
    <s v="10.6"/>
    <s v="264.0"/>
    <s v="84.5"/>
    <m/>
    <n v="0"/>
    <n v="0"/>
    <s v="6.29"/>
    <s v="6.37"/>
    <s v="0.0"/>
    <n v="1"/>
    <n v="2"/>
    <m/>
  </r>
  <r>
    <x v="13"/>
    <s v="2004*"/>
    <x v="20"/>
    <x v="5"/>
    <s v="NWE"/>
    <s v="QB"/>
    <m/>
    <n v="3"/>
    <n v="3"/>
    <s v="3-0"/>
    <n v="55"/>
    <n v="81"/>
    <s v="67.9"/>
    <n v="587"/>
    <n v="5"/>
    <s v="6.2"/>
    <n v="0"/>
    <s v="0.0"/>
    <n v="32"/>
    <n v="60"/>
    <s v="7.2"/>
    <s v="8.5"/>
    <s v="10.7"/>
    <s v="195.7"/>
    <s v="109.4"/>
    <m/>
    <n v="7"/>
    <n v="57"/>
    <s v="6.02"/>
    <s v="7.16"/>
    <s v="8.0"/>
    <n v="0"/>
    <n v="1"/>
    <m/>
  </r>
  <r>
    <x v="13"/>
    <s v="2005*"/>
    <x v="9"/>
    <x v="6"/>
    <s v="NWE"/>
    <s v="QB"/>
    <m/>
    <n v="2"/>
    <n v="2"/>
    <d v="2021-01-01T00:00:00"/>
    <n v="35"/>
    <n v="63"/>
    <s v="55.6"/>
    <n v="542"/>
    <n v="4"/>
    <s v="6.3"/>
    <n v="2"/>
    <s v="3.2"/>
    <n v="22"/>
    <n v="73"/>
    <s v="8.6"/>
    <s v="8.4"/>
    <s v="15.5"/>
    <s v="271.0"/>
    <s v="92.2"/>
    <m/>
    <n v="4"/>
    <n v="12"/>
    <s v="7.91"/>
    <s v="7.76"/>
    <s v="6.0"/>
    <m/>
    <m/>
    <m/>
  </r>
  <r>
    <x v="13"/>
    <n v="2006"/>
    <x v="10"/>
    <x v="7"/>
    <s v="NWE"/>
    <s v="QB"/>
    <m/>
    <n v="3"/>
    <n v="3"/>
    <d v="2021-01-02T00:00:00"/>
    <n v="70"/>
    <n v="119"/>
    <s v="58.8"/>
    <n v="724"/>
    <n v="5"/>
    <s v="4.2"/>
    <n v="4"/>
    <s v="3.4"/>
    <n v="35"/>
    <n v="49"/>
    <s v="6.1"/>
    <s v="5.4"/>
    <s v="10.3"/>
    <s v="241.3"/>
    <s v="76.5"/>
    <m/>
    <n v="4"/>
    <n v="22"/>
    <s v="5.71"/>
    <s v="5.06"/>
    <s v="3.3"/>
    <n v="1"/>
    <n v="1"/>
    <m/>
  </r>
  <r>
    <x v="13"/>
    <s v="2007*+"/>
    <x v="11"/>
    <x v="8"/>
    <s v="NWE"/>
    <s v="QB"/>
    <m/>
    <n v="3"/>
    <n v="3"/>
    <d v="2021-01-02T00:00:00"/>
    <n v="77"/>
    <n v="109"/>
    <s v="70.6"/>
    <n v="737"/>
    <n v="6"/>
    <s v="5.5"/>
    <n v="3"/>
    <s v="2.8"/>
    <n v="41"/>
    <n v="53"/>
    <s v="6.8"/>
    <s v="6.6"/>
    <s v="9.6"/>
    <s v="245.7"/>
    <s v="96.0"/>
    <m/>
    <n v="8"/>
    <n v="52"/>
    <s v="5.85"/>
    <s v="5.73"/>
    <s v="6.8"/>
    <m/>
    <m/>
    <m/>
  </r>
  <r>
    <x v="13"/>
    <s v="2009*"/>
    <x v="13"/>
    <x v="10"/>
    <s v="NWE"/>
    <s v="QB"/>
    <m/>
    <n v="1"/>
    <n v="1"/>
    <s v="0-1"/>
    <n v="23"/>
    <n v="42"/>
    <s v="54.8"/>
    <n v="154"/>
    <n v="2"/>
    <s v="4.8"/>
    <n v="3"/>
    <s v="7.1"/>
    <n v="9"/>
    <n v="24"/>
    <s v="3.7"/>
    <s v="1.4"/>
    <s v="6.7"/>
    <s v="154.0"/>
    <s v="49.1"/>
    <m/>
    <n v="3"/>
    <n v="22"/>
    <s v="2.93"/>
    <s v="0.82"/>
    <s v="6.7"/>
    <m/>
    <m/>
    <m/>
  </r>
  <r>
    <x v="13"/>
    <s v="2010*+"/>
    <x v="14"/>
    <x v="11"/>
    <s v="NWE"/>
    <s v="QB"/>
    <m/>
    <n v="1"/>
    <n v="1"/>
    <s v="0-1"/>
    <n v="29"/>
    <n v="45"/>
    <s v="64.4"/>
    <n v="299"/>
    <n v="2"/>
    <s v="4.4"/>
    <n v="1"/>
    <s v="2.2"/>
    <n v="19"/>
    <n v="37"/>
    <s v="6.6"/>
    <s v="6.5"/>
    <s v="10.3"/>
    <s v="299.0"/>
    <s v="89.0"/>
    <m/>
    <n v="5"/>
    <n v="40"/>
    <s v="5.18"/>
    <s v="5.08"/>
    <s v="10.0"/>
    <m/>
    <m/>
    <m/>
  </r>
  <r>
    <x v="13"/>
    <s v="2011*"/>
    <x v="15"/>
    <x v="12"/>
    <s v="NWE"/>
    <s v="QB"/>
    <m/>
    <n v="3"/>
    <n v="3"/>
    <d v="2021-01-02T00:00:00"/>
    <n v="75"/>
    <n v="111"/>
    <s v="67.6"/>
    <n v="878"/>
    <n v="8"/>
    <s v="7.2"/>
    <n v="4"/>
    <s v="3.6"/>
    <n v="49"/>
    <n v="61"/>
    <s v="7.9"/>
    <s v="7.7"/>
    <s v="11.7"/>
    <s v="292.7"/>
    <s v="100.4"/>
    <m/>
    <n v="3"/>
    <n v="15"/>
    <s v="7.57"/>
    <s v="7.39"/>
    <s v="2.6"/>
    <n v="1"/>
    <n v="1"/>
    <m/>
  </r>
  <r>
    <x v="13"/>
    <s v="2012*"/>
    <x v="5"/>
    <x v="13"/>
    <s v="NWE"/>
    <s v="QB"/>
    <m/>
    <n v="2"/>
    <n v="2"/>
    <d v="2021-01-01T00:00:00"/>
    <n v="54"/>
    <n v="94"/>
    <s v="57.4"/>
    <n v="664"/>
    <n v="4"/>
    <s v="4.3"/>
    <n v="2"/>
    <s v="2.1"/>
    <n v="34"/>
    <n v="47"/>
    <s v="7.1"/>
    <s v="7.0"/>
    <s v="12.3"/>
    <s v="332.0"/>
    <s v="84.7"/>
    <m/>
    <n v="1"/>
    <n v="9"/>
    <s v="6.89"/>
    <s v="6.79"/>
    <s v="1.1"/>
    <m/>
    <m/>
    <m/>
  </r>
  <r>
    <x v="13"/>
    <s v="2013*"/>
    <x v="6"/>
    <x v="14"/>
    <s v="NWE"/>
    <s v="QB"/>
    <m/>
    <n v="2"/>
    <n v="2"/>
    <d v="2021-01-01T00:00:00"/>
    <n v="37"/>
    <n v="63"/>
    <s v="58.7"/>
    <n v="475"/>
    <n v="1"/>
    <s v="1.6"/>
    <n v="0"/>
    <s v="0.0"/>
    <n v="24"/>
    <n v="53"/>
    <s v="7.5"/>
    <s v="7.9"/>
    <s v="12.8"/>
    <s v="237.5"/>
    <s v="87.7"/>
    <m/>
    <n v="4"/>
    <n v="34"/>
    <s v="6.58"/>
    <s v="6.88"/>
    <s v="6.0"/>
    <m/>
    <m/>
    <m/>
  </r>
  <r>
    <x v="13"/>
    <s v="2014*"/>
    <x v="7"/>
    <x v="15"/>
    <s v="NWE"/>
    <s v="QB"/>
    <m/>
    <n v="3"/>
    <n v="3"/>
    <s v="3-0"/>
    <n v="93"/>
    <n v="135"/>
    <s v="68.9"/>
    <n v="921"/>
    <n v="10"/>
    <s v="7.4"/>
    <n v="4"/>
    <s v="3.0"/>
    <n v="56"/>
    <n v="46"/>
    <s v="6.8"/>
    <s v="7.0"/>
    <s v="9.9"/>
    <s v="307.0"/>
    <s v="100.3"/>
    <m/>
    <n v="4"/>
    <n v="24"/>
    <s v="6.45"/>
    <s v="6.60"/>
    <s v="2.9"/>
    <n v="2"/>
    <n v="2"/>
    <m/>
  </r>
  <r>
    <x v="13"/>
    <s v="2015*"/>
    <x v="8"/>
    <x v="17"/>
    <s v="NWE"/>
    <s v="QB"/>
    <m/>
    <n v="2"/>
    <n v="2"/>
    <d v="2021-01-01T00:00:00"/>
    <n v="55"/>
    <n v="98"/>
    <s v="56.1"/>
    <n v="612"/>
    <n v="3"/>
    <s v="3.1"/>
    <n v="2"/>
    <s v="2.0"/>
    <n v="31"/>
    <n v="42"/>
    <s v="6.2"/>
    <s v="5.9"/>
    <s v="11.1"/>
    <s v="306.0"/>
    <s v="76.6"/>
    <m/>
    <n v="4"/>
    <n v="18"/>
    <s v="5.82"/>
    <s v="5.53"/>
    <s v="3.9"/>
    <m/>
    <m/>
    <m/>
  </r>
  <r>
    <x v="13"/>
    <s v="2016*"/>
    <x v="4"/>
    <x v="18"/>
    <s v="NWE"/>
    <s v="QB"/>
    <m/>
    <n v="3"/>
    <n v="3"/>
    <s v="3-0"/>
    <n v="93"/>
    <n v="142"/>
    <s v="65.5"/>
    <n v="1137"/>
    <n v="7"/>
    <s v="4.9"/>
    <n v="3"/>
    <s v="2.1"/>
    <n v="55"/>
    <n v="48"/>
    <s v="8.0"/>
    <s v="8.0"/>
    <s v="12.2"/>
    <s v="379.0"/>
    <s v="97.7"/>
    <m/>
    <n v="9"/>
    <n v="42"/>
    <s v="7.25"/>
    <s v="7.28"/>
    <s v="6.0"/>
    <n v="1"/>
    <n v="1"/>
    <m/>
  </r>
  <r>
    <x v="13"/>
    <s v="2017*+"/>
    <x v="0"/>
    <x v="19"/>
    <s v="NWE"/>
    <s v="QB"/>
    <m/>
    <n v="3"/>
    <n v="3"/>
    <d v="2021-01-02T00:00:00"/>
    <n v="89"/>
    <n v="139"/>
    <s v="64.0"/>
    <n v="1132"/>
    <n v="8"/>
    <s v="5.8"/>
    <n v="0"/>
    <s v="0.0"/>
    <n v="60"/>
    <n v="50"/>
    <s v="8.1"/>
    <s v="9.3"/>
    <s v="12.7"/>
    <s v="377.3"/>
    <s v="108.6"/>
    <m/>
    <n v="4"/>
    <n v="17"/>
    <s v="7.80"/>
    <s v="8.92"/>
    <s v="2.8"/>
    <n v="1"/>
    <n v="1"/>
    <m/>
  </r>
  <r>
    <x v="13"/>
    <s v="2018*"/>
    <x v="1"/>
    <x v="20"/>
    <s v="NWE"/>
    <s v="QB"/>
    <m/>
    <n v="3"/>
    <n v="3"/>
    <s v="3-0"/>
    <n v="85"/>
    <n v="125"/>
    <s v="68.0"/>
    <n v="953"/>
    <n v="2"/>
    <s v="1.6"/>
    <n v="3"/>
    <s v="2.4"/>
    <n v="50"/>
    <n v="35"/>
    <s v="7.6"/>
    <s v="6.9"/>
    <s v="11.2"/>
    <s v="317.7"/>
    <s v="85.8"/>
    <m/>
    <n v="1"/>
    <n v="9"/>
    <s v="7.49"/>
    <s v="6.74"/>
    <s v="0.8"/>
    <n v="1"/>
    <n v="2"/>
    <m/>
  </r>
  <r>
    <x v="13"/>
    <n v="2019"/>
    <x v="2"/>
    <x v="21"/>
    <s v="NWE"/>
    <s v="QB"/>
    <m/>
    <n v="1"/>
    <n v="1"/>
    <s v="0-1"/>
    <n v="20"/>
    <n v="37"/>
    <s v="54.1"/>
    <n v="209"/>
    <n v="0"/>
    <s v="0.0"/>
    <n v="1"/>
    <s v="2.7"/>
    <n v="11"/>
    <n v="29"/>
    <s v="5.6"/>
    <s v="4.4"/>
    <s v="10.5"/>
    <s v="209.0"/>
    <s v="59.4"/>
    <m/>
    <n v="0"/>
    <n v="0"/>
    <s v="5.65"/>
    <s v="4.43"/>
    <s v="0.0"/>
    <m/>
    <m/>
    <m/>
  </r>
  <r>
    <x v="13"/>
    <n v="2020"/>
    <x v="3"/>
    <x v="22"/>
    <s v="TAM"/>
    <s v="QB"/>
    <m/>
    <n v="4"/>
    <n v="4"/>
    <s v="4-0"/>
    <n v="81"/>
    <n v="138"/>
    <s v="58.7"/>
    <n v="1061"/>
    <n v="10"/>
    <s v="7.2"/>
    <n v="3"/>
    <s v="2.2"/>
    <n v="55"/>
    <n v="52"/>
    <s v="7.7"/>
    <s v="8.2"/>
    <s v="13.1"/>
    <s v="265.3"/>
    <s v="98.1"/>
    <m/>
    <n v="6"/>
    <n v="37"/>
    <s v="7.11"/>
    <s v="7.56"/>
    <s v="4.2"/>
    <n v="0"/>
    <n v="1"/>
    <m/>
  </r>
  <r>
    <x v="14"/>
    <n v="2004"/>
    <x v="20"/>
    <x v="0"/>
    <s v="PIT"/>
    <s v="QB"/>
    <n v="7"/>
    <n v="14"/>
    <n v="13"/>
    <s v="13-0-0"/>
    <n v="196"/>
    <n v="295"/>
    <s v="66.4"/>
    <n v="2621"/>
    <n v="17"/>
    <s v="5.8"/>
    <n v="11"/>
    <s v="3.7"/>
    <n v="130"/>
    <n v="58"/>
    <s v="8.9"/>
    <s v="8.4"/>
    <s v="13.4"/>
    <s v="187.2"/>
    <s v="98.1"/>
    <m/>
    <n v="30"/>
    <n v="213"/>
    <s v="7.41"/>
    <s v="6.93"/>
    <s v="9.2"/>
    <n v="4"/>
    <n v="5"/>
    <n v="12"/>
  </r>
  <r>
    <x v="14"/>
    <n v="2005"/>
    <x v="9"/>
    <x v="1"/>
    <s v="PIT"/>
    <s v="QB"/>
    <n v="7"/>
    <n v="12"/>
    <n v="12"/>
    <d v="2000-03-09T00:00:00"/>
    <n v="168"/>
    <n v="268"/>
    <s v="62.7"/>
    <n v="2385"/>
    <n v="17"/>
    <s v="6.3"/>
    <n v="9"/>
    <s v="3.4"/>
    <n v="110"/>
    <n v="85"/>
    <s v="8.9"/>
    <s v="8.7"/>
    <s v="14.2"/>
    <s v="198.8"/>
    <s v="98.6"/>
    <m/>
    <n v="23"/>
    <n v="129"/>
    <s v="7.75"/>
    <s v="7.53"/>
    <s v="7.9"/>
    <n v="2"/>
    <n v="2"/>
    <n v="11"/>
  </r>
  <r>
    <x v="14"/>
    <n v="2006"/>
    <x v="10"/>
    <x v="2"/>
    <s v="PIT"/>
    <s v="QB"/>
    <n v="7"/>
    <n v="15"/>
    <n v="15"/>
    <d v="2000-08-07T00:00:00"/>
    <n v="280"/>
    <n v="469"/>
    <s v="59.7"/>
    <n v="3513"/>
    <n v="18"/>
    <s v="3.8"/>
    <n v="23"/>
    <s v="4.9"/>
    <n v="178"/>
    <n v="67"/>
    <s v="7.5"/>
    <s v="6.1"/>
    <s v="12.5"/>
    <s v="234.2"/>
    <s v="75.4"/>
    <s v="58.0"/>
    <n v="46"/>
    <n v="280"/>
    <s v="6.28"/>
    <s v="4.97"/>
    <s v="8.9"/>
    <n v="2"/>
    <n v="3"/>
    <n v="11"/>
  </r>
  <r>
    <x v="14"/>
    <s v="2007*"/>
    <x v="11"/>
    <x v="3"/>
    <s v="PIT"/>
    <s v="QB"/>
    <n v="7"/>
    <n v="15"/>
    <n v="15"/>
    <d v="2000-05-10T00:00:00"/>
    <n v="264"/>
    <n v="404"/>
    <s v="65.3"/>
    <n v="3154"/>
    <n v="32"/>
    <s v="7.9"/>
    <n v="11"/>
    <s v="2.7"/>
    <n v="167"/>
    <n v="83"/>
    <s v="7.8"/>
    <s v="8.2"/>
    <s v="11.9"/>
    <s v="210.3"/>
    <s v="104.1"/>
    <s v="70.5"/>
    <n v="47"/>
    <n v="347"/>
    <s v="6.22"/>
    <s v="6.55"/>
    <s v="10.4"/>
    <n v="1"/>
    <n v="2"/>
    <n v="14"/>
  </r>
  <r>
    <x v="14"/>
    <n v="2008"/>
    <x v="12"/>
    <x v="4"/>
    <s v="PIT"/>
    <s v="QB"/>
    <n v="7"/>
    <n v="16"/>
    <n v="16"/>
    <d v="2000-04-12T00:00:00"/>
    <n v="281"/>
    <n v="469"/>
    <s v="59.9"/>
    <n v="3301"/>
    <n v="17"/>
    <s v="3.6"/>
    <n v="15"/>
    <s v="3.2"/>
    <n v="162"/>
    <n v="65"/>
    <s v="7.0"/>
    <s v="6.3"/>
    <s v="11.7"/>
    <s v="206.3"/>
    <s v="80.1"/>
    <s v="47.1"/>
    <n v="46"/>
    <n v="284"/>
    <s v="5.86"/>
    <s v="5.21"/>
    <s v="8.9"/>
    <n v="4"/>
    <n v="4"/>
    <n v="11"/>
  </r>
  <r>
    <x v="14"/>
    <n v="2009"/>
    <x v="13"/>
    <x v="5"/>
    <s v="PIT"/>
    <s v="QB"/>
    <n v="7"/>
    <n v="15"/>
    <n v="15"/>
    <d v="2000-06-09T00:00:00"/>
    <n v="337"/>
    <n v="506"/>
    <s v="66.6"/>
    <n v="4328"/>
    <n v="26"/>
    <s v="5.1"/>
    <n v="12"/>
    <s v="2.4"/>
    <n v="201"/>
    <n v="60"/>
    <s v="8.6"/>
    <s v="8.5"/>
    <s v="12.8"/>
    <s v="288.5"/>
    <s v="100.5"/>
    <s v="69.0"/>
    <n v="50"/>
    <n v="348"/>
    <s v="7.16"/>
    <s v="7.12"/>
    <s v="9.0"/>
    <n v="2"/>
    <n v="3"/>
    <n v="14"/>
  </r>
  <r>
    <x v="14"/>
    <n v="2010"/>
    <x v="14"/>
    <x v="6"/>
    <s v="PIT"/>
    <s v="QB"/>
    <n v="7"/>
    <n v="12"/>
    <n v="12"/>
    <d v="2000-03-09T00:00:00"/>
    <n v="240"/>
    <n v="389"/>
    <s v="61.7"/>
    <n v="3200"/>
    <n v="17"/>
    <s v="4.4"/>
    <n v="5"/>
    <s v="1.3"/>
    <n v="149"/>
    <n v="56"/>
    <s v="8.2"/>
    <s v="8.5"/>
    <s v="13.3"/>
    <s v="266.7"/>
    <s v="97.0"/>
    <s v="67.4"/>
    <n v="32"/>
    <n v="220"/>
    <s v="7.08"/>
    <s v="7.35"/>
    <s v="7.6"/>
    <n v="2"/>
    <n v="3"/>
    <n v="12"/>
  </r>
  <r>
    <x v="14"/>
    <s v="2011*"/>
    <x v="15"/>
    <x v="7"/>
    <s v="PIT"/>
    <s v="QB"/>
    <n v="7"/>
    <n v="15"/>
    <n v="15"/>
    <d v="2000-04-11T00:00:00"/>
    <n v="324"/>
    <n v="513"/>
    <s v="63.2"/>
    <n v="4077"/>
    <n v="21"/>
    <s v="4.1"/>
    <n v="14"/>
    <s v="2.7"/>
    <n v="210"/>
    <n v="95"/>
    <s v="7.9"/>
    <s v="7.5"/>
    <s v="12.6"/>
    <s v="271.8"/>
    <s v="90.1"/>
    <s v="68.3"/>
    <n v="40"/>
    <n v="269"/>
    <s v="6.89"/>
    <s v="6.51"/>
    <s v="7.2"/>
    <n v="1"/>
    <n v="1"/>
    <n v="12"/>
  </r>
  <r>
    <x v="14"/>
    <n v="2012"/>
    <x v="5"/>
    <x v="8"/>
    <s v="PIT"/>
    <s v="QB"/>
    <n v="7"/>
    <n v="13"/>
    <n v="13"/>
    <d v="2000-06-07T00:00:00"/>
    <n v="284"/>
    <n v="449"/>
    <s v="63.3"/>
    <n v="3265"/>
    <n v="26"/>
    <s v="5.8"/>
    <n v="8"/>
    <s v="1.8"/>
    <n v="167"/>
    <n v="82"/>
    <s v="7.3"/>
    <s v="7.6"/>
    <s v="11.5"/>
    <s v="251.2"/>
    <s v="97.0"/>
    <s v="71.3"/>
    <n v="30"/>
    <n v="182"/>
    <s v="6.44"/>
    <s v="6.77"/>
    <s v="6.3"/>
    <n v="2"/>
    <n v="3"/>
    <n v="10"/>
  </r>
  <r>
    <x v="14"/>
    <n v="2013"/>
    <x v="6"/>
    <x v="9"/>
    <s v="PIT"/>
    <s v="QB"/>
    <n v="7"/>
    <n v="16"/>
    <n v="16"/>
    <d v="2000-08-08T00:00:00"/>
    <n v="375"/>
    <n v="584"/>
    <s v="64.2"/>
    <n v="4261"/>
    <n v="28"/>
    <s v="4.8"/>
    <n v="14"/>
    <s v="2.4"/>
    <n v="211"/>
    <n v="67"/>
    <s v="7.3"/>
    <s v="7.2"/>
    <s v="11.4"/>
    <s v="266.3"/>
    <s v="92.0"/>
    <s v="58.0"/>
    <n v="42"/>
    <n v="282"/>
    <s v="6.36"/>
    <s v="6.24"/>
    <s v="6.7"/>
    <n v="1"/>
    <n v="3"/>
    <n v="13"/>
  </r>
  <r>
    <x v="14"/>
    <s v="2014*"/>
    <x v="7"/>
    <x v="10"/>
    <s v="PIT"/>
    <s v="QB"/>
    <n v="7"/>
    <n v="16"/>
    <n v="16"/>
    <d v="2000-05-11T00:00:00"/>
    <n v="408"/>
    <n v="608"/>
    <s v="67.1"/>
    <n v="4952"/>
    <n v="32"/>
    <s v="5.3"/>
    <n v="9"/>
    <s v="1.5"/>
    <n v="244"/>
    <n v="94"/>
    <s v="8.1"/>
    <s v="8.5"/>
    <s v="12.1"/>
    <s v="309.5"/>
    <s v="103.3"/>
    <s v="68.7"/>
    <n v="33"/>
    <n v="172"/>
    <s v="7.46"/>
    <s v="7.82"/>
    <s v="5.1"/>
    <n v="2"/>
    <n v="3"/>
    <n v="16"/>
  </r>
  <r>
    <x v="14"/>
    <s v="2015*"/>
    <x v="8"/>
    <x v="11"/>
    <s v="PIT"/>
    <s v="QB"/>
    <n v="7"/>
    <n v="12"/>
    <n v="11"/>
    <d v="2000-04-07T00:00:00"/>
    <n v="319"/>
    <n v="469"/>
    <s v="68.0"/>
    <n v="3938"/>
    <n v="21"/>
    <s v="4.5"/>
    <n v="16"/>
    <s v="3.4"/>
    <n v="175"/>
    <n v="69"/>
    <s v="8.4"/>
    <s v="7.8"/>
    <s v="12.3"/>
    <s v="328.2"/>
    <s v="94.5"/>
    <s v="72.8"/>
    <n v="20"/>
    <n v="141"/>
    <s v="7.76"/>
    <s v="7.15"/>
    <s v="4.1"/>
    <n v="1"/>
    <n v="1"/>
    <n v="12"/>
  </r>
  <r>
    <x v="14"/>
    <s v="2016*"/>
    <x v="4"/>
    <x v="12"/>
    <s v="PIT"/>
    <s v="QB"/>
    <n v="7"/>
    <n v="14"/>
    <n v="14"/>
    <d v="2000-04-10T00:00:00"/>
    <n v="328"/>
    <n v="509"/>
    <s v="64.4"/>
    <n v="3819"/>
    <n v="29"/>
    <s v="5.7"/>
    <n v="13"/>
    <s v="2.6"/>
    <n v="184"/>
    <n v="72"/>
    <s v="7.5"/>
    <s v="7.5"/>
    <s v="11.6"/>
    <s v="272.8"/>
    <s v="95.4"/>
    <s v="60.5"/>
    <n v="17"/>
    <n v="141"/>
    <s v="6.99"/>
    <s v="6.98"/>
    <s v="3.2"/>
    <n v="2"/>
    <n v="2"/>
    <n v="12"/>
  </r>
  <r>
    <x v="14"/>
    <s v="2017*"/>
    <x v="0"/>
    <x v="13"/>
    <s v="PIT"/>
    <s v="QB"/>
    <n v="7"/>
    <n v="15"/>
    <n v="15"/>
    <d v="2000-03-12T00:00:00"/>
    <n v="360"/>
    <n v="561"/>
    <s v="64.2"/>
    <n v="4251"/>
    <n v="28"/>
    <s v="5.0"/>
    <n v="14"/>
    <s v="2.5"/>
    <n v="204"/>
    <n v="97"/>
    <s v="7.6"/>
    <s v="7.5"/>
    <s v="11.8"/>
    <s v="283.4"/>
    <s v="93.4"/>
    <s v="66.6"/>
    <n v="21"/>
    <n v="139"/>
    <s v="7.07"/>
    <s v="6.95"/>
    <s v="3.6"/>
    <n v="3"/>
    <n v="4"/>
    <n v="14"/>
  </r>
  <r>
    <x v="14"/>
    <n v="2018"/>
    <x v="1"/>
    <x v="14"/>
    <s v="PIT"/>
    <s v="QB"/>
    <n v="7"/>
    <n v="16"/>
    <n v="16"/>
    <d v="2001-06-09T00:00:00"/>
    <n v="452"/>
    <n v="675"/>
    <s v="67.0"/>
    <n v="5129"/>
    <n v="34"/>
    <s v="5.0"/>
    <n v="16"/>
    <s v="2.4"/>
    <n v="248"/>
    <n v="97"/>
    <s v="7.6"/>
    <s v="7.5"/>
    <s v="11.3"/>
    <s v="320.6"/>
    <s v="96.5"/>
    <s v="69.6"/>
    <n v="24"/>
    <n v="166"/>
    <s v="7.10"/>
    <s v="7.04"/>
    <s v="3.4"/>
    <n v="2"/>
    <n v="3"/>
    <n v="14"/>
  </r>
  <r>
    <x v="14"/>
    <n v="2019"/>
    <x v="2"/>
    <x v="15"/>
    <s v="PIT"/>
    <m/>
    <n v="7"/>
    <n v="2"/>
    <n v="2"/>
    <s v="0-2-0"/>
    <n v="35"/>
    <n v="62"/>
    <s v="56.5"/>
    <n v="351"/>
    <n v="0"/>
    <s v="0.0"/>
    <n v="1"/>
    <s v="1.6"/>
    <n v="14"/>
    <n v="45"/>
    <s v="5.7"/>
    <s v="4.9"/>
    <s v="10.0"/>
    <s v="175.5"/>
    <s v="66.0"/>
    <s v="28.8"/>
    <n v="2"/>
    <n v="7"/>
    <s v="5.38"/>
    <s v="4.67"/>
    <s v="3.1"/>
    <m/>
    <m/>
    <n v="1"/>
  </r>
  <r>
    <x v="14"/>
    <n v="2020"/>
    <x v="3"/>
    <x v="17"/>
    <s v="PIT"/>
    <s v="QB"/>
    <n v="7"/>
    <n v="15"/>
    <n v="15"/>
    <d v="2000-03-12T00:00:00"/>
    <n v="399"/>
    <n v="608"/>
    <s v="65.6"/>
    <n v="3803"/>
    <n v="33"/>
    <s v="5.4"/>
    <n v="10"/>
    <s v="1.6"/>
    <n v="193"/>
    <n v="84"/>
    <s v="6.3"/>
    <s v="6.6"/>
    <s v="9.5"/>
    <s v="253.5"/>
    <s v="94.1"/>
    <s v="60.1"/>
    <n v="13"/>
    <n v="118"/>
    <s v="5.93"/>
    <s v="6.27"/>
    <s v="2.1"/>
    <n v="4"/>
    <n v="4"/>
    <n v="9"/>
  </r>
  <r>
    <x v="14"/>
    <n v="2004"/>
    <x v="20"/>
    <x v="0"/>
    <s v="PIT"/>
    <s v="QB"/>
    <m/>
    <n v="2"/>
    <n v="2"/>
    <d v="2021-01-01T00:00:00"/>
    <n v="31"/>
    <n v="54"/>
    <s v="57.4"/>
    <n v="407"/>
    <n v="3"/>
    <s v="5.6"/>
    <n v="5"/>
    <s v="9.3"/>
    <n v="24"/>
    <n v="34"/>
    <s v="7.5"/>
    <s v="4.5"/>
    <s v="13.1"/>
    <s v="203.5"/>
    <s v="61.3"/>
    <m/>
    <n v="2"/>
    <n v="11"/>
    <s v="7.07"/>
    <s v="4.13"/>
    <s v="3.6"/>
    <n v="1"/>
    <n v="1"/>
    <m/>
  </r>
  <r>
    <x v="14"/>
    <n v="2005"/>
    <x v="9"/>
    <x v="1"/>
    <s v="PIT"/>
    <s v="QB"/>
    <m/>
    <n v="4"/>
    <n v="4"/>
    <s v="4-0"/>
    <n v="58"/>
    <n v="93"/>
    <s v="62.4"/>
    <n v="803"/>
    <n v="7"/>
    <s v="7.5"/>
    <n v="3"/>
    <s v="3.2"/>
    <n v="37"/>
    <n v="54"/>
    <s v="8.6"/>
    <s v="8.7"/>
    <s v="13.8"/>
    <s v="200.8"/>
    <s v="101.7"/>
    <m/>
    <n v="6"/>
    <n v="35"/>
    <s v="7.76"/>
    <s v="7.81"/>
    <s v="6.1"/>
    <m/>
    <m/>
    <m/>
  </r>
  <r>
    <x v="14"/>
    <s v="2007*"/>
    <x v="11"/>
    <x v="3"/>
    <s v="PIT"/>
    <s v="QB"/>
    <m/>
    <n v="1"/>
    <n v="1"/>
    <s v="0-1"/>
    <n v="29"/>
    <n v="42"/>
    <s v="69.0"/>
    <n v="337"/>
    <n v="2"/>
    <s v="4.8"/>
    <n v="3"/>
    <s v="7.1"/>
    <n v="17"/>
    <n v="37"/>
    <s v="8.0"/>
    <s v="5.8"/>
    <s v="11.6"/>
    <s v="337.0"/>
    <s v="79.2"/>
    <m/>
    <n v="6"/>
    <n v="40"/>
    <s v="6.19"/>
    <s v="4.21"/>
    <s v="12.5"/>
    <m/>
    <m/>
    <m/>
  </r>
  <r>
    <x v="14"/>
    <n v="2008"/>
    <x v="12"/>
    <x v="4"/>
    <s v="PIT"/>
    <s v="QB"/>
    <m/>
    <n v="3"/>
    <n v="3"/>
    <s v="3-0"/>
    <n v="54"/>
    <n v="89"/>
    <s v="60.7"/>
    <n v="692"/>
    <n v="3"/>
    <s v="3.4"/>
    <n v="1"/>
    <s v="1.1"/>
    <n v="29"/>
    <n v="65"/>
    <s v="7.8"/>
    <s v="7.9"/>
    <s v="12.8"/>
    <s v="230.7"/>
    <s v="91.6"/>
    <m/>
    <n v="8"/>
    <n v="58"/>
    <s v="6.54"/>
    <s v="6.69"/>
    <s v="8.2"/>
    <n v="1"/>
    <n v="1"/>
    <m/>
  </r>
  <r>
    <x v="14"/>
    <n v="2010"/>
    <x v="14"/>
    <x v="6"/>
    <s v="PIT"/>
    <s v="QB"/>
    <m/>
    <n v="3"/>
    <n v="3"/>
    <d v="2021-01-02T00:00:00"/>
    <n v="54"/>
    <n v="91"/>
    <s v="59.3"/>
    <n v="622"/>
    <n v="4"/>
    <s v="4.4"/>
    <n v="4"/>
    <s v="4.4"/>
    <n v="32"/>
    <n v="58"/>
    <s v="6.8"/>
    <s v="5.7"/>
    <s v="11.5"/>
    <s v="207.3"/>
    <s v="76.4"/>
    <m/>
    <n v="9"/>
    <n v="48"/>
    <s v="5.74"/>
    <s v="4.74"/>
    <s v="9.0"/>
    <n v="0"/>
    <n v="1"/>
    <m/>
  </r>
  <r>
    <x v="14"/>
    <s v="2011*"/>
    <x v="15"/>
    <x v="7"/>
    <s v="PIT"/>
    <s v="QB"/>
    <m/>
    <n v="1"/>
    <n v="1"/>
    <s v="0-1"/>
    <n v="22"/>
    <n v="40"/>
    <s v="55.0"/>
    <n v="289"/>
    <n v="1"/>
    <s v="2.5"/>
    <n v="1"/>
    <s v="2.5"/>
    <n v="11"/>
    <n v="33"/>
    <s v="7.2"/>
    <s v="6.6"/>
    <s v="13.1"/>
    <s v="289.0"/>
    <s v="75.9"/>
    <m/>
    <n v="5"/>
    <n v="45"/>
    <s v="5.42"/>
    <s v="4.87"/>
    <s v="11.1"/>
    <m/>
    <m/>
    <m/>
  </r>
  <r>
    <x v="14"/>
    <s v="2014*"/>
    <x v="7"/>
    <x v="10"/>
    <s v="PIT"/>
    <s v="QB"/>
    <m/>
    <n v="1"/>
    <n v="1"/>
    <s v="0-1"/>
    <n v="31"/>
    <n v="45"/>
    <s v="68.9"/>
    <n v="334"/>
    <n v="1"/>
    <s v="2.2"/>
    <n v="2"/>
    <s v="4.4"/>
    <n v="16"/>
    <n v="44"/>
    <s v="7.4"/>
    <s v="5.9"/>
    <s v="10.8"/>
    <s v="334.0"/>
    <s v="79.3"/>
    <m/>
    <n v="5"/>
    <n v="37"/>
    <s v="5.94"/>
    <s v="4.54"/>
    <s v="10.0"/>
    <m/>
    <m/>
    <m/>
  </r>
  <r>
    <x v="14"/>
    <s v="2015*"/>
    <x v="8"/>
    <x v="11"/>
    <s v="PIT"/>
    <s v="QB"/>
    <m/>
    <n v="2"/>
    <n v="2"/>
    <d v="2021-01-01T00:00:00"/>
    <n v="42"/>
    <n v="68"/>
    <s v="61.8"/>
    <n v="568"/>
    <n v="1"/>
    <s v="1.5"/>
    <n v="0"/>
    <s v="0.0"/>
    <n v="20"/>
    <n v="60"/>
    <s v="8.4"/>
    <s v="8.6"/>
    <s v="13.5"/>
    <s v="284.0"/>
    <s v="93.3"/>
    <m/>
    <n v="6"/>
    <n v="55"/>
    <s v="6.93"/>
    <s v="7.20"/>
    <s v="8.1"/>
    <n v="1"/>
    <n v="1"/>
    <m/>
  </r>
  <r>
    <x v="14"/>
    <s v="2016*"/>
    <x v="4"/>
    <x v="12"/>
    <s v="PIT"/>
    <s v="QB"/>
    <m/>
    <n v="3"/>
    <n v="3"/>
    <d v="2021-01-02T00:00:00"/>
    <n v="64"/>
    <n v="96"/>
    <s v="66.7"/>
    <n v="735"/>
    <n v="3"/>
    <s v="3.1"/>
    <n v="4"/>
    <s v="4.2"/>
    <n v="35"/>
    <n v="62"/>
    <s v="7.7"/>
    <s v="6.4"/>
    <s v="11.5"/>
    <s v="245.0"/>
    <s v="82.6"/>
    <m/>
    <n v="2"/>
    <n v="15"/>
    <s v="7.35"/>
    <s v="6.12"/>
    <s v="2.0"/>
    <m/>
    <m/>
    <m/>
  </r>
  <r>
    <x v="14"/>
    <s v="2017*"/>
    <x v="0"/>
    <x v="13"/>
    <s v="PIT"/>
    <s v="QB"/>
    <m/>
    <n v="1"/>
    <n v="1"/>
    <s v="0-1"/>
    <n v="37"/>
    <n v="58"/>
    <s v="63.8"/>
    <n v="469"/>
    <n v="5"/>
    <s v="8.6"/>
    <n v="1"/>
    <s v="1.7"/>
    <n v="24"/>
    <n v="43"/>
    <s v="8.1"/>
    <s v="9.0"/>
    <s v="12.7"/>
    <s v="469.0"/>
    <s v="110.5"/>
    <m/>
    <n v="2"/>
    <n v="7"/>
    <s v="7.70"/>
    <s v="8.62"/>
    <s v="3.3"/>
    <m/>
    <m/>
    <m/>
  </r>
  <r>
    <x v="14"/>
    <n v="2020"/>
    <x v="3"/>
    <x v="17"/>
    <s v="PIT"/>
    <s v="QB"/>
    <m/>
    <n v="1"/>
    <n v="1"/>
    <s v="0-1"/>
    <n v="47"/>
    <n v="68"/>
    <s v="69.1"/>
    <n v="501"/>
    <n v="4"/>
    <s v="5.9"/>
    <n v="4"/>
    <s v="5.9"/>
    <n v="29"/>
    <n v="33"/>
    <s v="7.4"/>
    <s v="5.9"/>
    <s v="10.7"/>
    <s v="501.0"/>
    <s v="85.5"/>
    <m/>
    <n v="0"/>
    <n v="0"/>
    <s v="7.37"/>
    <s v="5.90"/>
    <s v="0.0"/>
    <m/>
    <m/>
    <m/>
  </r>
  <r>
    <x v="15"/>
    <n v="2018"/>
    <x v="1"/>
    <x v="1"/>
    <s v="CLE"/>
    <s v="QB"/>
    <n v="6"/>
    <n v="14"/>
    <n v="13"/>
    <d v="2000-07-06T00:00:00"/>
    <n v="310"/>
    <n v="486"/>
    <s v="63.8"/>
    <n v="3725"/>
    <n v="27"/>
    <s v="5.6"/>
    <n v="14"/>
    <s v="2.9"/>
    <n v="171"/>
    <n v="71"/>
    <s v="7.7"/>
    <s v="7.5"/>
    <s v="12.0"/>
    <s v="266.1"/>
    <s v="93.7"/>
    <s v="51.2"/>
    <n v="25"/>
    <n v="173"/>
    <s v="6.95"/>
    <s v="6.77"/>
    <s v="4.9"/>
    <n v="3"/>
    <n v="4"/>
    <n v="10"/>
  </r>
  <r>
    <x v="15"/>
    <n v="2019"/>
    <x v="2"/>
    <x v="2"/>
    <s v="CLE"/>
    <s v="QB"/>
    <n v="6"/>
    <n v="16"/>
    <n v="16"/>
    <d v="2000-10-06T00:00:00"/>
    <n v="317"/>
    <n v="534"/>
    <s v="59.4"/>
    <n v="3827"/>
    <n v="22"/>
    <s v="4.1"/>
    <n v="21"/>
    <s v="3.9"/>
    <n v="179"/>
    <n v="89"/>
    <s v="7.2"/>
    <s v="6.2"/>
    <s v="12.1"/>
    <s v="239.2"/>
    <s v="78.8"/>
    <s v="54.4"/>
    <n v="40"/>
    <n v="285"/>
    <s v="6.17"/>
    <s v="5.29"/>
    <s v="7.0"/>
    <n v="1"/>
    <n v="1"/>
    <n v="11"/>
  </r>
  <r>
    <x v="15"/>
    <n v="2020"/>
    <x v="3"/>
    <x v="3"/>
    <s v="CLE"/>
    <s v="QB"/>
    <n v="6"/>
    <n v="16"/>
    <n v="16"/>
    <d v="2000-05-11T00:00:00"/>
    <n v="305"/>
    <n v="486"/>
    <s v="62.8"/>
    <n v="3563"/>
    <n v="26"/>
    <s v="5.3"/>
    <n v="8"/>
    <s v="1.6"/>
    <n v="188"/>
    <n v="75"/>
    <s v="7.3"/>
    <s v="7.7"/>
    <s v="11.7"/>
    <s v="222.7"/>
    <s v="95.9"/>
    <s v="72.2"/>
    <n v="26"/>
    <n v="162"/>
    <s v="6.64"/>
    <s v="6.96"/>
    <s v="5.1"/>
    <n v="2"/>
    <n v="2"/>
    <n v="11"/>
  </r>
  <r>
    <x v="15"/>
    <n v="2020"/>
    <x v="3"/>
    <x v="3"/>
    <s v="CLE"/>
    <s v="QB"/>
    <m/>
    <n v="2"/>
    <n v="2"/>
    <d v="2021-01-01T00:00:00"/>
    <n v="44"/>
    <n v="71"/>
    <s v="62.0"/>
    <n v="467"/>
    <n v="4"/>
    <s v="5.6"/>
    <n v="1"/>
    <s v="1.4"/>
    <n v="23"/>
    <n v="40"/>
    <s v="6.6"/>
    <s v="7.1"/>
    <s v="10.6"/>
    <s v="233.5"/>
    <s v="94.0"/>
    <m/>
    <n v="1"/>
    <n v="8"/>
    <s v="6.38"/>
    <s v="6.86"/>
    <s v="1.4"/>
    <m/>
    <m/>
    <m/>
  </r>
  <r>
    <x v="16"/>
    <n v="2018"/>
    <x v="1"/>
    <x v="16"/>
    <s v="NYJ"/>
    <s v="QB"/>
    <n v="14"/>
    <n v="13"/>
    <n v="13"/>
    <d v="2000-09-04T00:00:00"/>
    <n v="239"/>
    <n v="414"/>
    <s v="57.7"/>
    <n v="2865"/>
    <n v="17"/>
    <s v="4.1"/>
    <n v="15"/>
    <s v="3.6"/>
    <n v="130"/>
    <n v="76"/>
    <s v="6.9"/>
    <s v="6.1"/>
    <s v="12.0"/>
    <s v="220.4"/>
    <s v="77.6"/>
    <s v="45.9"/>
    <n v="30"/>
    <n v="204"/>
    <s v="5.99"/>
    <s v="5.24"/>
    <s v="6.8"/>
    <n v="1"/>
    <n v="1"/>
    <n v="7"/>
  </r>
  <r>
    <x v="16"/>
    <n v="2019"/>
    <x v="2"/>
    <x v="0"/>
    <s v="NYJ"/>
    <s v="QB"/>
    <n v="14"/>
    <n v="13"/>
    <n v="13"/>
    <d v="2000-06-07T00:00:00"/>
    <n v="273"/>
    <n v="441"/>
    <s v="61.9"/>
    <n v="3024"/>
    <n v="19"/>
    <s v="4.3"/>
    <n v="13"/>
    <s v="2.9"/>
    <n v="147"/>
    <n v="92"/>
    <s v="6.9"/>
    <s v="6.4"/>
    <s v="11.1"/>
    <s v="232.6"/>
    <s v="84.3"/>
    <s v="45.6"/>
    <n v="33"/>
    <n v="212"/>
    <s v="5.93"/>
    <s v="5.50"/>
    <s v="7.0"/>
    <n v="2"/>
    <n v="3"/>
    <n v="6"/>
  </r>
  <r>
    <x v="16"/>
    <n v="2020"/>
    <x v="3"/>
    <x v="1"/>
    <s v="NYJ"/>
    <s v="QB"/>
    <n v="14"/>
    <n v="12"/>
    <n v="12"/>
    <d v="2000-10-02T00:00:00"/>
    <n v="217"/>
    <n v="364"/>
    <s v="59.6"/>
    <n v="2208"/>
    <n v="9"/>
    <s v="2.5"/>
    <n v="11"/>
    <s v="3.0"/>
    <n v="109"/>
    <n v="69"/>
    <s v="6.1"/>
    <s v="5.2"/>
    <s v="10.2"/>
    <s v="184.0"/>
    <s v="72.7"/>
    <s v="40.1"/>
    <n v="35"/>
    <n v="234"/>
    <s v="4.95"/>
    <s v="4.16"/>
    <s v="8.8"/>
    <m/>
    <m/>
    <n v="3"/>
  </r>
  <r>
    <x v="17"/>
    <n v="2018"/>
    <x v="1"/>
    <x v="16"/>
    <s v="BAL"/>
    <s v="QB"/>
    <n v="8"/>
    <n v="16"/>
    <n v="7"/>
    <d v="2000-01-06T00:00:00"/>
    <n v="99"/>
    <n v="170"/>
    <s v="58.2"/>
    <n v="1201"/>
    <n v="6"/>
    <s v="3.5"/>
    <n v="3"/>
    <s v="1.8"/>
    <n v="67"/>
    <n v="74"/>
    <s v="7.1"/>
    <s v="7.0"/>
    <s v="12.1"/>
    <s v="75.1"/>
    <s v="84.5"/>
    <s v="42.6"/>
    <n v="16"/>
    <n v="71"/>
    <s v="6.08"/>
    <s v="5.99"/>
    <s v="8.6"/>
    <n v="0"/>
    <n v="1"/>
    <n v="8"/>
  </r>
  <r>
    <x v="17"/>
    <s v="2019*+"/>
    <x v="2"/>
    <x v="0"/>
    <s v="BAL"/>
    <s v="QB"/>
    <n v="8"/>
    <n v="15"/>
    <n v="15"/>
    <d v="2000-02-13T00:00:00"/>
    <n v="265"/>
    <n v="401"/>
    <s v="66.1"/>
    <n v="3127"/>
    <n v="36"/>
    <s v="9.0"/>
    <n v="6"/>
    <s v="1.5"/>
    <n v="161"/>
    <n v="83"/>
    <s v="7.8"/>
    <s v="8.9"/>
    <s v="11.8"/>
    <s v="208.5"/>
    <s v="113.3"/>
    <s v="83.0"/>
    <n v="23"/>
    <n v="106"/>
    <s v="7.13"/>
    <s v="8.19"/>
    <s v="5.4"/>
    <n v="1"/>
    <n v="2"/>
    <n v="25"/>
  </r>
  <r>
    <x v="17"/>
    <n v="2020"/>
    <x v="3"/>
    <x v="1"/>
    <s v="BAL"/>
    <s v="QB"/>
    <n v="8"/>
    <n v="15"/>
    <n v="15"/>
    <d v="2000-04-11T00:00:00"/>
    <n v="242"/>
    <n v="376"/>
    <s v="64.4"/>
    <n v="2757"/>
    <n v="26"/>
    <s v="6.9"/>
    <n v="9"/>
    <s v="2.4"/>
    <n v="138"/>
    <n v="47"/>
    <s v="7.3"/>
    <s v="7.6"/>
    <s v="11.4"/>
    <s v="183.8"/>
    <s v="99.3"/>
    <s v="73.7"/>
    <n v="29"/>
    <n v="160"/>
    <s v="6.41"/>
    <s v="6.70"/>
    <s v="7.2"/>
    <n v="1"/>
    <n v="1"/>
    <n v="18"/>
  </r>
  <r>
    <x v="17"/>
    <n v="2018"/>
    <x v="1"/>
    <x v="16"/>
    <s v="BAL"/>
    <s v="QB"/>
    <m/>
    <n v="1"/>
    <n v="1"/>
    <s v="0-1"/>
    <n v="14"/>
    <n v="29"/>
    <s v="48.3"/>
    <n v="194"/>
    <n v="2"/>
    <s v="6.9"/>
    <n v="1"/>
    <s v="3.4"/>
    <n v="7"/>
    <n v="39"/>
    <s v="6.7"/>
    <s v="6.5"/>
    <s v="13.9"/>
    <s v="194.0"/>
    <s v="78.8"/>
    <m/>
    <n v="7"/>
    <n v="55"/>
    <s v="3.86"/>
    <s v="3.72"/>
    <s v="19.4"/>
    <m/>
    <m/>
    <m/>
  </r>
  <r>
    <x v="17"/>
    <s v="2019*+"/>
    <x v="2"/>
    <x v="0"/>
    <s v="BAL"/>
    <s v="QB"/>
    <m/>
    <n v="1"/>
    <n v="1"/>
    <s v="0-1"/>
    <n v="31"/>
    <n v="59"/>
    <s v="52.5"/>
    <n v="365"/>
    <n v="1"/>
    <s v="1.7"/>
    <n v="2"/>
    <s v="3.4"/>
    <n v="18"/>
    <n v="38"/>
    <s v="6.2"/>
    <s v="5.0"/>
    <s v="11.8"/>
    <s v="365.0"/>
    <s v="63.2"/>
    <m/>
    <n v="4"/>
    <n v="20"/>
    <s v="5.48"/>
    <s v="4.37"/>
    <s v="6.3"/>
    <m/>
    <m/>
    <m/>
  </r>
  <r>
    <x v="17"/>
    <n v="2020"/>
    <x v="3"/>
    <x v="1"/>
    <s v="BAL"/>
    <s v="QB"/>
    <m/>
    <n v="2"/>
    <n v="2"/>
    <d v="2021-01-01T00:00:00"/>
    <n v="31"/>
    <n v="48"/>
    <s v="64.6"/>
    <n v="341"/>
    <n v="0"/>
    <s v="0.0"/>
    <n v="2"/>
    <s v="4.2"/>
    <n v="12"/>
    <n v="31"/>
    <s v="7.1"/>
    <s v="5.2"/>
    <s v="11.0"/>
    <s v="170.5"/>
    <s v="68.1"/>
    <m/>
    <n v="8"/>
    <n v="38"/>
    <s v="5.41"/>
    <s v="3.80"/>
    <s v="14.3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NE"/>
    <n v="1"/>
    <n v="0"/>
    <s v="—"/>
    <n v="1"/>
    <n v="3"/>
    <s v="33.3"/>
    <n v="6"/>
    <s v="2.0"/>
    <n v="6"/>
    <n v="0"/>
    <n v="0"/>
    <s v="42.4"/>
    <n v="0"/>
    <n v="0"/>
    <s v="0.0"/>
    <n v="0"/>
    <n v="0"/>
    <n v="0"/>
    <n v="0"/>
    <n v="0"/>
    <n v="0"/>
  </r>
  <r>
    <x v="1"/>
    <s v="NE"/>
    <n v="15"/>
    <n v="14"/>
    <s v="11−3"/>
    <n v="264"/>
    <n v="413"/>
    <s v="63.9"/>
    <n v="2.843"/>
    <s v="6.9"/>
    <n v="91"/>
    <n v="18"/>
    <n v="12"/>
    <s v="86.5"/>
    <n v="36"/>
    <n v="43"/>
    <s v="1.2"/>
    <n v="12"/>
    <n v="0"/>
    <n v="41"/>
    <n v="216"/>
    <n v="12"/>
    <n v="3"/>
  </r>
  <r>
    <x v="2"/>
    <s v="NE"/>
    <n v="16"/>
    <n v="16"/>
    <s v="9−7"/>
    <n v="373"/>
    <n v="601"/>
    <s v="62.1"/>
    <n v="3.7639999999999998"/>
    <s v="6.3"/>
    <n v="49"/>
    <n v="28"/>
    <n v="14"/>
    <s v="85.7"/>
    <n v="42"/>
    <n v="110"/>
    <s v="2.6"/>
    <n v="15"/>
    <n v="1"/>
    <n v="31"/>
    <n v="190"/>
    <n v="11"/>
    <n v="5"/>
  </r>
  <r>
    <x v="3"/>
    <s v="NE"/>
    <n v="16"/>
    <n v="16"/>
    <s v="14−2"/>
    <n v="317"/>
    <n v="527"/>
    <s v="60.2"/>
    <n v="3.62"/>
    <s v="6.9"/>
    <n v="82"/>
    <n v="23"/>
    <n v="12"/>
    <s v="85.9"/>
    <n v="42"/>
    <n v="63"/>
    <s v="1.5"/>
    <n v="11"/>
    <n v="1"/>
    <n v="32"/>
    <n v="219"/>
    <n v="13"/>
    <n v="5"/>
  </r>
  <r>
    <x v="4"/>
    <s v="NE"/>
    <n v="16"/>
    <n v="16"/>
    <s v="14−2"/>
    <n v="288"/>
    <n v="474"/>
    <s v="60.8"/>
    <n v="3.6920000000000002"/>
    <s v="7.8"/>
    <n v="50"/>
    <n v="28"/>
    <n v="14"/>
    <s v="92.6"/>
    <n v="43"/>
    <n v="28"/>
    <s v="0.7"/>
    <n v="10"/>
    <n v="0"/>
    <n v="26"/>
    <n v="162"/>
    <n v="7"/>
    <n v="5"/>
  </r>
  <r>
    <x v="5"/>
    <s v="NE"/>
    <n v="16"/>
    <n v="16"/>
    <s v="10−6"/>
    <n v="334"/>
    <n v="530"/>
    <s v="63.0"/>
    <n v="4.1100000000000003"/>
    <s v="7.8"/>
    <n v="71"/>
    <n v="26"/>
    <n v="14"/>
    <s v="92.3"/>
    <n v="27"/>
    <n v="89"/>
    <s v="3.3"/>
    <n v="15"/>
    <n v="1"/>
    <n v="26"/>
    <n v="188"/>
    <n v="4"/>
    <n v="3"/>
  </r>
  <r>
    <x v="6"/>
    <s v="NE"/>
    <n v="16"/>
    <n v="16"/>
    <s v="12−4"/>
    <n v="319"/>
    <n v="516"/>
    <s v="61.8"/>
    <n v="3.5289999999999999"/>
    <s v="6.8"/>
    <n v="62"/>
    <n v="24"/>
    <n v="12"/>
    <s v="87.9"/>
    <n v="49"/>
    <n v="102"/>
    <s v="2.1"/>
    <n v="22"/>
    <n v="0"/>
    <n v="26"/>
    <n v="175"/>
    <n v="12"/>
    <n v="4"/>
  </r>
  <r>
    <x v="7"/>
    <s v="NE"/>
    <n v="16"/>
    <n v="16"/>
    <s v="16−0"/>
    <n v="398"/>
    <n v="578"/>
    <s v="68.9"/>
    <n v="4.806"/>
    <s v="8.3"/>
    <n v="69"/>
    <n v="50"/>
    <n v="8"/>
    <s v="117.2"/>
    <n v="37"/>
    <n v="98"/>
    <s v="2.6"/>
    <n v="19"/>
    <n v="2"/>
    <n v="21"/>
    <n v="128"/>
    <n v="6"/>
    <n v="4"/>
  </r>
  <r>
    <x v="8"/>
    <s v="NE"/>
    <n v="1"/>
    <n v="1"/>
    <s v="1−0"/>
    <n v="7"/>
    <n v="11"/>
    <s v="63.6"/>
    <n v="76"/>
    <s v="6.9"/>
    <n v="26"/>
    <n v="0"/>
    <n v="0"/>
    <s v="83.9"/>
    <n v="0"/>
    <n v="0"/>
    <s v="0.0"/>
    <n v="0"/>
    <n v="0"/>
    <n v="0"/>
    <n v="0"/>
    <n v="0"/>
    <n v="0"/>
  </r>
  <r>
    <x v="9"/>
    <s v="NE"/>
    <n v="16"/>
    <n v="16"/>
    <s v="10−6"/>
    <n v="371"/>
    <n v="565"/>
    <s v="65.7"/>
    <n v="4.3979999999999997"/>
    <s v="7.8"/>
    <n v="81"/>
    <n v="28"/>
    <n v="13"/>
    <s v="96.2"/>
    <n v="29"/>
    <n v="44"/>
    <s v="1.5"/>
    <n v="9"/>
    <n v="1"/>
    <n v="16"/>
    <n v="86"/>
    <n v="4"/>
    <n v="2"/>
  </r>
  <r>
    <x v="10"/>
    <s v="NE"/>
    <n v="16"/>
    <n v="16"/>
    <s v="14−2"/>
    <n v="324"/>
    <n v="492"/>
    <s v="65.9"/>
    <n v="3.9"/>
    <s v="7.9"/>
    <n v="79"/>
    <n v="36"/>
    <n v="4"/>
    <s v="111.0"/>
    <n v="31"/>
    <n v="30"/>
    <s v="1.0"/>
    <n v="9"/>
    <n v="1"/>
    <n v="25"/>
    <n v="175"/>
    <n v="3"/>
    <n v="1"/>
  </r>
  <r>
    <x v="11"/>
    <s v="NE"/>
    <n v="16"/>
    <n v="16"/>
    <s v="13−3"/>
    <n v="401"/>
    <n v="611"/>
    <s v="65.6"/>
    <n v="5.2350000000000003"/>
    <s v="8.6"/>
    <n v="99"/>
    <n v="39"/>
    <n v="12"/>
    <s v="105.6"/>
    <n v="43"/>
    <n v="109"/>
    <s v="2.5"/>
    <n v="13"/>
    <n v="3"/>
    <n v="32"/>
    <n v="173"/>
    <n v="6"/>
    <n v="2"/>
  </r>
  <r>
    <x v="12"/>
    <s v="NE"/>
    <n v="16"/>
    <n v="16"/>
    <s v="12−4"/>
    <n v="401"/>
    <n v="637"/>
    <s v="63.0"/>
    <n v="4.827"/>
    <s v="7.6"/>
    <n v="83"/>
    <n v="34"/>
    <n v="8"/>
    <s v="98.7"/>
    <n v="23"/>
    <n v="32"/>
    <s v="1.4"/>
    <n v="7"/>
    <n v="4"/>
    <n v="27"/>
    <n v="182"/>
    <n v="2"/>
    <n v="0"/>
  </r>
  <r>
    <x v="13"/>
    <s v="NE"/>
    <n v="16"/>
    <n v="16"/>
    <s v="12−4"/>
    <n v="380"/>
    <n v="628"/>
    <s v="60.5"/>
    <n v="4.343"/>
    <s v="6.9"/>
    <n v="81"/>
    <n v="25"/>
    <n v="11"/>
    <s v="87.3"/>
    <n v="32"/>
    <n v="18"/>
    <s v="0.6"/>
    <n v="11"/>
    <n v="0"/>
    <n v="40"/>
    <n v="256"/>
    <n v="9"/>
    <n v="3"/>
  </r>
  <r>
    <x v="14"/>
    <s v="NE"/>
    <n v="16"/>
    <n v="16"/>
    <s v="12−4"/>
    <n v="373"/>
    <n v="582"/>
    <s v="64.1"/>
    <n v="4.109"/>
    <s v="7.1"/>
    <n v="69"/>
    <n v="33"/>
    <n v="9"/>
    <s v="97.4"/>
    <n v="36"/>
    <n v="57"/>
    <s v="1.6"/>
    <n v="17"/>
    <n v="0"/>
    <n v="21"/>
    <n v="134"/>
    <n v="6"/>
    <n v="3"/>
  </r>
  <r>
    <x v="15"/>
    <s v="NE"/>
    <n v="16"/>
    <n v="16"/>
    <s v="12−4"/>
    <n v="402"/>
    <n v="624"/>
    <s v="64.4"/>
    <n v="4.7699999999999996"/>
    <s v="7.6"/>
    <n v="76"/>
    <n v="36"/>
    <n v="7"/>
    <s v="102.2"/>
    <n v="34"/>
    <n v="53"/>
    <s v="1.6"/>
    <n v="13"/>
    <n v="3"/>
    <n v="38"/>
    <n v="225"/>
    <n v="6"/>
    <n v="2"/>
  </r>
  <r>
    <x v="16"/>
    <s v="NE"/>
    <n v="12"/>
    <n v="12"/>
    <s v="11−1"/>
    <n v="291"/>
    <n v="432"/>
    <s v="67.4"/>
    <n v="3.5539999999999998"/>
    <s v="8.2"/>
    <n v="79"/>
    <n v="28"/>
    <n v="2"/>
    <s v="112.2"/>
    <n v="28"/>
    <n v="64"/>
    <s v="2.3"/>
    <n v="15"/>
    <n v="0"/>
    <n v="15"/>
    <n v="87"/>
    <n v="5"/>
    <n v="0"/>
  </r>
  <r>
    <x v="17"/>
    <s v="NE"/>
    <n v="16"/>
    <n v="16"/>
    <s v="13−3"/>
    <n v="385"/>
    <n v="581"/>
    <s v="66.3"/>
    <n v="4.577"/>
    <s v="7.9"/>
    <n v="64"/>
    <n v="32"/>
    <n v="8"/>
    <s v="102.8"/>
    <n v="25"/>
    <n v="28"/>
    <s v="1.1"/>
    <n v="7"/>
    <n v="0"/>
    <n v="35"/>
    <n v="201"/>
    <n v="7"/>
    <n v="3"/>
  </r>
  <r>
    <x v="18"/>
    <s v="NE"/>
    <n v="16"/>
    <n v="16"/>
    <s v="11−5"/>
    <n v="375"/>
    <n v="570"/>
    <s v="65.8"/>
    <n v="4.3550000000000004"/>
    <s v="7.6"/>
    <n v="63"/>
    <n v="29"/>
    <n v="11"/>
    <s v="97.7"/>
    <n v="23"/>
    <n v="35"/>
    <s v="1.5"/>
    <n v="10"/>
    <n v="2"/>
    <n v="21"/>
    <n v="147"/>
    <n v="4"/>
    <n v="2"/>
  </r>
  <r>
    <x v="19"/>
    <s v="NE"/>
    <n v="16"/>
    <n v="16"/>
    <s v="12−4"/>
    <n v="373"/>
    <n v="613"/>
    <s v="60.8"/>
    <n v="4.0570000000000004"/>
    <s v="6.6"/>
    <n v="59"/>
    <n v="24"/>
    <n v="8"/>
    <s v="88.0"/>
    <n v="26"/>
    <n v="34"/>
    <s v="1.3"/>
    <n v="17"/>
    <n v="3"/>
    <n v="27"/>
    <n v="185"/>
    <n v="4"/>
    <n v="1"/>
  </r>
  <r>
    <x v="20"/>
    <s v="TB"/>
    <n v="16"/>
    <n v="16"/>
    <s v="11−5"/>
    <n v="401"/>
    <n v="610"/>
    <s v="65.7"/>
    <n v="4.633"/>
    <s v="7.6"/>
    <n v="50"/>
    <n v="40"/>
    <n v="12"/>
    <s v="102.2"/>
    <n v="30"/>
    <n v="6"/>
    <s v="0.2"/>
    <n v="4"/>
    <n v="3"/>
    <n v="21"/>
    <n v="143"/>
    <n v="4"/>
    <n v="1"/>
  </r>
  <r>
    <x v="21"/>
    <s v="TB"/>
    <n v="6"/>
    <n v="6"/>
    <s v="5−1"/>
    <n v="183"/>
    <n v="267"/>
    <s v="68.5"/>
    <n v="2.0640000000000001"/>
    <s v="7.7"/>
    <n v="62"/>
    <n v="17"/>
    <n v="3"/>
    <s v="108.0"/>
    <n v="13"/>
    <n v="37"/>
    <s v="2.8"/>
    <n v="13"/>
    <n v="1"/>
    <n v="9"/>
    <n v="61"/>
    <n v="2"/>
    <n v="1"/>
  </r>
  <r>
    <x v="1"/>
    <s v="NE"/>
    <n v="3"/>
    <n v="3"/>
    <s v="3−0"/>
    <n v="60"/>
    <n v="97"/>
    <s v="61.9"/>
    <n v="572"/>
    <s v="5.9"/>
    <n v="29"/>
    <n v="1"/>
    <n v="1"/>
    <s v="77.3"/>
    <n v="8"/>
    <n v="22"/>
    <s v="2.8"/>
    <n v="6"/>
    <n v="1"/>
    <n v="5"/>
    <n v="36"/>
    <n v="1"/>
    <n v="0"/>
  </r>
  <r>
    <x v="3"/>
    <s v="NE"/>
    <n v="3"/>
    <n v="3"/>
    <s v="3−0"/>
    <n v="75"/>
    <n v="126"/>
    <s v="59.5"/>
    <n v="792"/>
    <s v="6.3"/>
    <n v="52"/>
    <n v="5"/>
    <n v="2"/>
    <s v="84.5"/>
    <n v="12"/>
    <n v="18"/>
    <s v="1.5"/>
    <n v="12"/>
    <n v="0"/>
    <n v="0"/>
    <n v="0"/>
    <n v="0"/>
    <n v="0"/>
  </r>
  <r>
    <x v="4"/>
    <s v="NE"/>
    <n v="3"/>
    <n v="3"/>
    <s v="3−0"/>
    <n v="55"/>
    <n v="81"/>
    <s v="67.9"/>
    <n v="587"/>
    <s v="7.2"/>
    <n v="60"/>
    <n v="5"/>
    <n v="0"/>
    <s v="109.4"/>
    <n v="7"/>
    <n v="3"/>
    <s v="0.4"/>
    <n v="3"/>
    <n v="1"/>
    <n v="7"/>
    <n v="57"/>
    <n v="1"/>
    <n v="1"/>
  </r>
  <r>
    <x v="5"/>
    <s v="NE"/>
    <n v="2"/>
    <n v="2"/>
    <s v="1−1"/>
    <n v="35"/>
    <n v="63"/>
    <s v="55.6"/>
    <n v="542"/>
    <s v="8.6"/>
    <n v="73"/>
    <n v="4"/>
    <n v="2"/>
    <s v="92.2"/>
    <n v="3"/>
    <n v="8"/>
    <s v="2.7"/>
    <n v="7"/>
    <n v="0"/>
    <n v="4"/>
    <n v="12"/>
    <n v="2"/>
    <n v="0"/>
  </r>
  <r>
    <x v="6"/>
    <s v="NE"/>
    <n v="3"/>
    <n v="3"/>
    <s v="2−1"/>
    <n v="70"/>
    <n v="119"/>
    <s v="58.8"/>
    <n v="724"/>
    <s v="6.1"/>
    <n v="49"/>
    <n v="5"/>
    <n v="4"/>
    <s v="76.5"/>
    <n v="8"/>
    <n v="18"/>
    <s v="2.3"/>
    <n v="12"/>
    <n v="0"/>
    <n v="4"/>
    <n v="22"/>
    <n v="2"/>
    <n v="0"/>
  </r>
  <r>
    <x v="7"/>
    <s v="NE"/>
    <n v="3"/>
    <n v="3"/>
    <s v="2−1"/>
    <n v="77"/>
    <n v="109"/>
    <s v="70.6"/>
    <n v="737"/>
    <s v="6.8"/>
    <n v="53"/>
    <n v="6"/>
    <n v="3"/>
    <s v="96.0"/>
    <n v="4"/>
    <s v="−1"/>
    <s v="−0.2"/>
    <n v="2"/>
    <n v="0"/>
    <n v="8"/>
    <n v="52"/>
    <n v="1"/>
    <n v="1"/>
  </r>
  <r>
    <x v="9"/>
    <s v="NE"/>
    <n v="1"/>
    <n v="1"/>
    <s v="0−1"/>
    <n v="23"/>
    <n v="42"/>
    <s v="54.8"/>
    <n v="154"/>
    <s v="3.7"/>
    <n v="24"/>
    <n v="2"/>
    <n v="3"/>
    <s v="49.1"/>
    <n v="0"/>
    <n v="0"/>
    <s v="0.0"/>
    <n v="0"/>
    <n v="0"/>
    <n v="3"/>
    <n v="22"/>
    <n v="1"/>
    <n v="1"/>
  </r>
  <r>
    <x v="10"/>
    <s v="NE"/>
    <n v="1"/>
    <n v="1"/>
    <s v="0−1"/>
    <n v="29"/>
    <n v="45"/>
    <s v="64.4"/>
    <n v="299"/>
    <s v="6.6"/>
    <n v="37"/>
    <n v="2"/>
    <n v="1"/>
    <s v="89.0"/>
    <n v="2"/>
    <n v="2"/>
    <s v="1.0"/>
    <n v="3"/>
    <n v="0"/>
    <n v="5"/>
    <n v="40"/>
    <n v="1"/>
    <n v="0"/>
  </r>
  <r>
    <x v="11"/>
    <s v="NE"/>
    <n v="3"/>
    <n v="3"/>
    <s v="2−1"/>
    <n v="75"/>
    <n v="111"/>
    <s v="67.6"/>
    <n v="878"/>
    <s v="7.9"/>
    <n v="61"/>
    <n v="8"/>
    <n v="4"/>
    <s v="100.4"/>
    <n v="9"/>
    <n v="10"/>
    <s v="1.1"/>
    <n v="4"/>
    <n v="1"/>
    <n v="3"/>
    <n v="15"/>
    <n v="0"/>
    <n v="0"/>
  </r>
  <r>
    <x v="12"/>
    <s v="NE"/>
    <n v="2"/>
    <n v="2"/>
    <s v="1−1"/>
    <n v="54"/>
    <n v="94"/>
    <s v="57.4"/>
    <n v="664"/>
    <s v="7.1"/>
    <n v="49"/>
    <n v="4"/>
    <n v="2"/>
    <s v="84.7"/>
    <n v="3"/>
    <n v="4"/>
    <s v="1.3"/>
    <n v="3"/>
    <n v="0"/>
    <n v="1"/>
    <n v="9"/>
    <n v="0"/>
    <n v="0"/>
  </r>
  <r>
    <x v="13"/>
    <s v="NE"/>
    <n v="2"/>
    <n v="2"/>
    <s v="1−1"/>
    <n v="37"/>
    <n v="63"/>
    <s v="58.7"/>
    <n v="475"/>
    <s v="7.5"/>
    <n v="53"/>
    <n v="1"/>
    <n v="0"/>
    <s v="87.7"/>
    <n v="3"/>
    <n v="6"/>
    <s v="2.0"/>
    <n v="8"/>
    <n v="1"/>
    <n v="4"/>
    <n v="34"/>
    <n v="1"/>
    <n v="0"/>
  </r>
  <r>
    <x v="14"/>
    <s v="NE"/>
    <n v="3"/>
    <n v="3"/>
    <s v="3−0"/>
    <n v="93"/>
    <n v="135"/>
    <s v="68.9"/>
    <n v="921"/>
    <s v="6.8"/>
    <n v="46"/>
    <n v="10"/>
    <n v="4"/>
    <s v="100.3"/>
    <n v="11"/>
    <n v="10"/>
    <s v="0.9"/>
    <n v="9"/>
    <n v="1"/>
    <n v="4"/>
    <n v="24"/>
    <n v="0"/>
    <n v="0"/>
  </r>
  <r>
    <x v="15"/>
    <s v="NE"/>
    <n v="2"/>
    <n v="2"/>
    <s v="1−1"/>
    <n v="55"/>
    <n v="98"/>
    <s v="56.1"/>
    <n v="612"/>
    <s v="6.2"/>
    <n v="42"/>
    <n v="3"/>
    <n v="2"/>
    <s v="76.6"/>
    <n v="9"/>
    <n v="19"/>
    <s v="2.1"/>
    <n v="11"/>
    <n v="1"/>
    <n v="4"/>
    <n v="18"/>
    <n v="0"/>
    <n v="0"/>
  </r>
  <r>
    <x v="16"/>
    <s v="NE"/>
    <n v="3"/>
    <n v="3"/>
    <s v="3−0"/>
    <n v="93"/>
    <n v="142"/>
    <s v="65.5"/>
    <n v="1.137"/>
    <s v="8.0"/>
    <n v="48"/>
    <n v="7"/>
    <n v="3"/>
    <s v="97.7"/>
    <n v="9"/>
    <n v="13"/>
    <s v="1.4"/>
    <n v="15"/>
    <n v="0"/>
    <n v="9"/>
    <n v="42"/>
    <n v="0"/>
    <n v="0"/>
  </r>
  <r>
    <x v="17"/>
    <s v="NE"/>
    <n v="3"/>
    <n v="3"/>
    <s v="2−1"/>
    <n v="89"/>
    <n v="139"/>
    <s v="64.0"/>
    <n v="1.1319999999999999"/>
    <s v="8.1"/>
    <n v="50"/>
    <n v="8"/>
    <n v="0"/>
    <s v="108.6"/>
    <n v="7"/>
    <n v="8"/>
    <s v="1.1"/>
    <n v="6"/>
    <n v="0"/>
    <n v="4"/>
    <n v="17"/>
    <n v="1"/>
    <n v="1"/>
  </r>
  <r>
    <x v="18"/>
    <s v="NE"/>
    <n v="3"/>
    <n v="3"/>
    <s v="3−0"/>
    <n v="85"/>
    <n v="125"/>
    <s v="68.0"/>
    <n v="953"/>
    <s v="7.6"/>
    <n v="35"/>
    <n v="2"/>
    <n v="3"/>
    <s v="85.8"/>
    <n v="5"/>
    <s v="−4"/>
    <s v="−0.8"/>
    <n v="0"/>
    <n v="0"/>
    <n v="1"/>
    <n v="9"/>
    <n v="1"/>
    <n v="0"/>
  </r>
  <r>
    <x v="19"/>
    <s v="NE"/>
    <n v="1"/>
    <n v="1"/>
    <s v="0−1"/>
    <n v="20"/>
    <n v="37"/>
    <s v="54.1"/>
    <n v="209"/>
    <s v="5.6"/>
    <n v="29"/>
    <n v="0"/>
    <n v="1"/>
    <s v="59.4"/>
    <n v="0"/>
    <n v="0"/>
    <s v="0.0"/>
    <n v="0"/>
    <n v="0"/>
    <n v="0"/>
    <n v="0"/>
    <n v="0"/>
    <n v="0"/>
  </r>
  <r>
    <x v="20"/>
    <s v="TB"/>
    <n v="4"/>
    <n v="4"/>
    <s v="4−0"/>
    <n v="81"/>
    <n v="138"/>
    <s v="58.7"/>
    <n v="1.0609999999999999"/>
    <s v="7.7"/>
    <n v="52"/>
    <n v="10"/>
    <n v="3"/>
    <s v="98.1"/>
    <n v="13"/>
    <s v="−3"/>
    <s v="−0.2"/>
    <n v="2"/>
    <n v="1"/>
    <n v="6"/>
    <n v="37"/>
    <n v="1"/>
    <n v="0"/>
  </r>
  <r>
    <x v="1"/>
    <m/>
    <m/>
    <m/>
    <m/>
    <m/>
    <m/>
    <m/>
    <m/>
    <m/>
    <n v="1"/>
    <n v="0"/>
    <m/>
    <m/>
    <m/>
    <m/>
    <m/>
    <m/>
    <m/>
    <m/>
    <m/>
    <m/>
    <m/>
  </r>
  <r>
    <x v="3"/>
    <m/>
    <m/>
    <m/>
    <m/>
    <m/>
    <m/>
    <m/>
    <m/>
    <m/>
    <n v="3"/>
    <n v="1"/>
    <m/>
    <m/>
    <m/>
    <m/>
    <m/>
    <m/>
    <m/>
    <m/>
    <m/>
    <m/>
    <m/>
  </r>
  <r>
    <x v="4"/>
    <m/>
    <m/>
    <m/>
    <m/>
    <m/>
    <m/>
    <m/>
    <m/>
    <m/>
    <n v="2"/>
    <n v="0"/>
    <m/>
    <m/>
    <m/>
    <m/>
    <m/>
    <m/>
    <m/>
    <m/>
    <m/>
    <m/>
    <m/>
  </r>
  <r>
    <x v="7"/>
    <m/>
    <m/>
    <m/>
    <m/>
    <m/>
    <m/>
    <m/>
    <m/>
    <m/>
    <n v="1"/>
    <n v="0"/>
    <m/>
    <m/>
    <m/>
    <m/>
    <m/>
    <m/>
    <m/>
    <m/>
    <m/>
    <m/>
    <m/>
  </r>
  <r>
    <x v="11"/>
    <m/>
    <m/>
    <m/>
    <m/>
    <m/>
    <m/>
    <m/>
    <m/>
    <m/>
    <n v="2"/>
    <n v="1"/>
    <m/>
    <m/>
    <m/>
    <m/>
    <m/>
    <m/>
    <m/>
    <m/>
    <m/>
    <m/>
    <m/>
  </r>
  <r>
    <x v="14"/>
    <m/>
    <m/>
    <m/>
    <m/>
    <m/>
    <m/>
    <m/>
    <m/>
    <m/>
    <n v="4"/>
    <n v="2"/>
    <m/>
    <m/>
    <m/>
    <m/>
    <m/>
    <m/>
    <m/>
    <m/>
    <m/>
    <m/>
    <m/>
  </r>
  <r>
    <x v="16"/>
    <m/>
    <m/>
    <m/>
    <m/>
    <m/>
    <m/>
    <m/>
    <m/>
    <m/>
    <n v="2"/>
    <n v="1"/>
    <m/>
    <m/>
    <m/>
    <m/>
    <m/>
    <m/>
    <m/>
    <m/>
    <m/>
    <m/>
    <m/>
  </r>
  <r>
    <x v="17"/>
    <m/>
    <m/>
    <m/>
    <m/>
    <m/>
    <m/>
    <m/>
    <m/>
    <m/>
    <n v="3"/>
    <n v="0"/>
    <m/>
    <m/>
    <m/>
    <m/>
    <m/>
    <m/>
    <m/>
    <m/>
    <m/>
    <m/>
    <m/>
  </r>
  <r>
    <x v="18"/>
    <m/>
    <m/>
    <m/>
    <m/>
    <m/>
    <m/>
    <m/>
    <m/>
    <m/>
    <n v="0"/>
    <n v="1"/>
    <m/>
    <m/>
    <m/>
    <m/>
    <m/>
    <m/>
    <m/>
    <m/>
    <m/>
    <m/>
    <m/>
  </r>
  <r>
    <x v="20"/>
    <m/>
    <m/>
    <m/>
    <m/>
    <m/>
    <m/>
    <m/>
    <m/>
    <m/>
    <n v="3"/>
    <n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57E69-F512-DE4A-BF65-DF217890CD98}" name="Tabela dinâmica1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6" firstHeaderRow="0" firstDataRow="1" firstDataCol="1"/>
  <pivotFields count="2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D" fld="11" baseField="0" baseItem="0"/>
    <dataField name="Soma de I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8C3A4-5075-EC42-BB88-54D1C7BBD080}" name="Tabela dinâmica3" cacheId="29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B259:D409" firstHeaderRow="1" firstDataRow="1" firstDataCol="3"/>
  <pivotFields count="34">
    <pivotField axis="axisRow" compact="0" outline="0" showAll="0" defaultSubtotal="0">
      <items count="18">
        <item x="15"/>
        <item x="14"/>
        <item x="13"/>
        <item x="12"/>
        <item x="6"/>
        <item x="2"/>
        <item x="16"/>
        <item x="10"/>
        <item x="4"/>
        <item x="1"/>
        <item x="17"/>
        <item x="0"/>
        <item x="5"/>
        <item x="8"/>
        <item x="11"/>
        <item x="9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m="1" x="37"/>
        <item m="1" x="35"/>
        <item m="1" x="33"/>
        <item m="1" x="31"/>
        <item m="1" x="29"/>
        <item m="1" x="27"/>
        <item m="1" x="25"/>
        <item m="1" x="23"/>
        <item m="1" x="21"/>
        <item m="1" x="40"/>
        <item m="1" x="38"/>
        <item m="1" x="36"/>
        <item m="1" x="34"/>
        <item m="1" x="32"/>
        <item m="1" x="30"/>
        <item m="1" x="28"/>
        <item m="1" x="26"/>
        <item m="1" x="24"/>
        <item m="1" x="22"/>
        <item m="1" x="41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3"/>
  </rowFields>
  <rowItems count="150">
    <i>
      <x/>
      <x v="22"/>
      <x v="2"/>
    </i>
    <i r="1">
      <x v="23"/>
      <x v="3"/>
    </i>
    <i r="1">
      <x v="24"/>
      <x v="4"/>
    </i>
    <i>
      <x v="1"/>
      <x v="21"/>
      <x v="14"/>
    </i>
    <i r="1">
      <x v="22"/>
      <x v="15"/>
    </i>
    <i r="1">
      <x v="23"/>
      <x v="16"/>
    </i>
    <i r="1">
      <x v="24"/>
      <x v="17"/>
    </i>
    <i r="1">
      <x v="25"/>
      <x v="13"/>
    </i>
    <i r="1">
      <x v="26"/>
      <x v="9"/>
    </i>
    <i r="1">
      <x v="27"/>
      <x v="10"/>
    </i>
    <i r="1">
      <x v="28"/>
      <x v="11"/>
    </i>
    <i r="1">
      <x v="29"/>
      <x v="12"/>
    </i>
    <i r="1">
      <x v="30"/>
      <x v="2"/>
    </i>
    <i r="1">
      <x v="31"/>
      <x v="3"/>
    </i>
    <i r="1">
      <x v="32"/>
      <x v="4"/>
    </i>
    <i r="1">
      <x v="33"/>
      <x v="5"/>
    </i>
    <i r="1">
      <x v="34"/>
      <x v="6"/>
    </i>
    <i r="1">
      <x v="35"/>
      <x v="7"/>
    </i>
    <i r="1">
      <x v="36"/>
      <x v="8"/>
    </i>
    <i r="1">
      <x v="41"/>
      <x v="1"/>
    </i>
    <i>
      <x v="2"/>
      <x v="21"/>
      <x v="19"/>
    </i>
    <i r="1">
      <x v="22"/>
      <x v="20"/>
    </i>
    <i r="1">
      <x v="23"/>
      <x v="21"/>
    </i>
    <i r="1">
      <x v="24"/>
      <x v="22"/>
    </i>
    <i r="1">
      <x v="25"/>
      <x v="18"/>
    </i>
    <i r="1">
      <x v="26"/>
      <x v="14"/>
    </i>
    <i r="1">
      <x v="27"/>
      <x v="15"/>
    </i>
    <i r="1">
      <x v="28"/>
      <x v="16"/>
    </i>
    <i r="1">
      <x v="29"/>
      <x v="17"/>
    </i>
    <i r="1">
      <x v="30"/>
      <x v="7"/>
    </i>
    <i r="1">
      <x v="31"/>
      <x v="8"/>
    </i>
    <i r="1">
      <x v="32"/>
      <x v="9"/>
    </i>
    <i r="1">
      <x v="33"/>
      <x v="10"/>
    </i>
    <i r="1">
      <x v="34"/>
      <x v="11"/>
    </i>
    <i r="1">
      <x v="35"/>
      <x v="12"/>
    </i>
    <i r="1">
      <x v="36"/>
      <x v="13"/>
    </i>
    <i r="1">
      <x v="37"/>
      <x v="2"/>
    </i>
    <i r="1">
      <x v="38"/>
      <x v="3"/>
    </i>
    <i r="1">
      <x v="39"/>
      <x v="4"/>
    </i>
    <i r="1">
      <x v="40"/>
      <x v="5"/>
    </i>
    <i r="1">
      <x v="41"/>
      <x v="6"/>
    </i>
    <i>
      <x v="3"/>
      <x v="21"/>
      <x v="5"/>
    </i>
    <i r="1">
      <x v="22"/>
      <x v="6"/>
    </i>
    <i r="1">
      <x v="23"/>
      <x v="7"/>
    </i>
    <i r="1">
      <x v="24"/>
      <x v="8"/>
    </i>
    <i r="1">
      <x v="25"/>
      <x v="4"/>
    </i>
    <i r="1">
      <x v="28"/>
      <x v="2"/>
    </i>
    <i r="1">
      <x v="29"/>
      <x v="3"/>
    </i>
    <i>
      <x v="4"/>
      <x v="21"/>
      <x v="8"/>
    </i>
    <i r="1">
      <x v="22"/>
      <x v="9"/>
    </i>
    <i r="1">
      <x v="23"/>
      <x v="10"/>
    </i>
    <i r="1">
      <x v="24"/>
      <x v="11"/>
    </i>
    <i r="1">
      <x v="25"/>
      <x v="7"/>
    </i>
    <i r="1">
      <x v="26"/>
      <x v="3"/>
    </i>
    <i r="1">
      <x v="27"/>
      <x v="4"/>
    </i>
    <i r="1">
      <x v="28"/>
      <x v="5"/>
    </i>
    <i r="1">
      <x v="29"/>
      <x v="6"/>
    </i>
    <i>
      <x v="5"/>
      <x v="21"/>
      <x v="3"/>
    </i>
    <i r="1">
      <x v="22"/>
      <x v="4"/>
    </i>
    <i r="1">
      <x v="23"/>
      <x v="5"/>
    </i>
    <i r="1">
      <x v="24"/>
      <x v="6"/>
    </i>
    <i r="1">
      <x v="25"/>
      <x v="2"/>
    </i>
    <i>
      <x v="6"/>
      <x v="22"/>
      <x/>
    </i>
    <i r="1">
      <x v="23"/>
      <x v="1"/>
    </i>
    <i r="1">
      <x v="24"/>
      <x v="2"/>
    </i>
    <i>
      <x v="7"/>
      <x v="21"/>
      <x v="5"/>
    </i>
    <i r="1">
      <x v="22"/>
      <x v="6"/>
    </i>
    <i r="1">
      <x v="23"/>
      <x v="7"/>
    </i>
    <i r="1">
      <x v="24"/>
      <x v="8"/>
    </i>
    <i r="1">
      <x v="25"/>
      <x v="4"/>
    </i>
    <i r="1">
      <x v="28"/>
      <x v="2"/>
    </i>
    <i r="1">
      <x v="29"/>
      <x v="3"/>
    </i>
    <i>
      <x v="8"/>
      <x v="21"/>
      <x v="2"/>
    </i>
    <i r="1">
      <x v="22"/>
      <x v="3"/>
    </i>
    <i r="1">
      <x v="23"/>
      <x v="4"/>
    </i>
    <i r="1">
      <x v="24"/>
      <x v="5"/>
    </i>
    <i r="1">
      <x v="25"/>
      <x v="1"/>
    </i>
    <i>
      <x v="9"/>
      <x v="22"/>
      <x v="1"/>
    </i>
    <i r="1">
      <x v="23"/>
      <x v="2"/>
    </i>
    <i r="1">
      <x v="24"/>
      <x v="3"/>
    </i>
    <i>
      <x v="10"/>
      <x v="22"/>
      <x/>
    </i>
    <i r="1">
      <x v="23"/>
      <x v="1"/>
    </i>
    <i r="1">
      <x v="24"/>
      <x v="2"/>
    </i>
    <i>
      <x v="11"/>
      <x v="21"/>
      <x v="1"/>
    </i>
    <i r="1">
      <x v="22"/>
      <x v="2"/>
    </i>
    <i r="1">
      <x v="23"/>
      <x v="3"/>
    </i>
    <i r="1">
      <x v="24"/>
      <x v="4"/>
    </i>
    <i>
      <x v="12"/>
      <x v="21"/>
      <x v="13"/>
    </i>
    <i r="1">
      <x v="22"/>
      <x v="14"/>
    </i>
    <i r="1">
      <x v="23"/>
      <x v="15"/>
    </i>
    <i r="1">
      <x v="24"/>
      <x v="16"/>
    </i>
    <i r="1">
      <x v="25"/>
      <x v="12"/>
    </i>
    <i r="1">
      <x v="26"/>
      <x v="8"/>
    </i>
    <i r="1">
      <x v="27"/>
      <x v="9"/>
    </i>
    <i r="1">
      <x v="28"/>
      <x v="10"/>
    </i>
    <i r="1">
      <x v="29"/>
      <x v="11"/>
    </i>
    <i r="1">
      <x v="30"/>
      <x v="1"/>
    </i>
    <i r="1">
      <x v="31"/>
      <x v="2"/>
    </i>
    <i r="1">
      <x v="32"/>
      <x v="3"/>
    </i>
    <i r="1">
      <x v="33"/>
      <x v="4"/>
    </i>
    <i r="1">
      <x v="34"/>
      <x v="5"/>
    </i>
    <i r="1">
      <x v="35"/>
      <x v="6"/>
    </i>
    <i r="1">
      <x v="36"/>
      <x v="7"/>
    </i>
    <i>
      <x v="13"/>
      <x v="21"/>
      <x v="11"/>
    </i>
    <i r="1">
      <x v="22"/>
      <x v="12"/>
    </i>
    <i r="1">
      <x v="23"/>
      <x v="13"/>
    </i>
    <i r="1">
      <x v="24"/>
      <x v="14"/>
    </i>
    <i r="1">
      <x v="25"/>
      <x v="10"/>
    </i>
    <i r="1">
      <x v="26"/>
      <x v="6"/>
    </i>
    <i r="1">
      <x v="27"/>
      <x v="7"/>
    </i>
    <i r="1">
      <x v="28"/>
      <x v="8"/>
    </i>
    <i r="1">
      <x v="29"/>
      <x v="9"/>
    </i>
    <i r="1">
      <x v="33"/>
      <x v="2"/>
    </i>
    <i r="1">
      <x v="34"/>
      <x v="3"/>
    </i>
    <i r="1">
      <x v="35"/>
      <x v="4"/>
    </i>
    <i r="1">
      <x v="36"/>
      <x v="5"/>
    </i>
    <i>
      <x v="14"/>
      <x v="21"/>
      <x v="8"/>
    </i>
    <i r="1">
      <x v="22"/>
      <x v="9"/>
    </i>
    <i r="1">
      <x v="23"/>
      <x v="10"/>
    </i>
    <i r="1">
      <x v="24"/>
      <x v="11"/>
    </i>
    <i r="1">
      <x v="25"/>
      <x v="7"/>
    </i>
    <i r="1">
      <x v="26"/>
      <x v="3"/>
    </i>
    <i r="1">
      <x v="27"/>
      <x v="4"/>
    </i>
    <i r="1">
      <x v="28"/>
      <x v="5"/>
    </i>
    <i r="1">
      <x v="29"/>
      <x v="6"/>
    </i>
    <i r="1">
      <x v="34"/>
      <x/>
    </i>
    <i r="1">
      <x v="35"/>
      <x v="1"/>
    </i>
    <i r="1">
      <x v="36"/>
      <x v="2"/>
    </i>
    <i>
      <x v="15"/>
      <x v="22"/>
      <x v="9"/>
    </i>
    <i r="1">
      <x v="23"/>
      <x v="10"/>
    </i>
    <i r="1">
      <x v="24"/>
      <x v="11"/>
    </i>
    <i r="1">
      <x v="25"/>
      <x v="7"/>
    </i>
    <i r="1">
      <x v="26"/>
      <x v="3"/>
    </i>
    <i r="1">
      <x v="27"/>
      <x v="4"/>
    </i>
    <i r="1">
      <x v="28"/>
      <x v="5"/>
    </i>
    <i r="1">
      <x v="29"/>
      <x v="6"/>
    </i>
    <i>
      <x v="16"/>
      <x v="21"/>
      <x v="4"/>
    </i>
    <i r="1">
      <x v="22"/>
      <x v="5"/>
    </i>
    <i r="1">
      <x v="23"/>
      <x v="6"/>
    </i>
    <i r="1">
      <x v="24"/>
      <x v="7"/>
    </i>
    <i r="1">
      <x v="25"/>
      <x v="3"/>
    </i>
    <i>
      <x v="17"/>
      <x v="21"/>
      <x v="8"/>
    </i>
    <i r="1">
      <x v="22"/>
      <x v="9"/>
    </i>
    <i r="1">
      <x v="23"/>
      <x v="10"/>
    </i>
    <i r="1">
      <x v="24"/>
      <x v="11"/>
    </i>
    <i r="1">
      <x v="25"/>
      <x v="7"/>
    </i>
    <i r="1">
      <x v="26"/>
      <x v="3"/>
    </i>
    <i r="1">
      <x v="27"/>
      <x v="4"/>
    </i>
    <i r="1">
      <x v="28"/>
      <x v="5"/>
    </i>
    <i r="1">
      <x v="29"/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26A37-B6D7-3D42-B8AC-28DB7E9289B0}" name="Tabela dinâmica2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237:I256" firstHeaderRow="0" firstDataRow="1" firstDataCol="1"/>
  <pivotFields count="34">
    <pivotField axis="axisRow" showAll="0">
      <items count="19">
        <item x="15"/>
        <item x="14"/>
        <item x="13"/>
        <item x="12"/>
        <item x="6"/>
        <item x="2"/>
        <item x="16"/>
        <item x="10"/>
        <item x="4"/>
        <item x="1"/>
        <item x="17"/>
        <item x="0"/>
        <item x="5"/>
        <item x="8"/>
        <item x="11"/>
        <item x="9"/>
        <item x="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oma de G" fld="7" baseField="0" baseItem="0"/>
    <dataField name="Soma de Cmp" fld="10" baseField="0" baseItem="0"/>
    <dataField name="Soma de Att" fld="11" baseField="0" baseItem="0"/>
    <dataField name="Soma de Yds" fld="13" baseField="0" baseItem="0"/>
    <dataField name="Soma de TD" fld="14" baseField="0" baseItem="0"/>
    <dataField name="Soma de Int" fld="16" baseField="0" baseItem="0"/>
    <dataField name="Soma de Sk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9A065-BFE9-3A48-A04A-9161F6DEBE9D}" name="Tabela dinâmica4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228:C247" firstHeaderRow="1" firstDataRow="1" firstDataCol="1"/>
  <pivotFields count="32">
    <pivotField axis="axisRow" showAll="0">
      <items count="19">
        <item x="15"/>
        <item x="14"/>
        <item x="13"/>
        <item x="12"/>
        <item x="6"/>
        <item x="2"/>
        <item x="16"/>
        <item x="10"/>
        <item x="4"/>
        <item x="1"/>
        <item x="17"/>
        <item x="0"/>
        <item x="5"/>
        <item x="8"/>
        <item x="11"/>
        <item x="9"/>
        <item x="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oma de Rus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12_New_England_Patriots_season" TargetMode="External"/><Relationship Id="rId21" Type="http://schemas.openxmlformats.org/officeDocument/2006/relationships/hyperlink" Target="https://en.wikipedia.org/wiki/2010_NFL_season" TargetMode="External"/><Relationship Id="rId42" Type="http://schemas.openxmlformats.org/officeDocument/2006/relationships/hyperlink" Target="https://en.wikipedia.org/wiki/2020_Tampa_Bay_Buccaneers_season" TargetMode="External"/><Relationship Id="rId47" Type="http://schemas.openxmlformats.org/officeDocument/2006/relationships/hyperlink" Target="https://en.wikipedia.org/wiki/2003%E2%80%9304_NFL_playoffs" TargetMode="External"/><Relationship Id="rId63" Type="http://schemas.openxmlformats.org/officeDocument/2006/relationships/hyperlink" Target="https://en.wikipedia.org/wiki/2012%E2%80%9313_NFL_playoffs" TargetMode="External"/><Relationship Id="rId68" Type="http://schemas.openxmlformats.org/officeDocument/2006/relationships/hyperlink" Target="https://en.wikipedia.org/wiki/2014_New_England_Patriots_season" TargetMode="External"/><Relationship Id="rId84" Type="http://schemas.openxmlformats.org/officeDocument/2006/relationships/hyperlink" Target="https://en.wikipedia.org/wiki/2007%E2%80%9308_NFL_playoffs" TargetMode="External"/><Relationship Id="rId89" Type="http://schemas.openxmlformats.org/officeDocument/2006/relationships/hyperlink" Target="https://en.wikipedia.org/wiki/2018%E2%80%9319_NFL_playoffs" TargetMode="External"/><Relationship Id="rId16" Type="http://schemas.openxmlformats.org/officeDocument/2006/relationships/hyperlink" Target="https://en.wikipedia.org/wiki/2007_New_England_Patriots_season" TargetMode="External"/><Relationship Id="rId11" Type="http://schemas.openxmlformats.org/officeDocument/2006/relationships/hyperlink" Target="https://en.wikipedia.org/wiki/2005_NFL_season" TargetMode="External"/><Relationship Id="rId32" Type="http://schemas.openxmlformats.org/officeDocument/2006/relationships/hyperlink" Target="https://en.wikipedia.org/wiki/2015_New_England_Patriots_season" TargetMode="External"/><Relationship Id="rId37" Type="http://schemas.openxmlformats.org/officeDocument/2006/relationships/hyperlink" Target="https://en.wikipedia.org/wiki/2018_NFL_season" TargetMode="External"/><Relationship Id="rId53" Type="http://schemas.openxmlformats.org/officeDocument/2006/relationships/hyperlink" Target="https://en.wikipedia.org/wiki/2006%E2%80%9307_NFL_playoffs" TargetMode="External"/><Relationship Id="rId58" Type="http://schemas.openxmlformats.org/officeDocument/2006/relationships/hyperlink" Target="https://en.wikipedia.org/wiki/2009_New_England_Patriots_season" TargetMode="External"/><Relationship Id="rId74" Type="http://schemas.openxmlformats.org/officeDocument/2006/relationships/hyperlink" Target="https://en.wikipedia.org/wiki/2017_New_England_Patriots_season" TargetMode="External"/><Relationship Id="rId79" Type="http://schemas.openxmlformats.org/officeDocument/2006/relationships/hyperlink" Target="https://en.wikipedia.org/wiki/2020%E2%80%9321_NFL_playoffs" TargetMode="External"/><Relationship Id="rId5" Type="http://schemas.openxmlformats.org/officeDocument/2006/relationships/hyperlink" Target="https://en.wikipedia.org/wiki/2002_NFL_season" TargetMode="External"/><Relationship Id="rId90" Type="http://schemas.openxmlformats.org/officeDocument/2006/relationships/hyperlink" Target="https://en.wikipedia.org/wiki/2020%E2%80%9321_NFL_playoffs" TargetMode="External"/><Relationship Id="rId14" Type="http://schemas.openxmlformats.org/officeDocument/2006/relationships/hyperlink" Target="https://en.wikipedia.org/wiki/2006_New_England_Patriots_season" TargetMode="External"/><Relationship Id="rId22" Type="http://schemas.openxmlformats.org/officeDocument/2006/relationships/hyperlink" Target="https://en.wikipedia.org/wiki/2010_New_England_Patriots_season" TargetMode="External"/><Relationship Id="rId27" Type="http://schemas.openxmlformats.org/officeDocument/2006/relationships/hyperlink" Target="https://en.wikipedia.org/wiki/2013_NFL_season" TargetMode="External"/><Relationship Id="rId30" Type="http://schemas.openxmlformats.org/officeDocument/2006/relationships/hyperlink" Target="https://en.wikipedia.org/wiki/2014_New_England_Patriots_season" TargetMode="External"/><Relationship Id="rId35" Type="http://schemas.openxmlformats.org/officeDocument/2006/relationships/hyperlink" Target="https://en.wikipedia.org/wiki/2017_NFL_season" TargetMode="External"/><Relationship Id="rId43" Type="http://schemas.openxmlformats.org/officeDocument/2006/relationships/hyperlink" Target="https://en.wikipedia.org/wiki/2021_NFL_season" TargetMode="External"/><Relationship Id="rId48" Type="http://schemas.openxmlformats.org/officeDocument/2006/relationships/hyperlink" Target="https://en.wikipedia.org/wiki/2003_New_England_Patriots_season" TargetMode="External"/><Relationship Id="rId56" Type="http://schemas.openxmlformats.org/officeDocument/2006/relationships/hyperlink" Target="https://en.wikipedia.org/wiki/2007_New_England_Patriots_season" TargetMode="External"/><Relationship Id="rId64" Type="http://schemas.openxmlformats.org/officeDocument/2006/relationships/hyperlink" Target="https://en.wikipedia.org/wiki/2012_New_England_Patriots_season" TargetMode="External"/><Relationship Id="rId69" Type="http://schemas.openxmlformats.org/officeDocument/2006/relationships/hyperlink" Target="https://en.wikipedia.org/wiki/2015%E2%80%9316_NFL_playoffs" TargetMode="External"/><Relationship Id="rId77" Type="http://schemas.openxmlformats.org/officeDocument/2006/relationships/hyperlink" Target="https://en.wikipedia.org/wiki/2019%E2%80%9320_NFL_playoffs" TargetMode="External"/><Relationship Id="rId8" Type="http://schemas.openxmlformats.org/officeDocument/2006/relationships/hyperlink" Target="https://en.wikipedia.org/wiki/2003_New_England_Patriots_season" TargetMode="External"/><Relationship Id="rId51" Type="http://schemas.openxmlformats.org/officeDocument/2006/relationships/hyperlink" Target="https://en.wikipedia.org/wiki/2005%E2%80%9306_NFL_playoffs" TargetMode="External"/><Relationship Id="rId72" Type="http://schemas.openxmlformats.org/officeDocument/2006/relationships/hyperlink" Target="https://en.wikipedia.org/wiki/2016_New_England_Patriots_season" TargetMode="External"/><Relationship Id="rId80" Type="http://schemas.openxmlformats.org/officeDocument/2006/relationships/hyperlink" Target="https://en.wikipedia.org/wiki/2020_Tampa_Bay_Buccaneers_season" TargetMode="External"/><Relationship Id="rId85" Type="http://schemas.openxmlformats.org/officeDocument/2006/relationships/hyperlink" Target="https://en.wikipedia.org/wiki/2011%E2%80%9312_NFL_playoffs" TargetMode="External"/><Relationship Id="rId3" Type="http://schemas.openxmlformats.org/officeDocument/2006/relationships/hyperlink" Target="https://en.wikipedia.org/wiki/2001_NFL_season" TargetMode="External"/><Relationship Id="rId12" Type="http://schemas.openxmlformats.org/officeDocument/2006/relationships/hyperlink" Target="https://en.wikipedia.org/wiki/2005_New_England_Patriots_season" TargetMode="External"/><Relationship Id="rId17" Type="http://schemas.openxmlformats.org/officeDocument/2006/relationships/hyperlink" Target="https://en.wikipedia.org/wiki/2008_NFL_season" TargetMode="External"/><Relationship Id="rId25" Type="http://schemas.openxmlformats.org/officeDocument/2006/relationships/hyperlink" Target="https://en.wikipedia.org/wiki/2012_NFL_season" TargetMode="External"/><Relationship Id="rId33" Type="http://schemas.openxmlformats.org/officeDocument/2006/relationships/hyperlink" Target="https://en.wikipedia.org/wiki/2016_NFL_season" TargetMode="External"/><Relationship Id="rId38" Type="http://schemas.openxmlformats.org/officeDocument/2006/relationships/hyperlink" Target="https://en.wikipedia.org/wiki/2018_New_England_Patriots_season" TargetMode="External"/><Relationship Id="rId46" Type="http://schemas.openxmlformats.org/officeDocument/2006/relationships/hyperlink" Target="https://en.wikipedia.org/wiki/2001_New_England_Patriots_season" TargetMode="External"/><Relationship Id="rId59" Type="http://schemas.openxmlformats.org/officeDocument/2006/relationships/hyperlink" Target="https://en.wikipedia.org/wiki/2010%E2%80%9311_NFL_playoffs" TargetMode="External"/><Relationship Id="rId67" Type="http://schemas.openxmlformats.org/officeDocument/2006/relationships/hyperlink" Target="https://en.wikipedia.org/wiki/2014%E2%80%9315_NFL_playoffs" TargetMode="External"/><Relationship Id="rId20" Type="http://schemas.openxmlformats.org/officeDocument/2006/relationships/hyperlink" Target="https://en.wikipedia.org/wiki/2009_New_England_Patriots_season" TargetMode="External"/><Relationship Id="rId41" Type="http://schemas.openxmlformats.org/officeDocument/2006/relationships/hyperlink" Target="https://en.wikipedia.org/wiki/2020_NFL_season" TargetMode="External"/><Relationship Id="rId54" Type="http://schemas.openxmlformats.org/officeDocument/2006/relationships/hyperlink" Target="https://en.wikipedia.org/wiki/2006_New_England_Patriots_season" TargetMode="External"/><Relationship Id="rId62" Type="http://schemas.openxmlformats.org/officeDocument/2006/relationships/hyperlink" Target="https://en.wikipedia.org/wiki/2011_New_England_Patriots_season" TargetMode="External"/><Relationship Id="rId70" Type="http://schemas.openxmlformats.org/officeDocument/2006/relationships/hyperlink" Target="https://en.wikipedia.org/wiki/2015_New_England_Patriots_season" TargetMode="External"/><Relationship Id="rId75" Type="http://schemas.openxmlformats.org/officeDocument/2006/relationships/hyperlink" Target="https://en.wikipedia.org/wiki/2018%E2%80%9319_NFL_playoffs" TargetMode="External"/><Relationship Id="rId83" Type="http://schemas.openxmlformats.org/officeDocument/2006/relationships/hyperlink" Target="https://en.wikipedia.org/wiki/2004%E2%80%9305_NFL_playoffs" TargetMode="External"/><Relationship Id="rId88" Type="http://schemas.openxmlformats.org/officeDocument/2006/relationships/hyperlink" Target="https://en.wikipedia.org/wiki/2017%E2%80%9318_NFL_playoffs" TargetMode="External"/><Relationship Id="rId1" Type="http://schemas.openxmlformats.org/officeDocument/2006/relationships/hyperlink" Target="https://en.wikipedia.org/wiki/2000_NFL_season" TargetMode="External"/><Relationship Id="rId6" Type="http://schemas.openxmlformats.org/officeDocument/2006/relationships/hyperlink" Target="https://en.wikipedia.org/wiki/2002_New_England_Patriots_season" TargetMode="External"/><Relationship Id="rId15" Type="http://schemas.openxmlformats.org/officeDocument/2006/relationships/hyperlink" Target="https://en.wikipedia.org/wiki/2007_NFL_season" TargetMode="External"/><Relationship Id="rId23" Type="http://schemas.openxmlformats.org/officeDocument/2006/relationships/hyperlink" Target="https://en.wikipedia.org/wiki/2011_NFL_season" TargetMode="External"/><Relationship Id="rId28" Type="http://schemas.openxmlformats.org/officeDocument/2006/relationships/hyperlink" Target="https://en.wikipedia.org/wiki/2013_New_England_Patriots_season" TargetMode="External"/><Relationship Id="rId36" Type="http://schemas.openxmlformats.org/officeDocument/2006/relationships/hyperlink" Target="https://en.wikipedia.org/wiki/2017_New_England_Patriots_season" TargetMode="External"/><Relationship Id="rId49" Type="http://schemas.openxmlformats.org/officeDocument/2006/relationships/hyperlink" Target="https://en.wikipedia.org/wiki/2004%E2%80%9305_NFL_playoffs" TargetMode="External"/><Relationship Id="rId57" Type="http://schemas.openxmlformats.org/officeDocument/2006/relationships/hyperlink" Target="https://en.wikipedia.org/wiki/2009%E2%80%9310_NFL_playoffs" TargetMode="External"/><Relationship Id="rId10" Type="http://schemas.openxmlformats.org/officeDocument/2006/relationships/hyperlink" Target="https://en.wikipedia.org/wiki/2004_New_England_Patriots_season" TargetMode="External"/><Relationship Id="rId31" Type="http://schemas.openxmlformats.org/officeDocument/2006/relationships/hyperlink" Target="https://en.wikipedia.org/wiki/2015_NFL_season" TargetMode="External"/><Relationship Id="rId44" Type="http://schemas.openxmlformats.org/officeDocument/2006/relationships/hyperlink" Target="https://en.wikipedia.org/wiki/2021_Tampa_Bay_Buccaneers_season" TargetMode="External"/><Relationship Id="rId52" Type="http://schemas.openxmlformats.org/officeDocument/2006/relationships/hyperlink" Target="https://en.wikipedia.org/wiki/2005_New_England_Patriots_season" TargetMode="External"/><Relationship Id="rId60" Type="http://schemas.openxmlformats.org/officeDocument/2006/relationships/hyperlink" Target="https://en.wikipedia.org/wiki/2010_New_England_Patriots_season" TargetMode="External"/><Relationship Id="rId65" Type="http://schemas.openxmlformats.org/officeDocument/2006/relationships/hyperlink" Target="https://en.wikipedia.org/wiki/2013%E2%80%9314_NFL_playoffs" TargetMode="External"/><Relationship Id="rId73" Type="http://schemas.openxmlformats.org/officeDocument/2006/relationships/hyperlink" Target="https://en.wikipedia.org/wiki/2017%E2%80%9318_NFL_playoffs" TargetMode="External"/><Relationship Id="rId78" Type="http://schemas.openxmlformats.org/officeDocument/2006/relationships/hyperlink" Target="https://en.wikipedia.org/wiki/2019_New_England_Patriots_season" TargetMode="External"/><Relationship Id="rId81" Type="http://schemas.openxmlformats.org/officeDocument/2006/relationships/hyperlink" Target="https://en.wikipedia.org/wiki/2001%E2%80%9302_NFL_playoffs" TargetMode="External"/><Relationship Id="rId86" Type="http://schemas.openxmlformats.org/officeDocument/2006/relationships/hyperlink" Target="https://en.wikipedia.org/wiki/2014%E2%80%9315_NFL_playoffs" TargetMode="External"/><Relationship Id="rId4" Type="http://schemas.openxmlformats.org/officeDocument/2006/relationships/hyperlink" Target="https://en.wikipedia.org/wiki/2001_New_England_Patriots_season" TargetMode="External"/><Relationship Id="rId9" Type="http://schemas.openxmlformats.org/officeDocument/2006/relationships/hyperlink" Target="https://en.wikipedia.org/wiki/2004_NFL_season" TargetMode="External"/><Relationship Id="rId13" Type="http://schemas.openxmlformats.org/officeDocument/2006/relationships/hyperlink" Target="https://en.wikipedia.org/wiki/2006_NFL_season" TargetMode="External"/><Relationship Id="rId18" Type="http://schemas.openxmlformats.org/officeDocument/2006/relationships/hyperlink" Target="https://en.wikipedia.org/wiki/2008_New_England_Patriots_season" TargetMode="External"/><Relationship Id="rId39" Type="http://schemas.openxmlformats.org/officeDocument/2006/relationships/hyperlink" Target="https://en.wikipedia.org/wiki/2019_NFL_season" TargetMode="External"/><Relationship Id="rId34" Type="http://schemas.openxmlformats.org/officeDocument/2006/relationships/hyperlink" Target="https://en.wikipedia.org/wiki/2016_New_England_Patriots_season" TargetMode="External"/><Relationship Id="rId50" Type="http://schemas.openxmlformats.org/officeDocument/2006/relationships/hyperlink" Target="https://en.wikipedia.org/wiki/2004_New_England_Patriots_season" TargetMode="External"/><Relationship Id="rId55" Type="http://schemas.openxmlformats.org/officeDocument/2006/relationships/hyperlink" Target="https://en.wikipedia.org/wiki/2007%E2%80%9308_NFL_playoffs" TargetMode="External"/><Relationship Id="rId76" Type="http://schemas.openxmlformats.org/officeDocument/2006/relationships/hyperlink" Target="https://en.wikipedia.org/wiki/2018_New_England_Patriots_season" TargetMode="External"/><Relationship Id="rId7" Type="http://schemas.openxmlformats.org/officeDocument/2006/relationships/hyperlink" Target="https://en.wikipedia.org/wiki/2003_NFL_season" TargetMode="External"/><Relationship Id="rId71" Type="http://schemas.openxmlformats.org/officeDocument/2006/relationships/hyperlink" Target="https://en.wikipedia.org/wiki/2016%E2%80%9317_NFL_playoffs" TargetMode="External"/><Relationship Id="rId2" Type="http://schemas.openxmlformats.org/officeDocument/2006/relationships/hyperlink" Target="https://en.wikipedia.org/wiki/2000_New_England_Patriots_season" TargetMode="External"/><Relationship Id="rId29" Type="http://schemas.openxmlformats.org/officeDocument/2006/relationships/hyperlink" Target="https://en.wikipedia.org/wiki/2014_NFL_season" TargetMode="External"/><Relationship Id="rId24" Type="http://schemas.openxmlformats.org/officeDocument/2006/relationships/hyperlink" Target="https://en.wikipedia.org/wiki/2011_New_England_Patriots_season" TargetMode="External"/><Relationship Id="rId40" Type="http://schemas.openxmlformats.org/officeDocument/2006/relationships/hyperlink" Target="https://en.wikipedia.org/wiki/2019_New_England_Patriots_season" TargetMode="External"/><Relationship Id="rId45" Type="http://schemas.openxmlformats.org/officeDocument/2006/relationships/hyperlink" Target="https://en.wikipedia.org/wiki/2001%E2%80%9302_NFL_playoffs" TargetMode="External"/><Relationship Id="rId66" Type="http://schemas.openxmlformats.org/officeDocument/2006/relationships/hyperlink" Target="https://en.wikipedia.org/wiki/2013_New_England_Patriots_season" TargetMode="External"/><Relationship Id="rId87" Type="http://schemas.openxmlformats.org/officeDocument/2006/relationships/hyperlink" Target="https://en.wikipedia.org/wiki/2016%E2%80%9317_NFL_playoffs" TargetMode="External"/><Relationship Id="rId61" Type="http://schemas.openxmlformats.org/officeDocument/2006/relationships/hyperlink" Target="https://en.wikipedia.org/wiki/2011%E2%80%9312_NFL_playoffs" TargetMode="External"/><Relationship Id="rId82" Type="http://schemas.openxmlformats.org/officeDocument/2006/relationships/hyperlink" Target="https://en.wikipedia.org/wiki/2003%E2%80%9304_NFL_playoffs" TargetMode="External"/><Relationship Id="rId19" Type="http://schemas.openxmlformats.org/officeDocument/2006/relationships/hyperlink" Target="https://en.wikipedia.org/wiki/2009_NFL_season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years/2018/" TargetMode="External"/><Relationship Id="rId299" Type="http://schemas.openxmlformats.org/officeDocument/2006/relationships/hyperlink" Target="https://www.pro-football-reference.com/years/2020/" TargetMode="External"/><Relationship Id="rId21" Type="http://schemas.openxmlformats.org/officeDocument/2006/relationships/hyperlink" Target="https://www.pro-football-reference.com/years/2020/" TargetMode="External"/><Relationship Id="rId63" Type="http://schemas.openxmlformats.org/officeDocument/2006/relationships/hyperlink" Target="https://www.pro-football-reference.com/years/2014/" TargetMode="External"/><Relationship Id="rId159" Type="http://schemas.openxmlformats.org/officeDocument/2006/relationships/hyperlink" Target="https://www.pro-football-reference.com/years/2019/" TargetMode="External"/><Relationship Id="rId324" Type="http://schemas.openxmlformats.org/officeDocument/2006/relationships/hyperlink" Target="https://www.pro-football-reference.com/teams/nwe/2011.htm" TargetMode="External"/><Relationship Id="rId366" Type="http://schemas.openxmlformats.org/officeDocument/2006/relationships/hyperlink" Target="https://www.pro-football-reference.com/teams/nwe/2014.htm" TargetMode="External"/><Relationship Id="rId170" Type="http://schemas.openxmlformats.org/officeDocument/2006/relationships/hyperlink" Target="https://www.pro-football-reference.com/teams/phi/2016.htm" TargetMode="External"/><Relationship Id="rId226" Type="http://schemas.openxmlformats.org/officeDocument/2006/relationships/hyperlink" Target="https://www.pro-football-reference.com/teams/mia/2015.htm" TargetMode="External"/><Relationship Id="rId433" Type="http://schemas.openxmlformats.org/officeDocument/2006/relationships/hyperlink" Target="https://www.pro-football-reference.com/years/2020/" TargetMode="External"/><Relationship Id="rId268" Type="http://schemas.openxmlformats.org/officeDocument/2006/relationships/hyperlink" Target="https://www.pro-football-reference.com/teams/det/2014.htm" TargetMode="External"/><Relationship Id="rId32" Type="http://schemas.openxmlformats.org/officeDocument/2006/relationships/hyperlink" Target="https://www.pro-football-reference.com/teams/dal/2018.htm" TargetMode="External"/><Relationship Id="rId74" Type="http://schemas.openxmlformats.org/officeDocument/2006/relationships/hyperlink" Target="https://www.pro-football-reference.com/teams/sea/2020.htm" TargetMode="External"/><Relationship Id="rId128" Type="http://schemas.openxmlformats.org/officeDocument/2006/relationships/hyperlink" Target="https://www.pro-football-reference.com/teams/gnb/2010.htm" TargetMode="External"/><Relationship Id="rId335" Type="http://schemas.openxmlformats.org/officeDocument/2006/relationships/hyperlink" Target="https://www.pro-football-reference.com/years/2017/" TargetMode="External"/><Relationship Id="rId377" Type="http://schemas.openxmlformats.org/officeDocument/2006/relationships/hyperlink" Target="https://www.pro-football-reference.com/years/2020/" TargetMode="External"/><Relationship Id="rId5" Type="http://schemas.openxmlformats.org/officeDocument/2006/relationships/hyperlink" Target="https://www.pro-football-reference.com/years/2018/" TargetMode="External"/><Relationship Id="rId181" Type="http://schemas.openxmlformats.org/officeDocument/2006/relationships/hyperlink" Target="https://www.pro-football-reference.com/years/2008/" TargetMode="External"/><Relationship Id="rId237" Type="http://schemas.openxmlformats.org/officeDocument/2006/relationships/hyperlink" Target="https://www.pro-football-reference.com/years/2020/" TargetMode="External"/><Relationship Id="rId402" Type="http://schemas.openxmlformats.org/officeDocument/2006/relationships/hyperlink" Target="https://www.pro-football-reference.com/teams/pit/2015.htm" TargetMode="External"/><Relationship Id="rId279" Type="http://schemas.openxmlformats.org/officeDocument/2006/relationships/hyperlink" Target="https://www.pro-football-reference.com/years/2020/" TargetMode="External"/><Relationship Id="rId444" Type="http://schemas.openxmlformats.org/officeDocument/2006/relationships/hyperlink" Target="https://www.pro-football-reference.com/teams/nyj/2018.htm" TargetMode="External"/><Relationship Id="rId43" Type="http://schemas.openxmlformats.org/officeDocument/2006/relationships/hyperlink" Target="https://www.pro-football-reference.com/years/2013/" TargetMode="External"/><Relationship Id="rId139" Type="http://schemas.openxmlformats.org/officeDocument/2006/relationships/hyperlink" Target="https://www.pro-football-reference.com/years/2016/" TargetMode="External"/><Relationship Id="rId290" Type="http://schemas.openxmlformats.org/officeDocument/2006/relationships/hyperlink" Target="https://www.pro-football-reference.com/teams/rai/2015.htm" TargetMode="External"/><Relationship Id="rId304" Type="http://schemas.openxmlformats.org/officeDocument/2006/relationships/hyperlink" Target="https://www.pro-football-reference.com/teams/nwe/2001.htm" TargetMode="External"/><Relationship Id="rId346" Type="http://schemas.openxmlformats.org/officeDocument/2006/relationships/hyperlink" Target="https://www.pro-football-reference.com/teams/nwe/2003.htm" TargetMode="External"/><Relationship Id="rId388" Type="http://schemas.openxmlformats.org/officeDocument/2006/relationships/hyperlink" Target="https://www.pro-football-reference.com/teams/pit/2008.htm" TargetMode="External"/><Relationship Id="rId85" Type="http://schemas.openxmlformats.org/officeDocument/2006/relationships/hyperlink" Target="https://www.pro-football-reference.com/years/2017/" TargetMode="External"/><Relationship Id="rId150" Type="http://schemas.openxmlformats.org/officeDocument/2006/relationships/hyperlink" Target="https://www.pro-football-reference.com/teams/was/2014.htm" TargetMode="External"/><Relationship Id="rId192" Type="http://schemas.openxmlformats.org/officeDocument/2006/relationships/hyperlink" Target="https://www.pro-football-reference.com/teams/atl/2013.htm" TargetMode="External"/><Relationship Id="rId206" Type="http://schemas.openxmlformats.org/officeDocument/2006/relationships/hyperlink" Target="https://www.pro-football-reference.com/teams/atl/2020.htm" TargetMode="External"/><Relationship Id="rId413" Type="http://schemas.openxmlformats.org/officeDocument/2006/relationships/hyperlink" Target="https://www.pro-football-reference.com/years/2004/" TargetMode="External"/><Relationship Id="rId248" Type="http://schemas.openxmlformats.org/officeDocument/2006/relationships/hyperlink" Target="https://www.pro-football-reference.com/teams/sfo/2018.htm" TargetMode="External"/><Relationship Id="rId455" Type="http://schemas.openxmlformats.org/officeDocument/2006/relationships/hyperlink" Target="https://www.pro-football-reference.com/years/2018/" TargetMode="External"/><Relationship Id="rId12" Type="http://schemas.openxmlformats.org/officeDocument/2006/relationships/hyperlink" Target="https://www.pro-football-reference.com/teams/kan/2018.htm" TargetMode="External"/><Relationship Id="rId108" Type="http://schemas.openxmlformats.org/officeDocument/2006/relationships/hyperlink" Target="https://www.pro-football-reference.com/teams/gnb/2013.htm" TargetMode="External"/><Relationship Id="rId315" Type="http://schemas.openxmlformats.org/officeDocument/2006/relationships/hyperlink" Target="https://www.pro-football-reference.com/years/2007/" TargetMode="External"/><Relationship Id="rId357" Type="http://schemas.openxmlformats.org/officeDocument/2006/relationships/hyperlink" Target="https://www.pro-football-reference.com/years/2010/" TargetMode="External"/><Relationship Id="rId54" Type="http://schemas.openxmlformats.org/officeDocument/2006/relationships/hyperlink" Target="https://www.pro-football-reference.com/teams/sea/2018.htm" TargetMode="External"/><Relationship Id="rId96" Type="http://schemas.openxmlformats.org/officeDocument/2006/relationships/hyperlink" Target="https://www.pro-football-reference.com/teams/gnb/2007.htm" TargetMode="External"/><Relationship Id="rId161" Type="http://schemas.openxmlformats.org/officeDocument/2006/relationships/hyperlink" Target="https://www.pro-football-reference.com/years/2020/" TargetMode="External"/><Relationship Id="rId217" Type="http://schemas.openxmlformats.org/officeDocument/2006/relationships/hyperlink" Target="https://www.pro-football-reference.com/years/2017/" TargetMode="External"/><Relationship Id="rId399" Type="http://schemas.openxmlformats.org/officeDocument/2006/relationships/hyperlink" Target="https://www.pro-football-reference.com/years/2014/" TargetMode="External"/><Relationship Id="rId259" Type="http://schemas.openxmlformats.org/officeDocument/2006/relationships/hyperlink" Target="https://www.pro-football-reference.com/years/2010/" TargetMode="External"/><Relationship Id="rId424" Type="http://schemas.openxmlformats.org/officeDocument/2006/relationships/hyperlink" Target="https://www.pro-football-reference.com/teams/pit/2011.htm" TargetMode="External"/><Relationship Id="rId23" Type="http://schemas.openxmlformats.org/officeDocument/2006/relationships/hyperlink" Target="https://www.pro-football-reference.com/years/2019/" TargetMode="External"/><Relationship Id="rId119" Type="http://schemas.openxmlformats.org/officeDocument/2006/relationships/hyperlink" Target="https://www.pro-football-reference.com/years/2019/" TargetMode="External"/><Relationship Id="rId270" Type="http://schemas.openxmlformats.org/officeDocument/2006/relationships/hyperlink" Target="https://www.pro-football-reference.com/teams/det/2015.htm" TargetMode="External"/><Relationship Id="rId326" Type="http://schemas.openxmlformats.org/officeDocument/2006/relationships/hyperlink" Target="https://www.pro-football-reference.com/teams/nwe/2012.htm" TargetMode="External"/><Relationship Id="rId65" Type="http://schemas.openxmlformats.org/officeDocument/2006/relationships/hyperlink" Target="https://www.pro-football-reference.com/years/2015/" TargetMode="External"/><Relationship Id="rId130" Type="http://schemas.openxmlformats.org/officeDocument/2006/relationships/hyperlink" Target="https://www.pro-football-reference.com/teams/gnb/2011.htm" TargetMode="External"/><Relationship Id="rId368" Type="http://schemas.openxmlformats.org/officeDocument/2006/relationships/hyperlink" Target="https://www.pro-football-reference.com/teams/nwe/2015.htm" TargetMode="External"/><Relationship Id="rId172" Type="http://schemas.openxmlformats.org/officeDocument/2006/relationships/hyperlink" Target="https://www.pro-football-reference.com/teams/phi/2017.htm" TargetMode="External"/><Relationship Id="rId228" Type="http://schemas.openxmlformats.org/officeDocument/2006/relationships/hyperlink" Target="https://www.pro-football-reference.com/teams/mia/2016.htm" TargetMode="External"/><Relationship Id="rId435" Type="http://schemas.openxmlformats.org/officeDocument/2006/relationships/hyperlink" Target="https://www.pro-football-reference.com/years/2018/" TargetMode="External"/><Relationship Id="rId281" Type="http://schemas.openxmlformats.org/officeDocument/2006/relationships/hyperlink" Target="https://www.pro-football-reference.com/years/2011/" TargetMode="External"/><Relationship Id="rId337" Type="http://schemas.openxmlformats.org/officeDocument/2006/relationships/hyperlink" Target="https://www.pro-football-reference.com/years/2018/" TargetMode="External"/><Relationship Id="rId34" Type="http://schemas.openxmlformats.org/officeDocument/2006/relationships/hyperlink" Target="https://www.pro-football-reference.com/teams/dal/2019.htm" TargetMode="External"/><Relationship Id="rId76" Type="http://schemas.openxmlformats.org/officeDocument/2006/relationships/hyperlink" Target="https://www.pro-football-reference.com/teams/ram/2016.htm" TargetMode="External"/><Relationship Id="rId141" Type="http://schemas.openxmlformats.org/officeDocument/2006/relationships/hyperlink" Target="https://www.pro-football-reference.com/years/2019/" TargetMode="External"/><Relationship Id="rId379" Type="http://schemas.openxmlformats.org/officeDocument/2006/relationships/hyperlink" Target="https://www.pro-football-reference.com/years/2004/" TargetMode="External"/><Relationship Id="rId7" Type="http://schemas.openxmlformats.org/officeDocument/2006/relationships/hyperlink" Target="https://www.pro-football-reference.com/years/2019/" TargetMode="External"/><Relationship Id="rId183" Type="http://schemas.openxmlformats.org/officeDocument/2006/relationships/hyperlink" Target="https://www.pro-football-reference.com/years/2009/" TargetMode="External"/><Relationship Id="rId239" Type="http://schemas.openxmlformats.org/officeDocument/2006/relationships/hyperlink" Target="https://www.pro-football-reference.com/years/2014/" TargetMode="External"/><Relationship Id="rId390" Type="http://schemas.openxmlformats.org/officeDocument/2006/relationships/hyperlink" Target="https://www.pro-football-reference.com/teams/pit/2009.htm" TargetMode="External"/><Relationship Id="rId404" Type="http://schemas.openxmlformats.org/officeDocument/2006/relationships/hyperlink" Target="https://www.pro-football-reference.com/teams/pit/2016.htm" TargetMode="External"/><Relationship Id="rId446" Type="http://schemas.openxmlformats.org/officeDocument/2006/relationships/hyperlink" Target="https://www.pro-football-reference.com/teams/nyj/2019.htm" TargetMode="External"/><Relationship Id="rId250" Type="http://schemas.openxmlformats.org/officeDocument/2006/relationships/hyperlink" Target="https://www.pro-football-reference.com/teams/sfo/2019.htm" TargetMode="External"/><Relationship Id="rId292" Type="http://schemas.openxmlformats.org/officeDocument/2006/relationships/hyperlink" Target="https://www.pro-football-reference.com/teams/rai/2016.htm" TargetMode="External"/><Relationship Id="rId306" Type="http://schemas.openxmlformats.org/officeDocument/2006/relationships/hyperlink" Target="https://www.pro-football-reference.com/teams/nwe/2002.htm" TargetMode="External"/><Relationship Id="rId45" Type="http://schemas.openxmlformats.org/officeDocument/2006/relationships/hyperlink" Target="https://www.pro-football-reference.com/years/2014/" TargetMode="External"/><Relationship Id="rId87" Type="http://schemas.openxmlformats.org/officeDocument/2006/relationships/hyperlink" Target="https://www.pro-football-reference.com/years/2018/" TargetMode="External"/><Relationship Id="rId110" Type="http://schemas.openxmlformats.org/officeDocument/2006/relationships/hyperlink" Target="https://www.pro-football-reference.com/teams/gnb/2014.htm" TargetMode="External"/><Relationship Id="rId348" Type="http://schemas.openxmlformats.org/officeDocument/2006/relationships/hyperlink" Target="https://www.pro-football-reference.com/teams/nwe/2004.htm" TargetMode="External"/><Relationship Id="rId152" Type="http://schemas.openxmlformats.org/officeDocument/2006/relationships/hyperlink" Target="https://www.pro-football-reference.com/teams/was/2015.htm" TargetMode="External"/><Relationship Id="rId194" Type="http://schemas.openxmlformats.org/officeDocument/2006/relationships/hyperlink" Target="https://www.pro-football-reference.com/teams/atl/2014.htm" TargetMode="External"/><Relationship Id="rId208" Type="http://schemas.openxmlformats.org/officeDocument/2006/relationships/hyperlink" Target="https://www.pro-football-reference.com/teams/atl/2008.htm" TargetMode="External"/><Relationship Id="rId415" Type="http://schemas.openxmlformats.org/officeDocument/2006/relationships/hyperlink" Target="https://www.pro-football-reference.com/years/2005/" TargetMode="External"/><Relationship Id="rId457" Type="http://schemas.openxmlformats.org/officeDocument/2006/relationships/hyperlink" Target="https://www.pro-football-reference.com/years/2019/" TargetMode="External"/><Relationship Id="rId261" Type="http://schemas.openxmlformats.org/officeDocument/2006/relationships/hyperlink" Target="https://www.pro-football-reference.com/years/2011/" TargetMode="External"/><Relationship Id="rId14" Type="http://schemas.openxmlformats.org/officeDocument/2006/relationships/hyperlink" Target="https://www.pro-football-reference.com/teams/kan/2019.htm" TargetMode="External"/><Relationship Id="rId56" Type="http://schemas.openxmlformats.org/officeDocument/2006/relationships/hyperlink" Target="https://www.pro-football-reference.com/teams/sea/2019.htm" TargetMode="External"/><Relationship Id="rId317" Type="http://schemas.openxmlformats.org/officeDocument/2006/relationships/hyperlink" Target="https://www.pro-football-reference.com/years/2008/" TargetMode="External"/><Relationship Id="rId359" Type="http://schemas.openxmlformats.org/officeDocument/2006/relationships/hyperlink" Target="https://www.pro-football-reference.com/years/2011/" TargetMode="External"/><Relationship Id="rId98" Type="http://schemas.openxmlformats.org/officeDocument/2006/relationships/hyperlink" Target="https://www.pro-football-reference.com/teams/gnb/2008.htm" TargetMode="External"/><Relationship Id="rId121" Type="http://schemas.openxmlformats.org/officeDocument/2006/relationships/hyperlink" Target="https://www.pro-football-reference.com/years/2020/" TargetMode="External"/><Relationship Id="rId163" Type="http://schemas.openxmlformats.org/officeDocument/2006/relationships/hyperlink" Target="https://www.pro-football-reference.com/years/2012/" TargetMode="External"/><Relationship Id="rId219" Type="http://schemas.openxmlformats.org/officeDocument/2006/relationships/hyperlink" Target="https://www.pro-football-reference.com/years/2012/" TargetMode="External"/><Relationship Id="rId370" Type="http://schemas.openxmlformats.org/officeDocument/2006/relationships/hyperlink" Target="https://www.pro-football-reference.com/teams/nwe/2016.htm" TargetMode="External"/><Relationship Id="rId426" Type="http://schemas.openxmlformats.org/officeDocument/2006/relationships/hyperlink" Target="https://www.pro-football-reference.com/teams/pit/2014.htm" TargetMode="External"/><Relationship Id="rId230" Type="http://schemas.openxmlformats.org/officeDocument/2006/relationships/hyperlink" Target="https://www.pro-football-reference.com/teams/mia/2018.htm" TargetMode="External"/><Relationship Id="rId25" Type="http://schemas.openxmlformats.org/officeDocument/2006/relationships/hyperlink" Target="https://www.pro-football-reference.com/years/2020/" TargetMode="External"/><Relationship Id="rId67" Type="http://schemas.openxmlformats.org/officeDocument/2006/relationships/hyperlink" Target="https://www.pro-football-reference.com/years/2016/" TargetMode="External"/><Relationship Id="rId272" Type="http://schemas.openxmlformats.org/officeDocument/2006/relationships/hyperlink" Target="https://www.pro-football-reference.com/teams/det/2016.htm" TargetMode="External"/><Relationship Id="rId328" Type="http://schemas.openxmlformats.org/officeDocument/2006/relationships/hyperlink" Target="https://www.pro-football-reference.com/teams/nwe/2013.htm" TargetMode="External"/><Relationship Id="rId132" Type="http://schemas.openxmlformats.org/officeDocument/2006/relationships/hyperlink" Target="https://www.pro-football-reference.com/teams/gnb/2012.htm" TargetMode="External"/><Relationship Id="rId174" Type="http://schemas.openxmlformats.org/officeDocument/2006/relationships/hyperlink" Target="https://www.pro-football-reference.com/teams/phi/2018.htm" TargetMode="External"/><Relationship Id="rId381" Type="http://schemas.openxmlformats.org/officeDocument/2006/relationships/hyperlink" Target="https://www.pro-football-reference.com/years/2005/" TargetMode="External"/><Relationship Id="rId241" Type="http://schemas.openxmlformats.org/officeDocument/2006/relationships/hyperlink" Target="https://www.pro-football-reference.com/years/2015/" TargetMode="External"/><Relationship Id="rId437" Type="http://schemas.openxmlformats.org/officeDocument/2006/relationships/hyperlink" Target="https://www.pro-football-reference.com/years/2019/" TargetMode="External"/><Relationship Id="rId36" Type="http://schemas.openxmlformats.org/officeDocument/2006/relationships/hyperlink" Target="https://www.pro-football-reference.com/teams/dal/2020.htm" TargetMode="External"/><Relationship Id="rId283" Type="http://schemas.openxmlformats.org/officeDocument/2006/relationships/hyperlink" Target="https://www.pro-football-reference.com/years/2014/" TargetMode="External"/><Relationship Id="rId339" Type="http://schemas.openxmlformats.org/officeDocument/2006/relationships/hyperlink" Target="https://www.pro-football-reference.com/years/2019/" TargetMode="External"/><Relationship Id="rId78" Type="http://schemas.openxmlformats.org/officeDocument/2006/relationships/hyperlink" Target="https://www.pro-football-reference.com/teams/ram/2017.htm" TargetMode="External"/><Relationship Id="rId101" Type="http://schemas.openxmlformats.org/officeDocument/2006/relationships/hyperlink" Target="https://www.pro-football-reference.com/years/2010/" TargetMode="External"/><Relationship Id="rId143" Type="http://schemas.openxmlformats.org/officeDocument/2006/relationships/hyperlink" Target="https://www.pro-football-reference.com/years/2020/" TargetMode="External"/><Relationship Id="rId185" Type="http://schemas.openxmlformats.org/officeDocument/2006/relationships/hyperlink" Target="https://www.pro-football-reference.com/years/2010/" TargetMode="External"/><Relationship Id="rId350" Type="http://schemas.openxmlformats.org/officeDocument/2006/relationships/hyperlink" Target="https://www.pro-football-reference.com/teams/nwe/2005.htm" TargetMode="External"/><Relationship Id="rId406" Type="http://schemas.openxmlformats.org/officeDocument/2006/relationships/hyperlink" Target="https://www.pro-football-reference.com/teams/pit/2017.htm" TargetMode="External"/><Relationship Id="rId9" Type="http://schemas.openxmlformats.org/officeDocument/2006/relationships/hyperlink" Target="https://www.pro-football-reference.com/years/2020/" TargetMode="External"/><Relationship Id="rId210" Type="http://schemas.openxmlformats.org/officeDocument/2006/relationships/hyperlink" Target="https://www.pro-football-reference.com/teams/atl/2010.htm" TargetMode="External"/><Relationship Id="rId392" Type="http://schemas.openxmlformats.org/officeDocument/2006/relationships/hyperlink" Target="https://www.pro-football-reference.com/teams/pit/2010.htm" TargetMode="External"/><Relationship Id="rId448" Type="http://schemas.openxmlformats.org/officeDocument/2006/relationships/hyperlink" Target="https://www.pro-football-reference.com/teams/nyj/2020.htm" TargetMode="External"/><Relationship Id="rId252" Type="http://schemas.openxmlformats.org/officeDocument/2006/relationships/hyperlink" Target="https://www.pro-football-reference.com/teams/sfo/2020.htm" TargetMode="External"/><Relationship Id="rId294" Type="http://schemas.openxmlformats.org/officeDocument/2006/relationships/hyperlink" Target="https://www.pro-football-reference.com/teams/rai/2017.htm" TargetMode="External"/><Relationship Id="rId308" Type="http://schemas.openxmlformats.org/officeDocument/2006/relationships/hyperlink" Target="https://www.pro-football-reference.com/teams/nwe/2003.htm" TargetMode="External"/><Relationship Id="rId47" Type="http://schemas.openxmlformats.org/officeDocument/2006/relationships/hyperlink" Target="https://www.pro-football-reference.com/years/2015/" TargetMode="External"/><Relationship Id="rId89" Type="http://schemas.openxmlformats.org/officeDocument/2006/relationships/hyperlink" Target="https://www.pro-football-reference.com/years/2020/" TargetMode="External"/><Relationship Id="rId112" Type="http://schemas.openxmlformats.org/officeDocument/2006/relationships/hyperlink" Target="https://www.pro-football-reference.com/teams/gnb/2015.htm" TargetMode="External"/><Relationship Id="rId154" Type="http://schemas.openxmlformats.org/officeDocument/2006/relationships/hyperlink" Target="https://www.pro-football-reference.com/teams/was/2016.htm" TargetMode="External"/><Relationship Id="rId361" Type="http://schemas.openxmlformats.org/officeDocument/2006/relationships/hyperlink" Target="https://www.pro-football-reference.com/years/2012/" TargetMode="External"/><Relationship Id="rId196" Type="http://schemas.openxmlformats.org/officeDocument/2006/relationships/hyperlink" Target="https://www.pro-football-reference.com/teams/atl/2015.htm" TargetMode="External"/><Relationship Id="rId417" Type="http://schemas.openxmlformats.org/officeDocument/2006/relationships/hyperlink" Target="https://www.pro-football-reference.com/years/2007/" TargetMode="External"/><Relationship Id="rId459" Type="http://schemas.openxmlformats.org/officeDocument/2006/relationships/hyperlink" Target="https://www.pro-football-reference.com/years/2020/" TargetMode="External"/><Relationship Id="rId16" Type="http://schemas.openxmlformats.org/officeDocument/2006/relationships/hyperlink" Target="https://www.pro-football-reference.com/teams/kan/2020.htm" TargetMode="External"/><Relationship Id="rId221" Type="http://schemas.openxmlformats.org/officeDocument/2006/relationships/hyperlink" Target="https://www.pro-football-reference.com/years/2013/" TargetMode="External"/><Relationship Id="rId263" Type="http://schemas.openxmlformats.org/officeDocument/2006/relationships/hyperlink" Target="https://www.pro-football-reference.com/years/2012/" TargetMode="External"/><Relationship Id="rId319" Type="http://schemas.openxmlformats.org/officeDocument/2006/relationships/hyperlink" Target="https://www.pro-football-reference.com/years/2009/" TargetMode="External"/><Relationship Id="rId58" Type="http://schemas.openxmlformats.org/officeDocument/2006/relationships/hyperlink" Target="https://www.pro-football-reference.com/teams/sea/2020.htm" TargetMode="External"/><Relationship Id="rId123" Type="http://schemas.openxmlformats.org/officeDocument/2006/relationships/hyperlink" Target="https://www.pro-football-reference.com/years/2007/" TargetMode="External"/><Relationship Id="rId330" Type="http://schemas.openxmlformats.org/officeDocument/2006/relationships/hyperlink" Target="https://www.pro-football-reference.com/teams/nwe/2014.htm" TargetMode="External"/><Relationship Id="rId165" Type="http://schemas.openxmlformats.org/officeDocument/2006/relationships/hyperlink" Target="https://www.pro-football-reference.com/years/2015/" TargetMode="External"/><Relationship Id="rId372" Type="http://schemas.openxmlformats.org/officeDocument/2006/relationships/hyperlink" Target="https://www.pro-football-reference.com/teams/nwe/2017.htm" TargetMode="External"/><Relationship Id="rId428" Type="http://schemas.openxmlformats.org/officeDocument/2006/relationships/hyperlink" Target="https://www.pro-football-reference.com/teams/pit/2015.htm" TargetMode="External"/><Relationship Id="rId232" Type="http://schemas.openxmlformats.org/officeDocument/2006/relationships/hyperlink" Target="https://www.pro-football-reference.com/teams/oti/2019.htm" TargetMode="External"/><Relationship Id="rId274" Type="http://schemas.openxmlformats.org/officeDocument/2006/relationships/hyperlink" Target="https://www.pro-football-reference.com/teams/det/2017.htm" TargetMode="External"/><Relationship Id="rId27" Type="http://schemas.openxmlformats.org/officeDocument/2006/relationships/hyperlink" Target="https://www.pro-football-reference.com/years/2016/" TargetMode="External"/><Relationship Id="rId69" Type="http://schemas.openxmlformats.org/officeDocument/2006/relationships/hyperlink" Target="https://www.pro-football-reference.com/years/2018/" TargetMode="External"/><Relationship Id="rId134" Type="http://schemas.openxmlformats.org/officeDocument/2006/relationships/hyperlink" Target="https://www.pro-football-reference.com/teams/gnb/2013.htm" TargetMode="External"/><Relationship Id="rId80" Type="http://schemas.openxmlformats.org/officeDocument/2006/relationships/hyperlink" Target="https://www.pro-football-reference.com/teams/ram/2018.htm" TargetMode="External"/><Relationship Id="rId176" Type="http://schemas.openxmlformats.org/officeDocument/2006/relationships/hyperlink" Target="https://www.pro-football-reference.com/teams/phi/2019.htm" TargetMode="External"/><Relationship Id="rId341" Type="http://schemas.openxmlformats.org/officeDocument/2006/relationships/hyperlink" Target="https://www.pro-football-reference.com/years/2020/" TargetMode="External"/><Relationship Id="rId383" Type="http://schemas.openxmlformats.org/officeDocument/2006/relationships/hyperlink" Target="https://www.pro-football-reference.com/years/2006/" TargetMode="External"/><Relationship Id="rId439" Type="http://schemas.openxmlformats.org/officeDocument/2006/relationships/hyperlink" Target="https://www.pro-football-reference.com/years/2020/" TargetMode="External"/><Relationship Id="rId201" Type="http://schemas.openxmlformats.org/officeDocument/2006/relationships/hyperlink" Target="https://www.pro-football-reference.com/years/2018/" TargetMode="External"/><Relationship Id="rId243" Type="http://schemas.openxmlformats.org/officeDocument/2006/relationships/hyperlink" Target="https://www.pro-football-reference.com/years/2016/" TargetMode="External"/><Relationship Id="rId285" Type="http://schemas.openxmlformats.org/officeDocument/2006/relationships/hyperlink" Target="https://www.pro-football-reference.com/years/2016/" TargetMode="External"/><Relationship Id="rId450" Type="http://schemas.openxmlformats.org/officeDocument/2006/relationships/hyperlink" Target="https://www.pro-football-reference.com/teams/rav/2018.htm" TargetMode="External"/><Relationship Id="rId38" Type="http://schemas.openxmlformats.org/officeDocument/2006/relationships/hyperlink" Target="https://www.pro-football-reference.com/teams/dal/2016.htm" TargetMode="External"/><Relationship Id="rId103" Type="http://schemas.openxmlformats.org/officeDocument/2006/relationships/hyperlink" Target="https://www.pro-football-reference.com/years/2011/" TargetMode="External"/><Relationship Id="rId310" Type="http://schemas.openxmlformats.org/officeDocument/2006/relationships/hyperlink" Target="https://www.pro-football-reference.com/teams/nwe/2004.htm" TargetMode="External"/><Relationship Id="rId91" Type="http://schemas.openxmlformats.org/officeDocument/2006/relationships/hyperlink" Target="https://www.pro-football-reference.com/years/2005/" TargetMode="External"/><Relationship Id="rId145" Type="http://schemas.openxmlformats.org/officeDocument/2006/relationships/hyperlink" Target="https://www.pro-football-reference.com/years/2012/" TargetMode="External"/><Relationship Id="rId187" Type="http://schemas.openxmlformats.org/officeDocument/2006/relationships/hyperlink" Target="https://www.pro-football-reference.com/years/2011/" TargetMode="External"/><Relationship Id="rId352" Type="http://schemas.openxmlformats.org/officeDocument/2006/relationships/hyperlink" Target="https://www.pro-football-reference.com/teams/nwe/2006.htm" TargetMode="External"/><Relationship Id="rId394" Type="http://schemas.openxmlformats.org/officeDocument/2006/relationships/hyperlink" Target="https://www.pro-football-reference.com/teams/pit/2011.htm" TargetMode="External"/><Relationship Id="rId408" Type="http://schemas.openxmlformats.org/officeDocument/2006/relationships/hyperlink" Target="https://www.pro-football-reference.com/teams/pit/2018.htm" TargetMode="External"/><Relationship Id="rId212" Type="http://schemas.openxmlformats.org/officeDocument/2006/relationships/hyperlink" Target="https://www.pro-football-reference.com/teams/atl/2011.htm" TargetMode="External"/><Relationship Id="rId254" Type="http://schemas.openxmlformats.org/officeDocument/2006/relationships/hyperlink" Target="https://www.pro-football-reference.com/teams/nwe/2014.htm" TargetMode="External"/><Relationship Id="rId49" Type="http://schemas.openxmlformats.org/officeDocument/2006/relationships/hyperlink" Target="https://www.pro-football-reference.com/years/2016/" TargetMode="External"/><Relationship Id="rId114" Type="http://schemas.openxmlformats.org/officeDocument/2006/relationships/hyperlink" Target="https://www.pro-football-reference.com/teams/gnb/2016.htm" TargetMode="External"/><Relationship Id="rId296" Type="http://schemas.openxmlformats.org/officeDocument/2006/relationships/hyperlink" Target="https://www.pro-football-reference.com/teams/rai/2018.htm" TargetMode="External"/><Relationship Id="rId60" Type="http://schemas.openxmlformats.org/officeDocument/2006/relationships/hyperlink" Target="https://www.pro-football-reference.com/teams/sea/2012.htm" TargetMode="External"/><Relationship Id="rId156" Type="http://schemas.openxmlformats.org/officeDocument/2006/relationships/hyperlink" Target="https://www.pro-football-reference.com/teams/was/2017.htm" TargetMode="External"/><Relationship Id="rId198" Type="http://schemas.openxmlformats.org/officeDocument/2006/relationships/hyperlink" Target="https://www.pro-football-reference.com/teams/atl/2016.htm" TargetMode="External"/><Relationship Id="rId321" Type="http://schemas.openxmlformats.org/officeDocument/2006/relationships/hyperlink" Target="https://www.pro-football-reference.com/years/2010/" TargetMode="External"/><Relationship Id="rId363" Type="http://schemas.openxmlformats.org/officeDocument/2006/relationships/hyperlink" Target="https://www.pro-football-reference.com/years/2013/" TargetMode="External"/><Relationship Id="rId419" Type="http://schemas.openxmlformats.org/officeDocument/2006/relationships/hyperlink" Target="https://www.pro-football-reference.com/years/2008/" TargetMode="External"/><Relationship Id="rId223" Type="http://schemas.openxmlformats.org/officeDocument/2006/relationships/hyperlink" Target="https://www.pro-football-reference.com/years/2014/" TargetMode="External"/><Relationship Id="rId430" Type="http://schemas.openxmlformats.org/officeDocument/2006/relationships/hyperlink" Target="https://www.pro-football-reference.com/teams/pit/2016.htm" TargetMode="External"/><Relationship Id="rId18" Type="http://schemas.openxmlformats.org/officeDocument/2006/relationships/hyperlink" Target="https://www.pro-football-reference.com/teams/buf/2018.htm" TargetMode="External"/><Relationship Id="rId265" Type="http://schemas.openxmlformats.org/officeDocument/2006/relationships/hyperlink" Target="https://www.pro-football-reference.com/years/2013/" TargetMode="External"/><Relationship Id="rId125" Type="http://schemas.openxmlformats.org/officeDocument/2006/relationships/hyperlink" Target="https://www.pro-football-reference.com/years/2009/" TargetMode="External"/><Relationship Id="rId167" Type="http://schemas.openxmlformats.org/officeDocument/2006/relationships/hyperlink" Target="https://www.pro-football-reference.com/years/2019/" TargetMode="External"/><Relationship Id="rId332" Type="http://schemas.openxmlformats.org/officeDocument/2006/relationships/hyperlink" Target="https://www.pro-football-reference.com/teams/nwe/2015.htm" TargetMode="External"/><Relationship Id="rId374" Type="http://schemas.openxmlformats.org/officeDocument/2006/relationships/hyperlink" Target="https://www.pro-football-reference.com/teams/nwe/2018.htm" TargetMode="External"/><Relationship Id="rId71" Type="http://schemas.openxmlformats.org/officeDocument/2006/relationships/hyperlink" Target="https://www.pro-football-reference.com/years/2019/" TargetMode="External"/><Relationship Id="rId234" Type="http://schemas.openxmlformats.org/officeDocument/2006/relationships/hyperlink" Target="https://www.pro-football-reference.com/teams/oti/2020.htm" TargetMode="External"/><Relationship Id="rId2" Type="http://schemas.openxmlformats.org/officeDocument/2006/relationships/pivotTable" Target="../pivotTables/pivotTable3.xml"/><Relationship Id="rId29" Type="http://schemas.openxmlformats.org/officeDocument/2006/relationships/hyperlink" Target="https://www.pro-football-reference.com/years/2017/" TargetMode="External"/><Relationship Id="rId255" Type="http://schemas.openxmlformats.org/officeDocument/2006/relationships/hyperlink" Target="https://www.pro-football-reference.com/years/2019/" TargetMode="External"/><Relationship Id="rId276" Type="http://schemas.openxmlformats.org/officeDocument/2006/relationships/hyperlink" Target="https://www.pro-football-reference.com/teams/det/2018.htm" TargetMode="External"/><Relationship Id="rId297" Type="http://schemas.openxmlformats.org/officeDocument/2006/relationships/hyperlink" Target="https://www.pro-football-reference.com/years/2019/" TargetMode="External"/><Relationship Id="rId441" Type="http://schemas.openxmlformats.org/officeDocument/2006/relationships/hyperlink" Target="https://www.pro-football-reference.com/years/2020/" TargetMode="External"/><Relationship Id="rId40" Type="http://schemas.openxmlformats.org/officeDocument/2006/relationships/hyperlink" Target="https://www.pro-football-reference.com/teams/dal/2018.htm" TargetMode="External"/><Relationship Id="rId115" Type="http://schemas.openxmlformats.org/officeDocument/2006/relationships/hyperlink" Target="https://www.pro-football-reference.com/years/2017/" TargetMode="External"/><Relationship Id="rId136" Type="http://schemas.openxmlformats.org/officeDocument/2006/relationships/hyperlink" Target="https://www.pro-football-reference.com/teams/gnb/2014.htm" TargetMode="External"/><Relationship Id="rId157" Type="http://schemas.openxmlformats.org/officeDocument/2006/relationships/hyperlink" Target="https://www.pro-football-reference.com/years/2018/" TargetMode="External"/><Relationship Id="rId178" Type="http://schemas.openxmlformats.org/officeDocument/2006/relationships/hyperlink" Target="https://www.pro-football-reference.com/teams/phi/2020.htm" TargetMode="External"/><Relationship Id="rId301" Type="http://schemas.openxmlformats.org/officeDocument/2006/relationships/hyperlink" Target="https://www.pro-football-reference.com/years/2000/" TargetMode="External"/><Relationship Id="rId322" Type="http://schemas.openxmlformats.org/officeDocument/2006/relationships/hyperlink" Target="https://www.pro-football-reference.com/teams/nwe/2010.htm" TargetMode="External"/><Relationship Id="rId343" Type="http://schemas.openxmlformats.org/officeDocument/2006/relationships/hyperlink" Target="https://www.pro-football-reference.com/years/2001/" TargetMode="External"/><Relationship Id="rId364" Type="http://schemas.openxmlformats.org/officeDocument/2006/relationships/hyperlink" Target="https://www.pro-football-reference.com/teams/nwe/2013.htm" TargetMode="External"/><Relationship Id="rId61" Type="http://schemas.openxmlformats.org/officeDocument/2006/relationships/hyperlink" Target="https://www.pro-football-reference.com/years/2013/" TargetMode="External"/><Relationship Id="rId82" Type="http://schemas.openxmlformats.org/officeDocument/2006/relationships/hyperlink" Target="https://www.pro-football-reference.com/teams/ram/2019.htm" TargetMode="External"/><Relationship Id="rId199" Type="http://schemas.openxmlformats.org/officeDocument/2006/relationships/hyperlink" Target="https://www.pro-football-reference.com/years/2017/" TargetMode="External"/><Relationship Id="rId203" Type="http://schemas.openxmlformats.org/officeDocument/2006/relationships/hyperlink" Target="https://www.pro-football-reference.com/years/2019/" TargetMode="External"/><Relationship Id="rId385" Type="http://schemas.openxmlformats.org/officeDocument/2006/relationships/hyperlink" Target="https://www.pro-football-reference.com/years/2007/" TargetMode="External"/><Relationship Id="rId19" Type="http://schemas.openxmlformats.org/officeDocument/2006/relationships/hyperlink" Target="https://www.pro-football-reference.com/years/2019/" TargetMode="External"/><Relationship Id="rId224" Type="http://schemas.openxmlformats.org/officeDocument/2006/relationships/hyperlink" Target="https://www.pro-football-reference.com/teams/mia/2014.htm" TargetMode="External"/><Relationship Id="rId245" Type="http://schemas.openxmlformats.org/officeDocument/2006/relationships/hyperlink" Target="https://www.pro-football-reference.com/years/2017/" TargetMode="External"/><Relationship Id="rId266" Type="http://schemas.openxmlformats.org/officeDocument/2006/relationships/hyperlink" Target="https://www.pro-football-reference.com/teams/det/2013.htm" TargetMode="External"/><Relationship Id="rId287" Type="http://schemas.openxmlformats.org/officeDocument/2006/relationships/hyperlink" Target="https://www.pro-football-reference.com/years/2014/" TargetMode="External"/><Relationship Id="rId410" Type="http://schemas.openxmlformats.org/officeDocument/2006/relationships/hyperlink" Target="https://www.pro-football-reference.com/teams/pit/2019.htm" TargetMode="External"/><Relationship Id="rId431" Type="http://schemas.openxmlformats.org/officeDocument/2006/relationships/hyperlink" Target="https://www.pro-football-reference.com/years/2017/" TargetMode="External"/><Relationship Id="rId452" Type="http://schemas.openxmlformats.org/officeDocument/2006/relationships/hyperlink" Target="https://www.pro-football-reference.com/teams/rav/2019.htm" TargetMode="External"/><Relationship Id="rId30" Type="http://schemas.openxmlformats.org/officeDocument/2006/relationships/hyperlink" Target="https://www.pro-football-reference.com/teams/dal/2017.htm" TargetMode="External"/><Relationship Id="rId105" Type="http://schemas.openxmlformats.org/officeDocument/2006/relationships/hyperlink" Target="https://www.pro-football-reference.com/years/2012/" TargetMode="External"/><Relationship Id="rId126" Type="http://schemas.openxmlformats.org/officeDocument/2006/relationships/hyperlink" Target="https://www.pro-football-reference.com/teams/gnb/2009.htm" TargetMode="External"/><Relationship Id="rId147" Type="http://schemas.openxmlformats.org/officeDocument/2006/relationships/hyperlink" Target="https://www.pro-football-reference.com/years/2013/" TargetMode="External"/><Relationship Id="rId168" Type="http://schemas.openxmlformats.org/officeDocument/2006/relationships/hyperlink" Target="https://www.pro-football-reference.com/teams/min/2019.htm" TargetMode="External"/><Relationship Id="rId312" Type="http://schemas.openxmlformats.org/officeDocument/2006/relationships/hyperlink" Target="https://www.pro-football-reference.com/teams/nwe/2005.htm" TargetMode="External"/><Relationship Id="rId333" Type="http://schemas.openxmlformats.org/officeDocument/2006/relationships/hyperlink" Target="https://www.pro-football-reference.com/years/2016/" TargetMode="External"/><Relationship Id="rId354" Type="http://schemas.openxmlformats.org/officeDocument/2006/relationships/hyperlink" Target="https://www.pro-football-reference.com/teams/nwe/2007.htm" TargetMode="External"/><Relationship Id="rId51" Type="http://schemas.openxmlformats.org/officeDocument/2006/relationships/hyperlink" Target="https://www.pro-football-reference.com/years/2017/" TargetMode="External"/><Relationship Id="rId72" Type="http://schemas.openxmlformats.org/officeDocument/2006/relationships/hyperlink" Target="https://www.pro-football-reference.com/teams/sea/2019.htm" TargetMode="External"/><Relationship Id="rId93" Type="http://schemas.openxmlformats.org/officeDocument/2006/relationships/hyperlink" Target="https://www.pro-football-reference.com/years/2006/" TargetMode="External"/><Relationship Id="rId189" Type="http://schemas.openxmlformats.org/officeDocument/2006/relationships/hyperlink" Target="https://www.pro-football-reference.com/years/2012/" TargetMode="External"/><Relationship Id="rId375" Type="http://schemas.openxmlformats.org/officeDocument/2006/relationships/hyperlink" Target="https://www.pro-football-reference.com/years/2019/" TargetMode="External"/><Relationship Id="rId396" Type="http://schemas.openxmlformats.org/officeDocument/2006/relationships/hyperlink" Target="https://www.pro-football-reference.com/teams/pit/2012.htm" TargetMode="External"/><Relationship Id="rId3" Type="http://schemas.openxmlformats.org/officeDocument/2006/relationships/hyperlink" Target="https://www.pro-football-reference.com/years/2017/" TargetMode="External"/><Relationship Id="rId214" Type="http://schemas.openxmlformats.org/officeDocument/2006/relationships/hyperlink" Target="https://www.pro-football-reference.com/teams/atl/2012.htm" TargetMode="External"/><Relationship Id="rId235" Type="http://schemas.openxmlformats.org/officeDocument/2006/relationships/hyperlink" Target="https://www.pro-football-reference.com/years/2019/" TargetMode="External"/><Relationship Id="rId256" Type="http://schemas.openxmlformats.org/officeDocument/2006/relationships/hyperlink" Target="https://www.pro-football-reference.com/teams/sfo/2019.htm" TargetMode="External"/><Relationship Id="rId277" Type="http://schemas.openxmlformats.org/officeDocument/2006/relationships/hyperlink" Target="https://www.pro-football-reference.com/years/2019/" TargetMode="External"/><Relationship Id="rId298" Type="http://schemas.openxmlformats.org/officeDocument/2006/relationships/hyperlink" Target="https://www.pro-football-reference.com/teams/rai/2019.htm" TargetMode="External"/><Relationship Id="rId400" Type="http://schemas.openxmlformats.org/officeDocument/2006/relationships/hyperlink" Target="https://www.pro-football-reference.com/teams/pit/2014.htm" TargetMode="External"/><Relationship Id="rId421" Type="http://schemas.openxmlformats.org/officeDocument/2006/relationships/hyperlink" Target="https://www.pro-football-reference.com/years/2010/" TargetMode="External"/><Relationship Id="rId442" Type="http://schemas.openxmlformats.org/officeDocument/2006/relationships/hyperlink" Target="https://www.pro-football-reference.com/teams/cle/2020.htm" TargetMode="External"/><Relationship Id="rId116" Type="http://schemas.openxmlformats.org/officeDocument/2006/relationships/hyperlink" Target="https://www.pro-football-reference.com/teams/gnb/2017.htm" TargetMode="External"/><Relationship Id="rId137" Type="http://schemas.openxmlformats.org/officeDocument/2006/relationships/hyperlink" Target="https://www.pro-football-reference.com/years/2015/" TargetMode="External"/><Relationship Id="rId158" Type="http://schemas.openxmlformats.org/officeDocument/2006/relationships/hyperlink" Target="https://www.pro-football-reference.com/teams/min/2018.htm" TargetMode="External"/><Relationship Id="rId302" Type="http://schemas.openxmlformats.org/officeDocument/2006/relationships/hyperlink" Target="https://www.pro-football-reference.com/teams/nwe/2000.htm" TargetMode="External"/><Relationship Id="rId323" Type="http://schemas.openxmlformats.org/officeDocument/2006/relationships/hyperlink" Target="https://www.pro-football-reference.com/years/2011/" TargetMode="External"/><Relationship Id="rId344" Type="http://schemas.openxmlformats.org/officeDocument/2006/relationships/hyperlink" Target="https://www.pro-football-reference.com/teams/nwe/2001.htm" TargetMode="External"/><Relationship Id="rId20" Type="http://schemas.openxmlformats.org/officeDocument/2006/relationships/hyperlink" Target="https://www.pro-football-reference.com/teams/buf/2019.htm" TargetMode="External"/><Relationship Id="rId41" Type="http://schemas.openxmlformats.org/officeDocument/2006/relationships/hyperlink" Target="https://www.pro-football-reference.com/years/2012/" TargetMode="External"/><Relationship Id="rId62" Type="http://schemas.openxmlformats.org/officeDocument/2006/relationships/hyperlink" Target="https://www.pro-football-reference.com/teams/sea/2013.htm" TargetMode="External"/><Relationship Id="rId83" Type="http://schemas.openxmlformats.org/officeDocument/2006/relationships/hyperlink" Target="https://www.pro-football-reference.com/years/2020/" TargetMode="External"/><Relationship Id="rId179" Type="http://schemas.openxmlformats.org/officeDocument/2006/relationships/hyperlink" Target="https://www.pro-football-reference.com/years/2019/" TargetMode="External"/><Relationship Id="rId365" Type="http://schemas.openxmlformats.org/officeDocument/2006/relationships/hyperlink" Target="https://www.pro-football-reference.com/years/2014/" TargetMode="External"/><Relationship Id="rId386" Type="http://schemas.openxmlformats.org/officeDocument/2006/relationships/hyperlink" Target="https://www.pro-football-reference.com/teams/pit/2007.htm" TargetMode="External"/><Relationship Id="rId190" Type="http://schemas.openxmlformats.org/officeDocument/2006/relationships/hyperlink" Target="https://www.pro-football-reference.com/teams/atl/2012.htm" TargetMode="External"/><Relationship Id="rId204" Type="http://schemas.openxmlformats.org/officeDocument/2006/relationships/hyperlink" Target="https://www.pro-football-reference.com/teams/atl/2019.htm" TargetMode="External"/><Relationship Id="rId225" Type="http://schemas.openxmlformats.org/officeDocument/2006/relationships/hyperlink" Target="https://www.pro-football-reference.com/years/2015/" TargetMode="External"/><Relationship Id="rId246" Type="http://schemas.openxmlformats.org/officeDocument/2006/relationships/hyperlink" Target="https://www.pro-football-reference.com/teams/sfo/2017.htm" TargetMode="External"/><Relationship Id="rId267" Type="http://schemas.openxmlformats.org/officeDocument/2006/relationships/hyperlink" Target="https://www.pro-football-reference.com/years/2014/" TargetMode="External"/><Relationship Id="rId288" Type="http://schemas.openxmlformats.org/officeDocument/2006/relationships/hyperlink" Target="https://www.pro-football-reference.com/teams/rai/2014.htm" TargetMode="External"/><Relationship Id="rId411" Type="http://schemas.openxmlformats.org/officeDocument/2006/relationships/hyperlink" Target="https://www.pro-football-reference.com/years/2020/" TargetMode="External"/><Relationship Id="rId432" Type="http://schemas.openxmlformats.org/officeDocument/2006/relationships/hyperlink" Target="https://www.pro-football-reference.com/teams/pit/2017.htm" TargetMode="External"/><Relationship Id="rId453" Type="http://schemas.openxmlformats.org/officeDocument/2006/relationships/hyperlink" Target="https://www.pro-football-reference.com/years/2020/" TargetMode="External"/><Relationship Id="rId106" Type="http://schemas.openxmlformats.org/officeDocument/2006/relationships/hyperlink" Target="https://www.pro-football-reference.com/teams/gnb/2012.htm" TargetMode="External"/><Relationship Id="rId127" Type="http://schemas.openxmlformats.org/officeDocument/2006/relationships/hyperlink" Target="https://www.pro-football-reference.com/years/2010/" TargetMode="External"/><Relationship Id="rId313" Type="http://schemas.openxmlformats.org/officeDocument/2006/relationships/hyperlink" Target="https://www.pro-football-reference.com/years/2006/" TargetMode="External"/><Relationship Id="rId10" Type="http://schemas.openxmlformats.org/officeDocument/2006/relationships/hyperlink" Target="https://www.pro-football-reference.com/teams/kan/2020.htm" TargetMode="External"/><Relationship Id="rId31" Type="http://schemas.openxmlformats.org/officeDocument/2006/relationships/hyperlink" Target="https://www.pro-football-reference.com/years/2018/" TargetMode="External"/><Relationship Id="rId52" Type="http://schemas.openxmlformats.org/officeDocument/2006/relationships/hyperlink" Target="https://www.pro-football-reference.com/teams/sea/2017.htm" TargetMode="External"/><Relationship Id="rId73" Type="http://schemas.openxmlformats.org/officeDocument/2006/relationships/hyperlink" Target="https://www.pro-football-reference.com/years/2020/" TargetMode="External"/><Relationship Id="rId94" Type="http://schemas.openxmlformats.org/officeDocument/2006/relationships/hyperlink" Target="https://www.pro-football-reference.com/teams/gnb/2006.htm" TargetMode="External"/><Relationship Id="rId148" Type="http://schemas.openxmlformats.org/officeDocument/2006/relationships/hyperlink" Target="https://www.pro-football-reference.com/teams/was/2013.htm" TargetMode="External"/><Relationship Id="rId169" Type="http://schemas.openxmlformats.org/officeDocument/2006/relationships/hyperlink" Target="https://www.pro-football-reference.com/years/2016/" TargetMode="External"/><Relationship Id="rId334" Type="http://schemas.openxmlformats.org/officeDocument/2006/relationships/hyperlink" Target="https://www.pro-football-reference.com/teams/nwe/2016.htm" TargetMode="External"/><Relationship Id="rId355" Type="http://schemas.openxmlformats.org/officeDocument/2006/relationships/hyperlink" Target="https://www.pro-football-reference.com/years/2009/" TargetMode="External"/><Relationship Id="rId376" Type="http://schemas.openxmlformats.org/officeDocument/2006/relationships/hyperlink" Target="https://www.pro-football-reference.com/teams/nwe/2019.htm" TargetMode="External"/><Relationship Id="rId397" Type="http://schemas.openxmlformats.org/officeDocument/2006/relationships/hyperlink" Target="https://www.pro-football-reference.com/years/2013/" TargetMode="External"/><Relationship Id="rId4" Type="http://schemas.openxmlformats.org/officeDocument/2006/relationships/hyperlink" Target="https://www.pro-football-reference.com/teams/kan/2017.htm" TargetMode="External"/><Relationship Id="rId180" Type="http://schemas.openxmlformats.org/officeDocument/2006/relationships/hyperlink" Target="https://www.pro-football-reference.com/teams/phi/2019.htm" TargetMode="External"/><Relationship Id="rId215" Type="http://schemas.openxmlformats.org/officeDocument/2006/relationships/hyperlink" Target="https://www.pro-football-reference.com/years/2016/" TargetMode="External"/><Relationship Id="rId236" Type="http://schemas.openxmlformats.org/officeDocument/2006/relationships/hyperlink" Target="https://www.pro-football-reference.com/teams/oti/2019.htm" TargetMode="External"/><Relationship Id="rId257" Type="http://schemas.openxmlformats.org/officeDocument/2006/relationships/hyperlink" Target="https://www.pro-football-reference.com/years/2009/" TargetMode="External"/><Relationship Id="rId278" Type="http://schemas.openxmlformats.org/officeDocument/2006/relationships/hyperlink" Target="https://www.pro-football-reference.com/teams/det/2019.htm" TargetMode="External"/><Relationship Id="rId401" Type="http://schemas.openxmlformats.org/officeDocument/2006/relationships/hyperlink" Target="https://www.pro-football-reference.com/years/2015/" TargetMode="External"/><Relationship Id="rId422" Type="http://schemas.openxmlformats.org/officeDocument/2006/relationships/hyperlink" Target="https://www.pro-football-reference.com/teams/pit/2010.htm" TargetMode="External"/><Relationship Id="rId443" Type="http://schemas.openxmlformats.org/officeDocument/2006/relationships/hyperlink" Target="https://www.pro-football-reference.com/years/2018/" TargetMode="External"/><Relationship Id="rId303" Type="http://schemas.openxmlformats.org/officeDocument/2006/relationships/hyperlink" Target="https://www.pro-football-reference.com/years/2001/" TargetMode="External"/><Relationship Id="rId42" Type="http://schemas.openxmlformats.org/officeDocument/2006/relationships/hyperlink" Target="https://www.pro-football-reference.com/teams/sea/2012.htm" TargetMode="External"/><Relationship Id="rId84" Type="http://schemas.openxmlformats.org/officeDocument/2006/relationships/hyperlink" Target="https://www.pro-football-reference.com/teams/ram/2020.htm" TargetMode="External"/><Relationship Id="rId138" Type="http://schemas.openxmlformats.org/officeDocument/2006/relationships/hyperlink" Target="https://www.pro-football-reference.com/teams/gnb/2015.htm" TargetMode="External"/><Relationship Id="rId345" Type="http://schemas.openxmlformats.org/officeDocument/2006/relationships/hyperlink" Target="https://www.pro-football-reference.com/years/2003/" TargetMode="External"/><Relationship Id="rId387" Type="http://schemas.openxmlformats.org/officeDocument/2006/relationships/hyperlink" Target="https://www.pro-football-reference.com/years/2008/" TargetMode="External"/><Relationship Id="rId191" Type="http://schemas.openxmlformats.org/officeDocument/2006/relationships/hyperlink" Target="https://www.pro-football-reference.com/years/2013/" TargetMode="External"/><Relationship Id="rId205" Type="http://schemas.openxmlformats.org/officeDocument/2006/relationships/hyperlink" Target="https://www.pro-football-reference.com/years/2020/" TargetMode="External"/><Relationship Id="rId247" Type="http://schemas.openxmlformats.org/officeDocument/2006/relationships/hyperlink" Target="https://www.pro-football-reference.com/years/2018/" TargetMode="External"/><Relationship Id="rId412" Type="http://schemas.openxmlformats.org/officeDocument/2006/relationships/hyperlink" Target="https://www.pro-football-reference.com/teams/pit/2020.htm" TargetMode="External"/><Relationship Id="rId107" Type="http://schemas.openxmlformats.org/officeDocument/2006/relationships/hyperlink" Target="https://www.pro-football-reference.com/years/2013/" TargetMode="External"/><Relationship Id="rId289" Type="http://schemas.openxmlformats.org/officeDocument/2006/relationships/hyperlink" Target="https://www.pro-football-reference.com/years/2015/" TargetMode="External"/><Relationship Id="rId454" Type="http://schemas.openxmlformats.org/officeDocument/2006/relationships/hyperlink" Target="https://www.pro-football-reference.com/teams/rav/2020.htm" TargetMode="External"/><Relationship Id="rId11" Type="http://schemas.openxmlformats.org/officeDocument/2006/relationships/hyperlink" Target="https://www.pro-football-reference.com/years/2018/" TargetMode="External"/><Relationship Id="rId53" Type="http://schemas.openxmlformats.org/officeDocument/2006/relationships/hyperlink" Target="https://www.pro-football-reference.com/years/2018/" TargetMode="External"/><Relationship Id="rId149" Type="http://schemas.openxmlformats.org/officeDocument/2006/relationships/hyperlink" Target="https://www.pro-football-reference.com/years/2014/" TargetMode="External"/><Relationship Id="rId314" Type="http://schemas.openxmlformats.org/officeDocument/2006/relationships/hyperlink" Target="https://www.pro-football-reference.com/teams/nwe/2006.htm" TargetMode="External"/><Relationship Id="rId356" Type="http://schemas.openxmlformats.org/officeDocument/2006/relationships/hyperlink" Target="https://www.pro-football-reference.com/teams/nwe/2009.htm" TargetMode="External"/><Relationship Id="rId398" Type="http://schemas.openxmlformats.org/officeDocument/2006/relationships/hyperlink" Target="https://www.pro-football-reference.com/teams/pit/2013.htm" TargetMode="External"/><Relationship Id="rId95" Type="http://schemas.openxmlformats.org/officeDocument/2006/relationships/hyperlink" Target="https://www.pro-football-reference.com/years/2007/" TargetMode="External"/><Relationship Id="rId160" Type="http://schemas.openxmlformats.org/officeDocument/2006/relationships/hyperlink" Target="https://www.pro-football-reference.com/teams/min/2019.htm" TargetMode="External"/><Relationship Id="rId216" Type="http://schemas.openxmlformats.org/officeDocument/2006/relationships/hyperlink" Target="https://www.pro-football-reference.com/teams/atl/2016.htm" TargetMode="External"/><Relationship Id="rId423" Type="http://schemas.openxmlformats.org/officeDocument/2006/relationships/hyperlink" Target="https://www.pro-football-reference.com/years/2011/" TargetMode="External"/><Relationship Id="rId258" Type="http://schemas.openxmlformats.org/officeDocument/2006/relationships/hyperlink" Target="https://www.pro-football-reference.com/teams/det/2009.htm" TargetMode="External"/><Relationship Id="rId22" Type="http://schemas.openxmlformats.org/officeDocument/2006/relationships/hyperlink" Target="https://www.pro-football-reference.com/teams/buf/2020.htm" TargetMode="External"/><Relationship Id="rId64" Type="http://schemas.openxmlformats.org/officeDocument/2006/relationships/hyperlink" Target="https://www.pro-football-reference.com/teams/sea/2014.htm" TargetMode="External"/><Relationship Id="rId118" Type="http://schemas.openxmlformats.org/officeDocument/2006/relationships/hyperlink" Target="https://www.pro-football-reference.com/teams/gnb/2018.htm" TargetMode="External"/><Relationship Id="rId325" Type="http://schemas.openxmlformats.org/officeDocument/2006/relationships/hyperlink" Target="https://www.pro-football-reference.com/years/2012/" TargetMode="External"/><Relationship Id="rId367" Type="http://schemas.openxmlformats.org/officeDocument/2006/relationships/hyperlink" Target="https://www.pro-football-reference.com/years/2015/" TargetMode="External"/><Relationship Id="rId171" Type="http://schemas.openxmlformats.org/officeDocument/2006/relationships/hyperlink" Target="https://www.pro-football-reference.com/years/2017/" TargetMode="External"/><Relationship Id="rId227" Type="http://schemas.openxmlformats.org/officeDocument/2006/relationships/hyperlink" Target="https://www.pro-football-reference.com/years/2016/" TargetMode="External"/><Relationship Id="rId269" Type="http://schemas.openxmlformats.org/officeDocument/2006/relationships/hyperlink" Target="https://www.pro-football-reference.com/years/2015/" TargetMode="External"/><Relationship Id="rId434" Type="http://schemas.openxmlformats.org/officeDocument/2006/relationships/hyperlink" Target="https://www.pro-football-reference.com/teams/pit/2020.htm" TargetMode="External"/><Relationship Id="rId33" Type="http://schemas.openxmlformats.org/officeDocument/2006/relationships/hyperlink" Target="https://www.pro-football-reference.com/years/2019/" TargetMode="External"/><Relationship Id="rId129" Type="http://schemas.openxmlformats.org/officeDocument/2006/relationships/hyperlink" Target="https://www.pro-football-reference.com/years/2011/" TargetMode="External"/><Relationship Id="rId280" Type="http://schemas.openxmlformats.org/officeDocument/2006/relationships/hyperlink" Target="https://www.pro-football-reference.com/teams/det/2020.htm" TargetMode="External"/><Relationship Id="rId336" Type="http://schemas.openxmlformats.org/officeDocument/2006/relationships/hyperlink" Target="https://www.pro-football-reference.com/teams/nwe/2017.htm" TargetMode="External"/><Relationship Id="rId75" Type="http://schemas.openxmlformats.org/officeDocument/2006/relationships/hyperlink" Target="https://www.pro-football-reference.com/years/2016/" TargetMode="External"/><Relationship Id="rId140" Type="http://schemas.openxmlformats.org/officeDocument/2006/relationships/hyperlink" Target="https://www.pro-football-reference.com/teams/gnb/2016.htm" TargetMode="External"/><Relationship Id="rId182" Type="http://schemas.openxmlformats.org/officeDocument/2006/relationships/hyperlink" Target="https://www.pro-football-reference.com/teams/atl/2008.htm" TargetMode="External"/><Relationship Id="rId378" Type="http://schemas.openxmlformats.org/officeDocument/2006/relationships/hyperlink" Target="https://www.pro-football-reference.com/teams/tam/2020.htm" TargetMode="External"/><Relationship Id="rId403" Type="http://schemas.openxmlformats.org/officeDocument/2006/relationships/hyperlink" Target="https://www.pro-football-reference.com/years/2016/" TargetMode="External"/><Relationship Id="rId6" Type="http://schemas.openxmlformats.org/officeDocument/2006/relationships/hyperlink" Target="https://www.pro-football-reference.com/teams/kan/2018.htm" TargetMode="External"/><Relationship Id="rId238" Type="http://schemas.openxmlformats.org/officeDocument/2006/relationships/hyperlink" Target="https://www.pro-football-reference.com/teams/oti/2020.htm" TargetMode="External"/><Relationship Id="rId445" Type="http://schemas.openxmlformats.org/officeDocument/2006/relationships/hyperlink" Target="https://www.pro-football-reference.com/years/2019/" TargetMode="External"/><Relationship Id="rId291" Type="http://schemas.openxmlformats.org/officeDocument/2006/relationships/hyperlink" Target="https://www.pro-football-reference.com/years/2016/" TargetMode="External"/><Relationship Id="rId305" Type="http://schemas.openxmlformats.org/officeDocument/2006/relationships/hyperlink" Target="https://www.pro-football-reference.com/years/2002/" TargetMode="External"/><Relationship Id="rId347" Type="http://schemas.openxmlformats.org/officeDocument/2006/relationships/hyperlink" Target="https://www.pro-football-reference.com/years/2004/" TargetMode="External"/><Relationship Id="rId44" Type="http://schemas.openxmlformats.org/officeDocument/2006/relationships/hyperlink" Target="https://www.pro-football-reference.com/teams/sea/2013.htm" TargetMode="External"/><Relationship Id="rId86" Type="http://schemas.openxmlformats.org/officeDocument/2006/relationships/hyperlink" Target="https://www.pro-football-reference.com/teams/ram/2017.htm" TargetMode="External"/><Relationship Id="rId151" Type="http://schemas.openxmlformats.org/officeDocument/2006/relationships/hyperlink" Target="https://www.pro-football-reference.com/years/2015/" TargetMode="External"/><Relationship Id="rId389" Type="http://schemas.openxmlformats.org/officeDocument/2006/relationships/hyperlink" Target="https://www.pro-football-reference.com/years/2009/" TargetMode="External"/><Relationship Id="rId193" Type="http://schemas.openxmlformats.org/officeDocument/2006/relationships/hyperlink" Target="https://www.pro-football-reference.com/years/2014/" TargetMode="External"/><Relationship Id="rId207" Type="http://schemas.openxmlformats.org/officeDocument/2006/relationships/hyperlink" Target="https://www.pro-football-reference.com/years/2008/" TargetMode="External"/><Relationship Id="rId249" Type="http://schemas.openxmlformats.org/officeDocument/2006/relationships/hyperlink" Target="https://www.pro-football-reference.com/years/2019/" TargetMode="External"/><Relationship Id="rId414" Type="http://schemas.openxmlformats.org/officeDocument/2006/relationships/hyperlink" Target="https://www.pro-football-reference.com/teams/pit/2004.htm" TargetMode="External"/><Relationship Id="rId456" Type="http://schemas.openxmlformats.org/officeDocument/2006/relationships/hyperlink" Target="https://www.pro-football-reference.com/teams/rav/2018.htm" TargetMode="External"/><Relationship Id="rId13" Type="http://schemas.openxmlformats.org/officeDocument/2006/relationships/hyperlink" Target="https://www.pro-football-reference.com/years/2019/" TargetMode="External"/><Relationship Id="rId109" Type="http://schemas.openxmlformats.org/officeDocument/2006/relationships/hyperlink" Target="https://www.pro-football-reference.com/years/2014/" TargetMode="External"/><Relationship Id="rId260" Type="http://schemas.openxmlformats.org/officeDocument/2006/relationships/hyperlink" Target="https://www.pro-football-reference.com/teams/det/2010.htm" TargetMode="External"/><Relationship Id="rId316" Type="http://schemas.openxmlformats.org/officeDocument/2006/relationships/hyperlink" Target="https://www.pro-football-reference.com/teams/nwe/2007.htm" TargetMode="External"/><Relationship Id="rId55" Type="http://schemas.openxmlformats.org/officeDocument/2006/relationships/hyperlink" Target="https://www.pro-football-reference.com/years/2019/" TargetMode="External"/><Relationship Id="rId97" Type="http://schemas.openxmlformats.org/officeDocument/2006/relationships/hyperlink" Target="https://www.pro-football-reference.com/years/2008/" TargetMode="External"/><Relationship Id="rId120" Type="http://schemas.openxmlformats.org/officeDocument/2006/relationships/hyperlink" Target="https://www.pro-football-reference.com/teams/gnb/2019.htm" TargetMode="External"/><Relationship Id="rId358" Type="http://schemas.openxmlformats.org/officeDocument/2006/relationships/hyperlink" Target="https://www.pro-football-reference.com/teams/nwe/2010.htm" TargetMode="External"/><Relationship Id="rId162" Type="http://schemas.openxmlformats.org/officeDocument/2006/relationships/hyperlink" Target="https://www.pro-football-reference.com/teams/min/2020.htm" TargetMode="External"/><Relationship Id="rId218" Type="http://schemas.openxmlformats.org/officeDocument/2006/relationships/hyperlink" Target="https://www.pro-football-reference.com/teams/atl/2017.htm" TargetMode="External"/><Relationship Id="rId425" Type="http://schemas.openxmlformats.org/officeDocument/2006/relationships/hyperlink" Target="https://www.pro-football-reference.com/years/2014/" TargetMode="External"/><Relationship Id="rId271" Type="http://schemas.openxmlformats.org/officeDocument/2006/relationships/hyperlink" Target="https://www.pro-football-reference.com/years/2016/" TargetMode="External"/><Relationship Id="rId24" Type="http://schemas.openxmlformats.org/officeDocument/2006/relationships/hyperlink" Target="https://www.pro-football-reference.com/teams/buf/2019.htm" TargetMode="External"/><Relationship Id="rId66" Type="http://schemas.openxmlformats.org/officeDocument/2006/relationships/hyperlink" Target="https://www.pro-football-reference.com/teams/sea/2015.htm" TargetMode="External"/><Relationship Id="rId131" Type="http://schemas.openxmlformats.org/officeDocument/2006/relationships/hyperlink" Target="https://www.pro-football-reference.com/years/2012/" TargetMode="External"/><Relationship Id="rId327" Type="http://schemas.openxmlformats.org/officeDocument/2006/relationships/hyperlink" Target="https://www.pro-football-reference.com/years/2013/" TargetMode="External"/><Relationship Id="rId369" Type="http://schemas.openxmlformats.org/officeDocument/2006/relationships/hyperlink" Target="https://www.pro-football-reference.com/years/2016/" TargetMode="External"/><Relationship Id="rId173" Type="http://schemas.openxmlformats.org/officeDocument/2006/relationships/hyperlink" Target="https://www.pro-football-reference.com/years/2018/" TargetMode="External"/><Relationship Id="rId229" Type="http://schemas.openxmlformats.org/officeDocument/2006/relationships/hyperlink" Target="https://www.pro-football-reference.com/years/2018/" TargetMode="External"/><Relationship Id="rId380" Type="http://schemas.openxmlformats.org/officeDocument/2006/relationships/hyperlink" Target="https://www.pro-football-reference.com/teams/pit/2004.htm" TargetMode="External"/><Relationship Id="rId436" Type="http://schemas.openxmlformats.org/officeDocument/2006/relationships/hyperlink" Target="https://www.pro-football-reference.com/teams/cle/2018.htm" TargetMode="External"/><Relationship Id="rId240" Type="http://schemas.openxmlformats.org/officeDocument/2006/relationships/hyperlink" Target="https://www.pro-football-reference.com/teams/nwe/2014.htm" TargetMode="External"/><Relationship Id="rId35" Type="http://schemas.openxmlformats.org/officeDocument/2006/relationships/hyperlink" Target="https://www.pro-football-reference.com/years/2020/" TargetMode="External"/><Relationship Id="rId77" Type="http://schemas.openxmlformats.org/officeDocument/2006/relationships/hyperlink" Target="https://www.pro-football-reference.com/years/2017/" TargetMode="External"/><Relationship Id="rId100" Type="http://schemas.openxmlformats.org/officeDocument/2006/relationships/hyperlink" Target="https://www.pro-football-reference.com/teams/gnb/2009.htm" TargetMode="External"/><Relationship Id="rId282" Type="http://schemas.openxmlformats.org/officeDocument/2006/relationships/hyperlink" Target="https://www.pro-football-reference.com/teams/det/2011.htm" TargetMode="External"/><Relationship Id="rId338" Type="http://schemas.openxmlformats.org/officeDocument/2006/relationships/hyperlink" Target="https://www.pro-football-reference.com/teams/nwe/2018.htm" TargetMode="External"/><Relationship Id="rId8" Type="http://schemas.openxmlformats.org/officeDocument/2006/relationships/hyperlink" Target="https://www.pro-football-reference.com/teams/kan/2019.htm" TargetMode="External"/><Relationship Id="rId142" Type="http://schemas.openxmlformats.org/officeDocument/2006/relationships/hyperlink" Target="https://www.pro-football-reference.com/teams/gnb/2019.htm" TargetMode="External"/><Relationship Id="rId184" Type="http://schemas.openxmlformats.org/officeDocument/2006/relationships/hyperlink" Target="https://www.pro-football-reference.com/teams/atl/2009.htm" TargetMode="External"/><Relationship Id="rId391" Type="http://schemas.openxmlformats.org/officeDocument/2006/relationships/hyperlink" Target="https://www.pro-football-reference.com/years/2010/" TargetMode="External"/><Relationship Id="rId405" Type="http://schemas.openxmlformats.org/officeDocument/2006/relationships/hyperlink" Target="https://www.pro-football-reference.com/years/2017/" TargetMode="External"/><Relationship Id="rId447" Type="http://schemas.openxmlformats.org/officeDocument/2006/relationships/hyperlink" Target="https://www.pro-football-reference.com/years/2020/" TargetMode="External"/><Relationship Id="rId251" Type="http://schemas.openxmlformats.org/officeDocument/2006/relationships/hyperlink" Target="https://www.pro-football-reference.com/years/2020/" TargetMode="External"/><Relationship Id="rId46" Type="http://schemas.openxmlformats.org/officeDocument/2006/relationships/hyperlink" Target="https://www.pro-football-reference.com/teams/sea/2014.htm" TargetMode="External"/><Relationship Id="rId293" Type="http://schemas.openxmlformats.org/officeDocument/2006/relationships/hyperlink" Target="https://www.pro-football-reference.com/years/2017/" TargetMode="External"/><Relationship Id="rId307" Type="http://schemas.openxmlformats.org/officeDocument/2006/relationships/hyperlink" Target="https://www.pro-football-reference.com/years/2003/" TargetMode="External"/><Relationship Id="rId349" Type="http://schemas.openxmlformats.org/officeDocument/2006/relationships/hyperlink" Target="https://www.pro-football-reference.com/years/2005/" TargetMode="External"/><Relationship Id="rId88" Type="http://schemas.openxmlformats.org/officeDocument/2006/relationships/hyperlink" Target="https://www.pro-football-reference.com/teams/ram/2018.htm" TargetMode="External"/><Relationship Id="rId111" Type="http://schemas.openxmlformats.org/officeDocument/2006/relationships/hyperlink" Target="https://www.pro-football-reference.com/years/2015/" TargetMode="External"/><Relationship Id="rId153" Type="http://schemas.openxmlformats.org/officeDocument/2006/relationships/hyperlink" Target="https://www.pro-football-reference.com/years/2016/" TargetMode="External"/><Relationship Id="rId195" Type="http://schemas.openxmlformats.org/officeDocument/2006/relationships/hyperlink" Target="https://www.pro-football-reference.com/years/2015/" TargetMode="External"/><Relationship Id="rId209" Type="http://schemas.openxmlformats.org/officeDocument/2006/relationships/hyperlink" Target="https://www.pro-football-reference.com/years/2010/" TargetMode="External"/><Relationship Id="rId360" Type="http://schemas.openxmlformats.org/officeDocument/2006/relationships/hyperlink" Target="https://www.pro-football-reference.com/teams/nwe/2011.htm" TargetMode="External"/><Relationship Id="rId416" Type="http://schemas.openxmlformats.org/officeDocument/2006/relationships/hyperlink" Target="https://www.pro-football-reference.com/teams/pit/2005.htm" TargetMode="External"/><Relationship Id="rId220" Type="http://schemas.openxmlformats.org/officeDocument/2006/relationships/hyperlink" Target="https://www.pro-football-reference.com/teams/mia/2012.htm" TargetMode="External"/><Relationship Id="rId458" Type="http://schemas.openxmlformats.org/officeDocument/2006/relationships/hyperlink" Target="https://www.pro-football-reference.com/teams/rav/2019.htm" TargetMode="External"/><Relationship Id="rId15" Type="http://schemas.openxmlformats.org/officeDocument/2006/relationships/hyperlink" Target="https://www.pro-football-reference.com/years/2020/" TargetMode="External"/><Relationship Id="rId57" Type="http://schemas.openxmlformats.org/officeDocument/2006/relationships/hyperlink" Target="https://www.pro-football-reference.com/years/2020/" TargetMode="External"/><Relationship Id="rId262" Type="http://schemas.openxmlformats.org/officeDocument/2006/relationships/hyperlink" Target="https://www.pro-football-reference.com/teams/det/2011.htm" TargetMode="External"/><Relationship Id="rId318" Type="http://schemas.openxmlformats.org/officeDocument/2006/relationships/hyperlink" Target="https://www.pro-football-reference.com/teams/nwe/2008.htm" TargetMode="External"/><Relationship Id="rId99" Type="http://schemas.openxmlformats.org/officeDocument/2006/relationships/hyperlink" Target="https://www.pro-football-reference.com/years/2009/" TargetMode="External"/><Relationship Id="rId122" Type="http://schemas.openxmlformats.org/officeDocument/2006/relationships/hyperlink" Target="https://www.pro-football-reference.com/teams/gnb/2020.htm" TargetMode="External"/><Relationship Id="rId164" Type="http://schemas.openxmlformats.org/officeDocument/2006/relationships/hyperlink" Target="https://www.pro-football-reference.com/teams/was/2012.htm" TargetMode="External"/><Relationship Id="rId371" Type="http://schemas.openxmlformats.org/officeDocument/2006/relationships/hyperlink" Target="https://www.pro-football-reference.com/years/2017/" TargetMode="External"/><Relationship Id="rId427" Type="http://schemas.openxmlformats.org/officeDocument/2006/relationships/hyperlink" Target="https://www.pro-football-reference.com/years/2015/" TargetMode="External"/><Relationship Id="rId26" Type="http://schemas.openxmlformats.org/officeDocument/2006/relationships/hyperlink" Target="https://www.pro-football-reference.com/teams/buf/2020.htm" TargetMode="External"/><Relationship Id="rId231" Type="http://schemas.openxmlformats.org/officeDocument/2006/relationships/hyperlink" Target="https://www.pro-football-reference.com/years/2019/" TargetMode="External"/><Relationship Id="rId273" Type="http://schemas.openxmlformats.org/officeDocument/2006/relationships/hyperlink" Target="https://www.pro-football-reference.com/years/2017/" TargetMode="External"/><Relationship Id="rId329" Type="http://schemas.openxmlformats.org/officeDocument/2006/relationships/hyperlink" Target="https://www.pro-football-reference.com/years/2014/" TargetMode="External"/><Relationship Id="rId68" Type="http://schemas.openxmlformats.org/officeDocument/2006/relationships/hyperlink" Target="https://www.pro-football-reference.com/teams/sea/2016.htm" TargetMode="External"/><Relationship Id="rId133" Type="http://schemas.openxmlformats.org/officeDocument/2006/relationships/hyperlink" Target="https://www.pro-football-reference.com/years/2013/" TargetMode="External"/><Relationship Id="rId175" Type="http://schemas.openxmlformats.org/officeDocument/2006/relationships/hyperlink" Target="https://www.pro-football-reference.com/years/2019/" TargetMode="External"/><Relationship Id="rId340" Type="http://schemas.openxmlformats.org/officeDocument/2006/relationships/hyperlink" Target="https://www.pro-football-reference.com/teams/nwe/2019.htm" TargetMode="External"/><Relationship Id="rId200" Type="http://schemas.openxmlformats.org/officeDocument/2006/relationships/hyperlink" Target="https://www.pro-football-reference.com/teams/atl/2017.htm" TargetMode="External"/><Relationship Id="rId382" Type="http://schemas.openxmlformats.org/officeDocument/2006/relationships/hyperlink" Target="https://www.pro-football-reference.com/teams/pit/2005.htm" TargetMode="External"/><Relationship Id="rId438" Type="http://schemas.openxmlformats.org/officeDocument/2006/relationships/hyperlink" Target="https://www.pro-football-reference.com/teams/cle/2019.htm" TargetMode="External"/><Relationship Id="rId242" Type="http://schemas.openxmlformats.org/officeDocument/2006/relationships/hyperlink" Target="https://www.pro-football-reference.com/teams/nwe/2015.htm" TargetMode="External"/><Relationship Id="rId284" Type="http://schemas.openxmlformats.org/officeDocument/2006/relationships/hyperlink" Target="https://www.pro-football-reference.com/teams/det/2014.htm" TargetMode="External"/><Relationship Id="rId37" Type="http://schemas.openxmlformats.org/officeDocument/2006/relationships/hyperlink" Target="https://www.pro-football-reference.com/years/2016/" TargetMode="External"/><Relationship Id="rId79" Type="http://schemas.openxmlformats.org/officeDocument/2006/relationships/hyperlink" Target="https://www.pro-football-reference.com/years/2018/" TargetMode="External"/><Relationship Id="rId102" Type="http://schemas.openxmlformats.org/officeDocument/2006/relationships/hyperlink" Target="https://www.pro-football-reference.com/teams/gnb/2010.htm" TargetMode="External"/><Relationship Id="rId144" Type="http://schemas.openxmlformats.org/officeDocument/2006/relationships/hyperlink" Target="https://www.pro-football-reference.com/teams/gnb/2020.htm" TargetMode="External"/><Relationship Id="rId90" Type="http://schemas.openxmlformats.org/officeDocument/2006/relationships/hyperlink" Target="https://www.pro-football-reference.com/teams/ram/2020.htm" TargetMode="External"/><Relationship Id="rId186" Type="http://schemas.openxmlformats.org/officeDocument/2006/relationships/hyperlink" Target="https://www.pro-football-reference.com/teams/atl/2010.htm" TargetMode="External"/><Relationship Id="rId351" Type="http://schemas.openxmlformats.org/officeDocument/2006/relationships/hyperlink" Target="https://www.pro-football-reference.com/years/2006/" TargetMode="External"/><Relationship Id="rId393" Type="http://schemas.openxmlformats.org/officeDocument/2006/relationships/hyperlink" Target="https://www.pro-football-reference.com/years/2011/" TargetMode="External"/><Relationship Id="rId407" Type="http://schemas.openxmlformats.org/officeDocument/2006/relationships/hyperlink" Target="https://www.pro-football-reference.com/years/2018/" TargetMode="External"/><Relationship Id="rId449" Type="http://schemas.openxmlformats.org/officeDocument/2006/relationships/hyperlink" Target="https://www.pro-football-reference.com/years/2018/" TargetMode="External"/><Relationship Id="rId211" Type="http://schemas.openxmlformats.org/officeDocument/2006/relationships/hyperlink" Target="https://www.pro-football-reference.com/years/2011/" TargetMode="External"/><Relationship Id="rId253" Type="http://schemas.openxmlformats.org/officeDocument/2006/relationships/hyperlink" Target="https://www.pro-football-reference.com/years/2014/" TargetMode="External"/><Relationship Id="rId295" Type="http://schemas.openxmlformats.org/officeDocument/2006/relationships/hyperlink" Target="https://www.pro-football-reference.com/years/2018/" TargetMode="External"/><Relationship Id="rId309" Type="http://schemas.openxmlformats.org/officeDocument/2006/relationships/hyperlink" Target="https://www.pro-football-reference.com/years/2004/" TargetMode="External"/><Relationship Id="rId460" Type="http://schemas.openxmlformats.org/officeDocument/2006/relationships/hyperlink" Target="https://www.pro-football-reference.com/teams/rav/2020.htm" TargetMode="External"/><Relationship Id="rId48" Type="http://schemas.openxmlformats.org/officeDocument/2006/relationships/hyperlink" Target="https://www.pro-football-reference.com/teams/sea/2015.htm" TargetMode="External"/><Relationship Id="rId113" Type="http://schemas.openxmlformats.org/officeDocument/2006/relationships/hyperlink" Target="https://www.pro-football-reference.com/years/2016/" TargetMode="External"/><Relationship Id="rId320" Type="http://schemas.openxmlformats.org/officeDocument/2006/relationships/hyperlink" Target="https://www.pro-football-reference.com/teams/nwe/2009.htm" TargetMode="External"/><Relationship Id="rId155" Type="http://schemas.openxmlformats.org/officeDocument/2006/relationships/hyperlink" Target="https://www.pro-football-reference.com/years/2017/" TargetMode="External"/><Relationship Id="rId197" Type="http://schemas.openxmlformats.org/officeDocument/2006/relationships/hyperlink" Target="https://www.pro-football-reference.com/years/2016/" TargetMode="External"/><Relationship Id="rId362" Type="http://schemas.openxmlformats.org/officeDocument/2006/relationships/hyperlink" Target="https://www.pro-football-reference.com/teams/nwe/2012.htm" TargetMode="External"/><Relationship Id="rId418" Type="http://schemas.openxmlformats.org/officeDocument/2006/relationships/hyperlink" Target="https://www.pro-football-reference.com/teams/pit/2007.htm" TargetMode="External"/><Relationship Id="rId222" Type="http://schemas.openxmlformats.org/officeDocument/2006/relationships/hyperlink" Target="https://www.pro-football-reference.com/teams/mia/2013.htm" TargetMode="External"/><Relationship Id="rId264" Type="http://schemas.openxmlformats.org/officeDocument/2006/relationships/hyperlink" Target="https://www.pro-football-reference.com/teams/det/2012.htm" TargetMode="External"/><Relationship Id="rId17" Type="http://schemas.openxmlformats.org/officeDocument/2006/relationships/hyperlink" Target="https://www.pro-football-reference.com/years/2018/" TargetMode="External"/><Relationship Id="rId59" Type="http://schemas.openxmlformats.org/officeDocument/2006/relationships/hyperlink" Target="https://www.pro-football-reference.com/years/2012/" TargetMode="External"/><Relationship Id="rId124" Type="http://schemas.openxmlformats.org/officeDocument/2006/relationships/hyperlink" Target="https://www.pro-football-reference.com/teams/gnb/2007.htm" TargetMode="External"/><Relationship Id="rId70" Type="http://schemas.openxmlformats.org/officeDocument/2006/relationships/hyperlink" Target="https://www.pro-football-reference.com/teams/sea/2018.htm" TargetMode="External"/><Relationship Id="rId166" Type="http://schemas.openxmlformats.org/officeDocument/2006/relationships/hyperlink" Target="https://www.pro-football-reference.com/teams/was/2015.htm" TargetMode="External"/><Relationship Id="rId331" Type="http://schemas.openxmlformats.org/officeDocument/2006/relationships/hyperlink" Target="https://www.pro-football-reference.com/years/2015/" TargetMode="External"/><Relationship Id="rId373" Type="http://schemas.openxmlformats.org/officeDocument/2006/relationships/hyperlink" Target="https://www.pro-football-reference.com/years/2018/" TargetMode="External"/><Relationship Id="rId429" Type="http://schemas.openxmlformats.org/officeDocument/2006/relationships/hyperlink" Target="https://www.pro-football-reference.com/years/2016/" TargetMode="External"/><Relationship Id="rId1" Type="http://schemas.openxmlformats.org/officeDocument/2006/relationships/pivotTable" Target="../pivotTables/pivotTable2.xml"/><Relationship Id="rId233" Type="http://schemas.openxmlformats.org/officeDocument/2006/relationships/hyperlink" Target="https://www.pro-football-reference.com/years/2020/" TargetMode="External"/><Relationship Id="rId440" Type="http://schemas.openxmlformats.org/officeDocument/2006/relationships/hyperlink" Target="https://www.pro-football-reference.com/teams/cle/2020.htm" TargetMode="External"/><Relationship Id="rId28" Type="http://schemas.openxmlformats.org/officeDocument/2006/relationships/hyperlink" Target="https://www.pro-football-reference.com/teams/dal/2016.htm" TargetMode="External"/><Relationship Id="rId275" Type="http://schemas.openxmlformats.org/officeDocument/2006/relationships/hyperlink" Target="https://www.pro-football-reference.com/years/2018/" TargetMode="External"/><Relationship Id="rId300" Type="http://schemas.openxmlformats.org/officeDocument/2006/relationships/hyperlink" Target="https://www.pro-football-reference.com/teams/rai/2020.htm" TargetMode="External"/><Relationship Id="rId81" Type="http://schemas.openxmlformats.org/officeDocument/2006/relationships/hyperlink" Target="https://www.pro-football-reference.com/years/2019/" TargetMode="External"/><Relationship Id="rId135" Type="http://schemas.openxmlformats.org/officeDocument/2006/relationships/hyperlink" Target="https://www.pro-football-reference.com/years/2014/" TargetMode="External"/><Relationship Id="rId177" Type="http://schemas.openxmlformats.org/officeDocument/2006/relationships/hyperlink" Target="https://www.pro-football-reference.com/years/2020/" TargetMode="External"/><Relationship Id="rId342" Type="http://schemas.openxmlformats.org/officeDocument/2006/relationships/hyperlink" Target="https://www.pro-football-reference.com/teams/tam/2020.htm" TargetMode="External"/><Relationship Id="rId384" Type="http://schemas.openxmlformats.org/officeDocument/2006/relationships/hyperlink" Target="https://www.pro-football-reference.com/teams/pit/2006.htm" TargetMode="External"/><Relationship Id="rId202" Type="http://schemas.openxmlformats.org/officeDocument/2006/relationships/hyperlink" Target="https://www.pro-football-reference.com/teams/atl/2018.htm" TargetMode="External"/><Relationship Id="rId244" Type="http://schemas.openxmlformats.org/officeDocument/2006/relationships/hyperlink" Target="https://www.pro-football-reference.com/teams/nwe/2016.htm" TargetMode="External"/><Relationship Id="rId39" Type="http://schemas.openxmlformats.org/officeDocument/2006/relationships/hyperlink" Target="https://www.pro-football-reference.com/years/2018/" TargetMode="External"/><Relationship Id="rId286" Type="http://schemas.openxmlformats.org/officeDocument/2006/relationships/hyperlink" Target="https://www.pro-football-reference.com/teams/det/2016.htm" TargetMode="External"/><Relationship Id="rId451" Type="http://schemas.openxmlformats.org/officeDocument/2006/relationships/hyperlink" Target="https://www.pro-football-reference.com/years/2019/" TargetMode="External"/><Relationship Id="rId50" Type="http://schemas.openxmlformats.org/officeDocument/2006/relationships/hyperlink" Target="https://www.pro-football-reference.com/teams/sea/2016.htm" TargetMode="External"/><Relationship Id="rId104" Type="http://schemas.openxmlformats.org/officeDocument/2006/relationships/hyperlink" Target="https://www.pro-football-reference.com/teams/gnb/2011.htm" TargetMode="External"/><Relationship Id="rId146" Type="http://schemas.openxmlformats.org/officeDocument/2006/relationships/hyperlink" Target="https://www.pro-football-reference.com/teams/was/2012.htm" TargetMode="External"/><Relationship Id="rId188" Type="http://schemas.openxmlformats.org/officeDocument/2006/relationships/hyperlink" Target="https://www.pro-football-reference.com/teams/atl/2011.htm" TargetMode="External"/><Relationship Id="rId311" Type="http://schemas.openxmlformats.org/officeDocument/2006/relationships/hyperlink" Target="https://www.pro-football-reference.com/years/2005/" TargetMode="External"/><Relationship Id="rId353" Type="http://schemas.openxmlformats.org/officeDocument/2006/relationships/hyperlink" Target="https://www.pro-football-reference.com/years/2007/" TargetMode="External"/><Relationship Id="rId395" Type="http://schemas.openxmlformats.org/officeDocument/2006/relationships/hyperlink" Target="https://www.pro-football-reference.com/years/2012/" TargetMode="External"/><Relationship Id="rId409" Type="http://schemas.openxmlformats.org/officeDocument/2006/relationships/hyperlink" Target="https://www.pro-football-reference.com/years/2019/" TargetMode="External"/><Relationship Id="rId92" Type="http://schemas.openxmlformats.org/officeDocument/2006/relationships/hyperlink" Target="https://www.pro-football-reference.com/teams/gnb/2005.htm" TargetMode="External"/><Relationship Id="rId213" Type="http://schemas.openxmlformats.org/officeDocument/2006/relationships/hyperlink" Target="https://www.pro-football-reference.com/years/2012/" TargetMode="External"/><Relationship Id="rId420" Type="http://schemas.openxmlformats.org/officeDocument/2006/relationships/hyperlink" Target="https://www.pro-football-reference.com/teams/pit/2008.ht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teams/gnb/2019.htm" TargetMode="External"/><Relationship Id="rId299" Type="http://schemas.openxmlformats.org/officeDocument/2006/relationships/hyperlink" Target="https://www.pro-football-reference.com/teams/nwe/2003.htm" TargetMode="External"/><Relationship Id="rId21" Type="http://schemas.openxmlformats.org/officeDocument/2006/relationships/hyperlink" Target="https://www.pro-football-reference.com/teams/kan/2018.htm" TargetMode="External"/><Relationship Id="rId63" Type="http://schemas.openxmlformats.org/officeDocument/2006/relationships/hyperlink" Target="https://www.pro-football-reference.com/teams/sea/2014.htm" TargetMode="External"/><Relationship Id="rId159" Type="http://schemas.openxmlformats.org/officeDocument/2006/relationships/hyperlink" Target="https://www.pro-football-reference.com/teams/was/2012.htm" TargetMode="External"/><Relationship Id="rId324" Type="http://schemas.openxmlformats.org/officeDocument/2006/relationships/hyperlink" Target="https://www.pro-football-reference.com/years/2017/" TargetMode="External"/><Relationship Id="rId366" Type="http://schemas.openxmlformats.org/officeDocument/2006/relationships/hyperlink" Target="https://www.pro-football-reference.com/years/2004/" TargetMode="External"/><Relationship Id="rId170" Type="http://schemas.openxmlformats.org/officeDocument/2006/relationships/hyperlink" Target="https://www.pro-football-reference.com/years/2019/" TargetMode="External"/><Relationship Id="rId226" Type="http://schemas.openxmlformats.org/officeDocument/2006/relationships/hyperlink" Target="https://www.pro-football-reference.com/years/2020/" TargetMode="External"/><Relationship Id="rId433" Type="http://schemas.openxmlformats.org/officeDocument/2006/relationships/hyperlink" Target="https://www.pro-football-reference.com/teams/nyj/2020.htm" TargetMode="External"/><Relationship Id="rId268" Type="http://schemas.openxmlformats.org/officeDocument/2006/relationships/hyperlink" Target="https://www.pro-football-reference.com/years/2019/" TargetMode="External"/><Relationship Id="rId32" Type="http://schemas.openxmlformats.org/officeDocument/2006/relationships/hyperlink" Target="https://www.pro-football-reference.com/years/2019/" TargetMode="External"/><Relationship Id="rId74" Type="http://schemas.openxmlformats.org/officeDocument/2006/relationships/hyperlink" Target="https://www.pro-football-reference.com/years/2016/" TargetMode="External"/><Relationship Id="rId128" Type="http://schemas.openxmlformats.org/officeDocument/2006/relationships/hyperlink" Target="https://www.pro-football-reference.com/years/2013/" TargetMode="External"/><Relationship Id="rId335" Type="http://schemas.openxmlformats.org/officeDocument/2006/relationships/hyperlink" Target="https://www.pro-football-reference.com/teams/nwe/2003.htm" TargetMode="External"/><Relationship Id="rId377" Type="http://schemas.openxmlformats.org/officeDocument/2006/relationships/hyperlink" Target="https://www.pro-football-reference.com/teams/pit/2009.htm" TargetMode="External"/><Relationship Id="rId5" Type="http://schemas.openxmlformats.org/officeDocument/2006/relationships/hyperlink" Target="https://www.pro-football-reference.com/teams/kan/2018.htm" TargetMode="External"/><Relationship Id="rId181" Type="http://schemas.openxmlformats.org/officeDocument/2006/relationships/hyperlink" Target="https://www.pro-football-reference.com/teams/atl/2011.htm" TargetMode="External"/><Relationship Id="rId237" Type="http://schemas.openxmlformats.org/officeDocument/2006/relationships/hyperlink" Target="https://www.pro-football-reference.com/teams/nwe/2016.htm" TargetMode="External"/><Relationship Id="rId402" Type="http://schemas.openxmlformats.org/officeDocument/2006/relationships/hyperlink" Target="https://www.pro-football-reference.com/years/2005/" TargetMode="External"/><Relationship Id="rId279" Type="http://schemas.openxmlformats.org/officeDocument/2006/relationships/hyperlink" Target="https://www.pro-football-reference.com/teams/rai/2014.htm" TargetMode="External"/><Relationship Id="rId444" Type="http://schemas.openxmlformats.org/officeDocument/2006/relationships/hyperlink" Target="https://www.pro-football-reference.com/years/2020/" TargetMode="External"/><Relationship Id="rId43" Type="http://schemas.openxmlformats.org/officeDocument/2006/relationships/hyperlink" Target="https://www.pro-football-reference.com/teams/sea/2013.htm" TargetMode="External"/><Relationship Id="rId139" Type="http://schemas.openxmlformats.org/officeDocument/2006/relationships/hyperlink" Target="https://www.pro-football-reference.com/teams/gnb/2020.htm" TargetMode="External"/><Relationship Id="rId290" Type="http://schemas.openxmlformats.org/officeDocument/2006/relationships/hyperlink" Target="https://www.pro-football-reference.com/years/2020/" TargetMode="External"/><Relationship Id="rId304" Type="http://schemas.openxmlformats.org/officeDocument/2006/relationships/hyperlink" Target="https://www.pro-football-reference.com/years/2006/" TargetMode="External"/><Relationship Id="rId346" Type="http://schemas.openxmlformats.org/officeDocument/2006/relationships/hyperlink" Target="https://www.pro-football-reference.com/years/2010/" TargetMode="External"/><Relationship Id="rId388" Type="http://schemas.openxmlformats.org/officeDocument/2006/relationships/hyperlink" Target="https://www.pro-football-reference.com/years/2015/" TargetMode="External"/><Relationship Id="rId85" Type="http://schemas.openxmlformats.org/officeDocument/2006/relationships/hyperlink" Target="https://www.pro-football-reference.com/teams/ram/2018.htm" TargetMode="External"/><Relationship Id="rId150" Type="http://schemas.openxmlformats.org/officeDocument/2006/relationships/hyperlink" Target="https://www.pro-football-reference.com/years/2017/" TargetMode="External"/><Relationship Id="rId192" Type="http://schemas.openxmlformats.org/officeDocument/2006/relationships/hyperlink" Target="https://www.pro-football-reference.com/years/2017/" TargetMode="External"/><Relationship Id="rId206" Type="http://schemas.openxmlformats.org/officeDocument/2006/relationships/hyperlink" Target="https://www.pro-football-reference.com/years/2012/" TargetMode="External"/><Relationship Id="rId413" Type="http://schemas.openxmlformats.org/officeDocument/2006/relationships/hyperlink" Target="https://www.pro-football-reference.com/teams/pit/2014.htm" TargetMode="External"/><Relationship Id="rId248" Type="http://schemas.openxmlformats.org/officeDocument/2006/relationships/hyperlink" Target="https://www.pro-football-reference.com/years/2009/" TargetMode="External"/><Relationship Id="rId12" Type="http://schemas.openxmlformats.org/officeDocument/2006/relationships/hyperlink" Target="https://www.pro-football-reference.com/years/2019/" TargetMode="External"/><Relationship Id="rId108" Type="http://schemas.openxmlformats.org/officeDocument/2006/relationships/hyperlink" Target="https://www.pro-football-reference.com/years/2015/" TargetMode="External"/><Relationship Id="rId315" Type="http://schemas.openxmlformats.org/officeDocument/2006/relationships/hyperlink" Target="https://www.pro-football-reference.com/teams/nwe/2012.htm" TargetMode="External"/><Relationship Id="rId357" Type="http://schemas.openxmlformats.org/officeDocument/2006/relationships/hyperlink" Target="https://www.pro-football-reference.com/teams/nwe/2015.htm" TargetMode="External"/><Relationship Id="rId54" Type="http://schemas.openxmlformats.org/officeDocument/2006/relationships/hyperlink" Target="https://www.pro-football-reference.com/years/2019/" TargetMode="External"/><Relationship Id="rId96" Type="http://schemas.openxmlformats.org/officeDocument/2006/relationships/hyperlink" Target="https://www.pro-football-reference.com/years/2009/" TargetMode="External"/><Relationship Id="rId161" Type="http://schemas.openxmlformats.org/officeDocument/2006/relationships/hyperlink" Target="https://www.pro-football-reference.com/teams/was/2015.htm" TargetMode="External"/><Relationship Id="rId217" Type="http://schemas.openxmlformats.org/officeDocument/2006/relationships/hyperlink" Target="https://www.pro-football-reference.com/teams/mia/2014.htm" TargetMode="External"/><Relationship Id="rId399" Type="http://schemas.openxmlformats.org/officeDocument/2006/relationships/hyperlink" Target="https://www.pro-football-reference.com/teams/pit/2020.htm" TargetMode="External"/><Relationship Id="rId259" Type="http://schemas.openxmlformats.org/officeDocument/2006/relationships/hyperlink" Target="https://www.pro-football-reference.com/teams/det/2014.htm" TargetMode="External"/><Relationship Id="rId424" Type="http://schemas.openxmlformats.org/officeDocument/2006/relationships/hyperlink" Target="https://www.pro-football-reference.com/years/2020/" TargetMode="External"/><Relationship Id="rId23" Type="http://schemas.openxmlformats.org/officeDocument/2006/relationships/hyperlink" Target="https://www.pro-football-reference.com/teams/kan/2019.htm" TargetMode="External"/><Relationship Id="rId119" Type="http://schemas.openxmlformats.org/officeDocument/2006/relationships/hyperlink" Target="https://www.pro-football-reference.com/teams/gnb/2020.htm" TargetMode="External"/><Relationship Id="rId270" Type="http://schemas.openxmlformats.org/officeDocument/2006/relationships/hyperlink" Target="https://www.pro-football-reference.com/years/2020/" TargetMode="External"/><Relationship Id="rId326" Type="http://schemas.openxmlformats.org/officeDocument/2006/relationships/hyperlink" Target="https://www.pro-football-reference.com/years/2018/" TargetMode="External"/><Relationship Id="rId65" Type="http://schemas.openxmlformats.org/officeDocument/2006/relationships/hyperlink" Target="https://www.pro-football-reference.com/teams/sea/2015.htm" TargetMode="External"/><Relationship Id="rId130" Type="http://schemas.openxmlformats.org/officeDocument/2006/relationships/hyperlink" Target="https://www.pro-football-reference.com/years/2014/" TargetMode="External"/><Relationship Id="rId368" Type="http://schemas.openxmlformats.org/officeDocument/2006/relationships/hyperlink" Target="https://www.pro-football-reference.com/years/2005/" TargetMode="External"/><Relationship Id="rId172" Type="http://schemas.openxmlformats.org/officeDocument/2006/relationships/hyperlink" Target="https://www.pro-football-reference.com/years/2020/" TargetMode="External"/><Relationship Id="rId228" Type="http://schemas.openxmlformats.org/officeDocument/2006/relationships/hyperlink" Target="https://www.pro-football-reference.com/years/2019/" TargetMode="External"/><Relationship Id="rId435" Type="http://schemas.openxmlformats.org/officeDocument/2006/relationships/hyperlink" Target="https://www.pro-football-reference.com/teams/rav/2018.htm" TargetMode="External"/><Relationship Id="rId281" Type="http://schemas.openxmlformats.org/officeDocument/2006/relationships/hyperlink" Target="https://www.pro-football-reference.com/teams/rai/2015.htm" TargetMode="External"/><Relationship Id="rId337" Type="http://schemas.openxmlformats.org/officeDocument/2006/relationships/hyperlink" Target="https://www.pro-football-reference.com/teams/nwe/2004.htm" TargetMode="External"/><Relationship Id="rId34" Type="http://schemas.openxmlformats.org/officeDocument/2006/relationships/hyperlink" Target="https://www.pro-football-reference.com/teams/dal/2020.htm" TargetMode="External"/><Relationship Id="rId76" Type="http://schemas.openxmlformats.org/officeDocument/2006/relationships/hyperlink" Target="https://www.pro-football-reference.com/years/2017/" TargetMode="External"/><Relationship Id="rId141" Type="http://schemas.openxmlformats.org/officeDocument/2006/relationships/hyperlink" Target="https://www.pro-football-reference.com/teams/was/2012.htm" TargetMode="External"/><Relationship Id="rId379" Type="http://schemas.openxmlformats.org/officeDocument/2006/relationships/hyperlink" Target="https://www.pro-football-reference.com/teams/pit/2010.htm" TargetMode="External"/><Relationship Id="rId7" Type="http://schemas.openxmlformats.org/officeDocument/2006/relationships/hyperlink" Target="https://www.pro-football-reference.com/teams/kan/2019.htm" TargetMode="External"/><Relationship Id="rId183" Type="http://schemas.openxmlformats.org/officeDocument/2006/relationships/hyperlink" Target="https://www.pro-football-reference.com/teams/atl/2012.htm" TargetMode="External"/><Relationship Id="rId239" Type="http://schemas.openxmlformats.org/officeDocument/2006/relationships/hyperlink" Target="https://www.pro-football-reference.com/teams/sfo/2017.htm" TargetMode="External"/><Relationship Id="rId390" Type="http://schemas.openxmlformats.org/officeDocument/2006/relationships/hyperlink" Target="https://www.pro-football-reference.com/years/2016/" TargetMode="External"/><Relationship Id="rId404" Type="http://schemas.openxmlformats.org/officeDocument/2006/relationships/hyperlink" Target="https://www.pro-football-reference.com/years/2007/" TargetMode="External"/><Relationship Id="rId250" Type="http://schemas.openxmlformats.org/officeDocument/2006/relationships/hyperlink" Target="https://www.pro-football-reference.com/years/2010/" TargetMode="External"/><Relationship Id="rId292" Type="http://schemas.openxmlformats.org/officeDocument/2006/relationships/hyperlink" Target="https://www.pro-football-reference.com/years/2021/" TargetMode="External"/><Relationship Id="rId306" Type="http://schemas.openxmlformats.org/officeDocument/2006/relationships/hyperlink" Target="https://www.pro-football-reference.com/years/2007/" TargetMode="External"/><Relationship Id="rId45" Type="http://schemas.openxmlformats.org/officeDocument/2006/relationships/hyperlink" Target="https://www.pro-football-reference.com/teams/sea/2014.htm" TargetMode="External"/><Relationship Id="rId87" Type="http://schemas.openxmlformats.org/officeDocument/2006/relationships/hyperlink" Target="https://www.pro-football-reference.com/teams/ram/2020.htm" TargetMode="External"/><Relationship Id="rId110" Type="http://schemas.openxmlformats.org/officeDocument/2006/relationships/hyperlink" Target="https://www.pro-football-reference.com/years/2016/" TargetMode="External"/><Relationship Id="rId348" Type="http://schemas.openxmlformats.org/officeDocument/2006/relationships/hyperlink" Target="https://www.pro-football-reference.com/years/2011/" TargetMode="External"/><Relationship Id="rId152" Type="http://schemas.openxmlformats.org/officeDocument/2006/relationships/hyperlink" Target="https://www.pro-football-reference.com/years/2018/" TargetMode="External"/><Relationship Id="rId194" Type="http://schemas.openxmlformats.org/officeDocument/2006/relationships/hyperlink" Target="https://www.pro-football-reference.com/years/2018/" TargetMode="External"/><Relationship Id="rId208" Type="http://schemas.openxmlformats.org/officeDocument/2006/relationships/hyperlink" Target="https://www.pro-football-reference.com/years/2016/" TargetMode="External"/><Relationship Id="rId415" Type="http://schemas.openxmlformats.org/officeDocument/2006/relationships/hyperlink" Target="https://www.pro-football-reference.com/teams/pit/2016.htm" TargetMode="External"/><Relationship Id="rId261" Type="http://schemas.openxmlformats.org/officeDocument/2006/relationships/hyperlink" Target="https://www.pro-football-reference.com/teams/det/2015.htm" TargetMode="External"/><Relationship Id="rId14" Type="http://schemas.openxmlformats.org/officeDocument/2006/relationships/hyperlink" Target="https://www.pro-football-reference.com/years/2020/" TargetMode="External"/><Relationship Id="rId56" Type="http://schemas.openxmlformats.org/officeDocument/2006/relationships/hyperlink" Target="https://www.pro-football-reference.com/years/2020/" TargetMode="External"/><Relationship Id="rId317" Type="http://schemas.openxmlformats.org/officeDocument/2006/relationships/hyperlink" Target="https://www.pro-football-reference.com/teams/nwe/2013.htm" TargetMode="External"/><Relationship Id="rId359" Type="http://schemas.openxmlformats.org/officeDocument/2006/relationships/hyperlink" Target="https://www.pro-football-reference.com/teams/nwe/2016.htm" TargetMode="External"/><Relationship Id="rId98" Type="http://schemas.openxmlformats.org/officeDocument/2006/relationships/hyperlink" Target="https://www.pro-football-reference.com/years/2010/" TargetMode="External"/><Relationship Id="rId121" Type="http://schemas.openxmlformats.org/officeDocument/2006/relationships/hyperlink" Target="https://www.pro-football-reference.com/teams/gnb/2009.htm" TargetMode="External"/><Relationship Id="rId163" Type="http://schemas.openxmlformats.org/officeDocument/2006/relationships/hyperlink" Target="https://www.pro-football-reference.com/teams/min/2019.htm" TargetMode="External"/><Relationship Id="rId219" Type="http://schemas.openxmlformats.org/officeDocument/2006/relationships/hyperlink" Target="https://www.pro-football-reference.com/teams/mia/2015.htm" TargetMode="External"/><Relationship Id="rId370" Type="http://schemas.openxmlformats.org/officeDocument/2006/relationships/hyperlink" Target="https://www.pro-football-reference.com/years/2006/" TargetMode="External"/><Relationship Id="rId426" Type="http://schemas.openxmlformats.org/officeDocument/2006/relationships/hyperlink" Target="https://www.pro-football-reference.com/years/2020/" TargetMode="External"/><Relationship Id="rId230" Type="http://schemas.openxmlformats.org/officeDocument/2006/relationships/hyperlink" Target="https://www.pro-football-reference.com/years/2020/" TargetMode="External"/><Relationship Id="rId25" Type="http://schemas.openxmlformats.org/officeDocument/2006/relationships/hyperlink" Target="https://www.pro-football-reference.com/teams/kan/2020.htm" TargetMode="External"/><Relationship Id="rId67" Type="http://schemas.openxmlformats.org/officeDocument/2006/relationships/hyperlink" Target="https://www.pro-football-reference.com/teams/sea/2016.htm" TargetMode="External"/><Relationship Id="rId272" Type="http://schemas.openxmlformats.org/officeDocument/2006/relationships/hyperlink" Target="https://www.pro-football-reference.com/years/2011/" TargetMode="External"/><Relationship Id="rId328" Type="http://schemas.openxmlformats.org/officeDocument/2006/relationships/hyperlink" Target="https://www.pro-football-reference.com/years/2019/" TargetMode="External"/><Relationship Id="rId132" Type="http://schemas.openxmlformats.org/officeDocument/2006/relationships/hyperlink" Target="https://www.pro-football-reference.com/years/2015/" TargetMode="External"/><Relationship Id="rId174" Type="http://schemas.openxmlformats.org/officeDocument/2006/relationships/hyperlink" Target="https://www.pro-football-reference.com/years/2008/" TargetMode="External"/><Relationship Id="rId381" Type="http://schemas.openxmlformats.org/officeDocument/2006/relationships/hyperlink" Target="https://www.pro-football-reference.com/teams/pit/2011.htm" TargetMode="External"/><Relationship Id="rId241" Type="http://schemas.openxmlformats.org/officeDocument/2006/relationships/hyperlink" Target="https://www.pro-football-reference.com/teams/sfo/2018.htm" TargetMode="External"/><Relationship Id="rId437" Type="http://schemas.openxmlformats.org/officeDocument/2006/relationships/hyperlink" Target="https://www.pro-football-reference.com/teams/rav/2019.htm" TargetMode="External"/><Relationship Id="rId36" Type="http://schemas.openxmlformats.org/officeDocument/2006/relationships/hyperlink" Target="https://www.pro-football-reference.com/years/2016/" TargetMode="External"/><Relationship Id="rId283" Type="http://schemas.openxmlformats.org/officeDocument/2006/relationships/hyperlink" Target="https://www.pro-football-reference.com/teams/rai/2016.htm" TargetMode="External"/><Relationship Id="rId339" Type="http://schemas.openxmlformats.org/officeDocument/2006/relationships/hyperlink" Target="https://www.pro-football-reference.com/teams/nwe/2005.htm" TargetMode="External"/><Relationship Id="rId78" Type="http://schemas.openxmlformats.org/officeDocument/2006/relationships/hyperlink" Target="https://www.pro-football-reference.com/years/2018/" TargetMode="External"/><Relationship Id="rId101" Type="http://schemas.openxmlformats.org/officeDocument/2006/relationships/hyperlink" Target="https://www.pro-football-reference.com/teams/gnb/2011.htm" TargetMode="External"/><Relationship Id="rId143" Type="http://schemas.openxmlformats.org/officeDocument/2006/relationships/hyperlink" Target="https://www.pro-football-reference.com/teams/was/2013.htm" TargetMode="External"/><Relationship Id="rId185" Type="http://schemas.openxmlformats.org/officeDocument/2006/relationships/hyperlink" Target="https://www.pro-football-reference.com/teams/atl/2013.htm" TargetMode="External"/><Relationship Id="rId350" Type="http://schemas.openxmlformats.org/officeDocument/2006/relationships/hyperlink" Target="https://www.pro-football-reference.com/years/2012/" TargetMode="External"/><Relationship Id="rId406" Type="http://schemas.openxmlformats.org/officeDocument/2006/relationships/hyperlink" Target="https://www.pro-football-reference.com/years/2008/" TargetMode="External"/><Relationship Id="rId9" Type="http://schemas.openxmlformats.org/officeDocument/2006/relationships/hyperlink" Target="https://www.pro-football-reference.com/teams/kan/2020.htm" TargetMode="External"/><Relationship Id="rId210" Type="http://schemas.openxmlformats.org/officeDocument/2006/relationships/hyperlink" Target="https://www.pro-football-reference.com/years/2017/" TargetMode="External"/><Relationship Id="rId392" Type="http://schemas.openxmlformats.org/officeDocument/2006/relationships/hyperlink" Target="https://www.pro-football-reference.com/years/2017/" TargetMode="External"/><Relationship Id="rId252" Type="http://schemas.openxmlformats.org/officeDocument/2006/relationships/hyperlink" Target="https://www.pro-football-reference.com/years/2011/" TargetMode="External"/><Relationship Id="rId294" Type="http://schemas.openxmlformats.org/officeDocument/2006/relationships/hyperlink" Target="https://www.pro-football-reference.com/years/2001/" TargetMode="External"/><Relationship Id="rId308" Type="http://schemas.openxmlformats.org/officeDocument/2006/relationships/hyperlink" Target="https://www.pro-football-reference.com/years/2009/" TargetMode="External"/><Relationship Id="rId47" Type="http://schemas.openxmlformats.org/officeDocument/2006/relationships/hyperlink" Target="https://www.pro-football-reference.com/teams/sea/2015.htm" TargetMode="External"/><Relationship Id="rId89" Type="http://schemas.openxmlformats.org/officeDocument/2006/relationships/hyperlink" Target="https://www.pro-football-reference.com/teams/gnb/2005.htm" TargetMode="External"/><Relationship Id="rId112" Type="http://schemas.openxmlformats.org/officeDocument/2006/relationships/hyperlink" Target="https://www.pro-football-reference.com/years/2017/" TargetMode="External"/><Relationship Id="rId154" Type="http://schemas.openxmlformats.org/officeDocument/2006/relationships/hyperlink" Target="https://www.pro-football-reference.com/years/2019/" TargetMode="External"/><Relationship Id="rId361" Type="http://schemas.openxmlformats.org/officeDocument/2006/relationships/hyperlink" Target="https://www.pro-football-reference.com/teams/nwe/2017.htm" TargetMode="External"/><Relationship Id="rId196" Type="http://schemas.openxmlformats.org/officeDocument/2006/relationships/hyperlink" Target="https://www.pro-football-reference.com/years/2019/" TargetMode="External"/><Relationship Id="rId417" Type="http://schemas.openxmlformats.org/officeDocument/2006/relationships/hyperlink" Target="https://www.pro-football-reference.com/teams/pit/2017.htm" TargetMode="External"/><Relationship Id="rId16" Type="http://schemas.openxmlformats.org/officeDocument/2006/relationships/hyperlink" Target="https://www.pro-football-reference.com/years/2019/" TargetMode="External"/><Relationship Id="rId221" Type="http://schemas.openxmlformats.org/officeDocument/2006/relationships/hyperlink" Target="https://www.pro-football-reference.com/teams/mia/2016.htm" TargetMode="External"/><Relationship Id="rId263" Type="http://schemas.openxmlformats.org/officeDocument/2006/relationships/hyperlink" Target="https://www.pro-football-reference.com/teams/det/2016.htm" TargetMode="External"/><Relationship Id="rId319" Type="http://schemas.openxmlformats.org/officeDocument/2006/relationships/hyperlink" Target="https://www.pro-football-reference.com/teams/nwe/2014.htm" TargetMode="External"/><Relationship Id="rId58" Type="http://schemas.openxmlformats.org/officeDocument/2006/relationships/hyperlink" Target="https://www.pro-football-reference.com/years/2012/" TargetMode="External"/><Relationship Id="rId123" Type="http://schemas.openxmlformats.org/officeDocument/2006/relationships/hyperlink" Target="https://www.pro-football-reference.com/teams/gnb/2010.htm" TargetMode="External"/><Relationship Id="rId330" Type="http://schemas.openxmlformats.org/officeDocument/2006/relationships/hyperlink" Target="https://www.pro-football-reference.com/years/2020/" TargetMode="External"/><Relationship Id="rId165" Type="http://schemas.openxmlformats.org/officeDocument/2006/relationships/hyperlink" Target="https://www.pro-football-reference.com/teams/phi/2016.htm" TargetMode="External"/><Relationship Id="rId372" Type="http://schemas.openxmlformats.org/officeDocument/2006/relationships/hyperlink" Target="https://www.pro-football-reference.com/years/2007/" TargetMode="External"/><Relationship Id="rId428" Type="http://schemas.openxmlformats.org/officeDocument/2006/relationships/hyperlink" Target="https://www.pro-football-reference.com/years/2018/" TargetMode="External"/><Relationship Id="rId232" Type="http://schemas.openxmlformats.org/officeDocument/2006/relationships/hyperlink" Target="https://www.pro-football-reference.com/years/2014/" TargetMode="External"/><Relationship Id="rId274" Type="http://schemas.openxmlformats.org/officeDocument/2006/relationships/hyperlink" Target="https://www.pro-football-reference.com/years/2014/" TargetMode="External"/><Relationship Id="rId27" Type="http://schemas.openxmlformats.org/officeDocument/2006/relationships/hyperlink" Target="https://www.pro-football-reference.com/teams/dal/2016.htm" TargetMode="External"/><Relationship Id="rId69" Type="http://schemas.openxmlformats.org/officeDocument/2006/relationships/hyperlink" Target="https://www.pro-football-reference.com/teams/sea/2018.htm" TargetMode="External"/><Relationship Id="rId134" Type="http://schemas.openxmlformats.org/officeDocument/2006/relationships/hyperlink" Target="https://www.pro-football-reference.com/years/2016/" TargetMode="External"/><Relationship Id="rId80" Type="http://schemas.openxmlformats.org/officeDocument/2006/relationships/hyperlink" Target="https://www.pro-football-reference.com/years/2019/" TargetMode="External"/><Relationship Id="rId176" Type="http://schemas.openxmlformats.org/officeDocument/2006/relationships/hyperlink" Target="https://www.pro-football-reference.com/years/2009/" TargetMode="External"/><Relationship Id="rId341" Type="http://schemas.openxmlformats.org/officeDocument/2006/relationships/hyperlink" Target="https://www.pro-football-reference.com/teams/nwe/2006.htm" TargetMode="External"/><Relationship Id="rId383" Type="http://schemas.openxmlformats.org/officeDocument/2006/relationships/hyperlink" Target="https://www.pro-football-reference.com/teams/pit/2012.htm" TargetMode="External"/><Relationship Id="rId439" Type="http://schemas.openxmlformats.org/officeDocument/2006/relationships/hyperlink" Target="https://www.pro-football-reference.com/teams/rav/2020.htm" TargetMode="External"/><Relationship Id="rId201" Type="http://schemas.openxmlformats.org/officeDocument/2006/relationships/hyperlink" Target="https://www.pro-football-reference.com/teams/atl/2008.htm" TargetMode="External"/><Relationship Id="rId243" Type="http://schemas.openxmlformats.org/officeDocument/2006/relationships/hyperlink" Target="https://www.pro-football-reference.com/teams/sfo/2019.htm" TargetMode="External"/><Relationship Id="rId285" Type="http://schemas.openxmlformats.org/officeDocument/2006/relationships/hyperlink" Target="https://www.pro-football-reference.com/teams/rai/2017.htm" TargetMode="External"/><Relationship Id="rId38" Type="http://schemas.openxmlformats.org/officeDocument/2006/relationships/hyperlink" Target="https://www.pro-football-reference.com/years/2018/" TargetMode="External"/><Relationship Id="rId103" Type="http://schemas.openxmlformats.org/officeDocument/2006/relationships/hyperlink" Target="https://www.pro-football-reference.com/teams/gnb/2012.htm" TargetMode="External"/><Relationship Id="rId310" Type="http://schemas.openxmlformats.org/officeDocument/2006/relationships/hyperlink" Target="https://www.pro-football-reference.com/years/2010/" TargetMode="External"/><Relationship Id="rId91" Type="http://schemas.openxmlformats.org/officeDocument/2006/relationships/hyperlink" Target="https://www.pro-football-reference.com/teams/gnb/2006.htm" TargetMode="External"/><Relationship Id="rId145" Type="http://schemas.openxmlformats.org/officeDocument/2006/relationships/hyperlink" Target="https://www.pro-football-reference.com/teams/was/2014.htm" TargetMode="External"/><Relationship Id="rId187" Type="http://schemas.openxmlformats.org/officeDocument/2006/relationships/hyperlink" Target="https://www.pro-football-reference.com/teams/atl/2014.htm" TargetMode="External"/><Relationship Id="rId352" Type="http://schemas.openxmlformats.org/officeDocument/2006/relationships/hyperlink" Target="https://www.pro-football-reference.com/years/2013/" TargetMode="External"/><Relationship Id="rId394" Type="http://schemas.openxmlformats.org/officeDocument/2006/relationships/hyperlink" Target="https://www.pro-football-reference.com/years/2018/" TargetMode="External"/><Relationship Id="rId408" Type="http://schemas.openxmlformats.org/officeDocument/2006/relationships/hyperlink" Target="https://www.pro-football-reference.com/years/2010/" TargetMode="External"/><Relationship Id="rId212" Type="http://schemas.openxmlformats.org/officeDocument/2006/relationships/hyperlink" Target="https://www.pro-football-reference.com/years/2012/" TargetMode="External"/><Relationship Id="rId254" Type="http://schemas.openxmlformats.org/officeDocument/2006/relationships/hyperlink" Target="https://www.pro-football-reference.com/years/2012/" TargetMode="External"/><Relationship Id="rId49" Type="http://schemas.openxmlformats.org/officeDocument/2006/relationships/hyperlink" Target="https://www.pro-football-reference.com/teams/sea/2016.htm" TargetMode="External"/><Relationship Id="rId114" Type="http://schemas.openxmlformats.org/officeDocument/2006/relationships/hyperlink" Target="https://www.pro-football-reference.com/years/2018/" TargetMode="External"/><Relationship Id="rId296" Type="http://schemas.openxmlformats.org/officeDocument/2006/relationships/hyperlink" Target="https://www.pro-football-reference.com/years/2002/" TargetMode="External"/><Relationship Id="rId60" Type="http://schemas.openxmlformats.org/officeDocument/2006/relationships/hyperlink" Target="https://www.pro-football-reference.com/years/2013/" TargetMode="External"/><Relationship Id="rId156" Type="http://schemas.openxmlformats.org/officeDocument/2006/relationships/hyperlink" Target="https://www.pro-football-reference.com/years/2020/" TargetMode="External"/><Relationship Id="rId198" Type="http://schemas.openxmlformats.org/officeDocument/2006/relationships/hyperlink" Target="https://www.pro-football-reference.com/years/2020/" TargetMode="External"/><Relationship Id="rId321" Type="http://schemas.openxmlformats.org/officeDocument/2006/relationships/hyperlink" Target="https://www.pro-football-reference.com/teams/nwe/2015.htm" TargetMode="External"/><Relationship Id="rId363" Type="http://schemas.openxmlformats.org/officeDocument/2006/relationships/hyperlink" Target="https://www.pro-football-reference.com/teams/nwe/2018.htm" TargetMode="External"/><Relationship Id="rId419" Type="http://schemas.openxmlformats.org/officeDocument/2006/relationships/hyperlink" Target="https://www.pro-football-reference.com/teams/pit/2020.htm" TargetMode="External"/><Relationship Id="rId223" Type="http://schemas.openxmlformats.org/officeDocument/2006/relationships/hyperlink" Target="https://www.pro-football-reference.com/teams/mia/2018.htm" TargetMode="External"/><Relationship Id="rId430" Type="http://schemas.openxmlformats.org/officeDocument/2006/relationships/hyperlink" Target="https://www.pro-football-reference.com/years/2019/" TargetMode="External"/><Relationship Id="rId18" Type="http://schemas.openxmlformats.org/officeDocument/2006/relationships/hyperlink" Target="https://www.pro-football-reference.com/years/2020/" TargetMode="External"/><Relationship Id="rId39" Type="http://schemas.openxmlformats.org/officeDocument/2006/relationships/hyperlink" Target="https://www.pro-football-reference.com/teams/dal/2018.htm" TargetMode="External"/><Relationship Id="rId265" Type="http://schemas.openxmlformats.org/officeDocument/2006/relationships/hyperlink" Target="https://www.pro-football-reference.com/teams/det/2017.htm" TargetMode="External"/><Relationship Id="rId286" Type="http://schemas.openxmlformats.org/officeDocument/2006/relationships/hyperlink" Target="https://www.pro-football-reference.com/years/2018/" TargetMode="External"/><Relationship Id="rId50" Type="http://schemas.openxmlformats.org/officeDocument/2006/relationships/hyperlink" Target="https://www.pro-football-reference.com/years/2017/" TargetMode="External"/><Relationship Id="rId104" Type="http://schemas.openxmlformats.org/officeDocument/2006/relationships/hyperlink" Target="https://www.pro-football-reference.com/years/2013/" TargetMode="External"/><Relationship Id="rId125" Type="http://schemas.openxmlformats.org/officeDocument/2006/relationships/hyperlink" Target="https://www.pro-football-reference.com/teams/gnb/2011.htm" TargetMode="External"/><Relationship Id="rId146" Type="http://schemas.openxmlformats.org/officeDocument/2006/relationships/hyperlink" Target="https://www.pro-football-reference.com/years/2015/" TargetMode="External"/><Relationship Id="rId167" Type="http://schemas.openxmlformats.org/officeDocument/2006/relationships/hyperlink" Target="https://www.pro-football-reference.com/teams/phi/2017.htm" TargetMode="External"/><Relationship Id="rId188" Type="http://schemas.openxmlformats.org/officeDocument/2006/relationships/hyperlink" Target="https://www.pro-football-reference.com/years/2015/" TargetMode="External"/><Relationship Id="rId311" Type="http://schemas.openxmlformats.org/officeDocument/2006/relationships/hyperlink" Target="https://www.pro-football-reference.com/teams/nwe/2010.htm" TargetMode="External"/><Relationship Id="rId332" Type="http://schemas.openxmlformats.org/officeDocument/2006/relationships/hyperlink" Target="https://www.pro-football-reference.com/years/2001/" TargetMode="External"/><Relationship Id="rId353" Type="http://schemas.openxmlformats.org/officeDocument/2006/relationships/hyperlink" Target="https://www.pro-football-reference.com/teams/nwe/2013.htm" TargetMode="External"/><Relationship Id="rId374" Type="http://schemas.openxmlformats.org/officeDocument/2006/relationships/hyperlink" Target="https://www.pro-football-reference.com/years/2008/" TargetMode="External"/><Relationship Id="rId395" Type="http://schemas.openxmlformats.org/officeDocument/2006/relationships/hyperlink" Target="https://www.pro-football-reference.com/teams/pit/2018.htm" TargetMode="External"/><Relationship Id="rId409" Type="http://schemas.openxmlformats.org/officeDocument/2006/relationships/hyperlink" Target="https://www.pro-football-reference.com/teams/pit/2010.htm" TargetMode="External"/><Relationship Id="rId71" Type="http://schemas.openxmlformats.org/officeDocument/2006/relationships/hyperlink" Target="https://www.pro-football-reference.com/teams/sea/2019.htm" TargetMode="External"/><Relationship Id="rId92" Type="http://schemas.openxmlformats.org/officeDocument/2006/relationships/hyperlink" Target="https://www.pro-football-reference.com/years/2007/" TargetMode="External"/><Relationship Id="rId213" Type="http://schemas.openxmlformats.org/officeDocument/2006/relationships/hyperlink" Target="https://www.pro-football-reference.com/teams/mia/2012.htm" TargetMode="External"/><Relationship Id="rId234" Type="http://schemas.openxmlformats.org/officeDocument/2006/relationships/hyperlink" Target="https://www.pro-football-reference.com/years/2015/" TargetMode="External"/><Relationship Id="rId420" Type="http://schemas.openxmlformats.org/officeDocument/2006/relationships/hyperlink" Target="https://www.pro-football-reference.com/years/2018/" TargetMode="External"/><Relationship Id="rId2" Type="http://schemas.openxmlformats.org/officeDocument/2006/relationships/hyperlink" Target="https://www.pro-football-reference.com/years/2017/" TargetMode="External"/><Relationship Id="rId29" Type="http://schemas.openxmlformats.org/officeDocument/2006/relationships/hyperlink" Target="https://www.pro-football-reference.com/teams/dal/2017.htm" TargetMode="External"/><Relationship Id="rId255" Type="http://schemas.openxmlformats.org/officeDocument/2006/relationships/hyperlink" Target="https://www.pro-football-reference.com/teams/det/2012.htm" TargetMode="External"/><Relationship Id="rId276" Type="http://schemas.openxmlformats.org/officeDocument/2006/relationships/hyperlink" Target="https://www.pro-football-reference.com/years/2016/" TargetMode="External"/><Relationship Id="rId297" Type="http://schemas.openxmlformats.org/officeDocument/2006/relationships/hyperlink" Target="https://www.pro-football-reference.com/teams/nwe/2002.htm" TargetMode="External"/><Relationship Id="rId441" Type="http://schemas.openxmlformats.org/officeDocument/2006/relationships/hyperlink" Target="https://www.pro-football-reference.com/teams/rav/2018.htm" TargetMode="External"/><Relationship Id="rId40" Type="http://schemas.openxmlformats.org/officeDocument/2006/relationships/hyperlink" Target="https://www.pro-football-reference.com/years/2012/" TargetMode="External"/><Relationship Id="rId115" Type="http://schemas.openxmlformats.org/officeDocument/2006/relationships/hyperlink" Target="https://www.pro-football-reference.com/teams/gnb/2018.htm" TargetMode="External"/><Relationship Id="rId136" Type="http://schemas.openxmlformats.org/officeDocument/2006/relationships/hyperlink" Target="https://www.pro-football-reference.com/years/2019/" TargetMode="External"/><Relationship Id="rId157" Type="http://schemas.openxmlformats.org/officeDocument/2006/relationships/hyperlink" Target="https://www.pro-football-reference.com/teams/min/2020.htm" TargetMode="External"/><Relationship Id="rId178" Type="http://schemas.openxmlformats.org/officeDocument/2006/relationships/hyperlink" Target="https://www.pro-football-reference.com/years/2010/" TargetMode="External"/><Relationship Id="rId301" Type="http://schemas.openxmlformats.org/officeDocument/2006/relationships/hyperlink" Target="https://www.pro-football-reference.com/teams/nwe/2004.htm" TargetMode="External"/><Relationship Id="rId322" Type="http://schemas.openxmlformats.org/officeDocument/2006/relationships/hyperlink" Target="https://www.pro-football-reference.com/years/2016/" TargetMode="External"/><Relationship Id="rId343" Type="http://schemas.openxmlformats.org/officeDocument/2006/relationships/hyperlink" Target="https://www.pro-football-reference.com/teams/nwe/2007.htm" TargetMode="External"/><Relationship Id="rId364" Type="http://schemas.openxmlformats.org/officeDocument/2006/relationships/hyperlink" Target="https://www.pro-football-reference.com/years/2020/" TargetMode="External"/><Relationship Id="rId61" Type="http://schemas.openxmlformats.org/officeDocument/2006/relationships/hyperlink" Target="https://www.pro-football-reference.com/teams/sea/2013.htm" TargetMode="External"/><Relationship Id="rId82" Type="http://schemas.openxmlformats.org/officeDocument/2006/relationships/hyperlink" Target="https://www.pro-football-reference.com/years/2020/" TargetMode="External"/><Relationship Id="rId199" Type="http://schemas.openxmlformats.org/officeDocument/2006/relationships/hyperlink" Target="https://www.pro-football-reference.com/teams/atl/2020.htm" TargetMode="External"/><Relationship Id="rId203" Type="http://schemas.openxmlformats.org/officeDocument/2006/relationships/hyperlink" Target="https://www.pro-football-reference.com/teams/atl/2010.htm" TargetMode="External"/><Relationship Id="rId385" Type="http://schemas.openxmlformats.org/officeDocument/2006/relationships/hyperlink" Target="https://www.pro-football-reference.com/teams/pit/2013.htm" TargetMode="External"/><Relationship Id="rId19" Type="http://schemas.openxmlformats.org/officeDocument/2006/relationships/hyperlink" Target="https://www.pro-football-reference.com/teams/buf/2020.htm" TargetMode="External"/><Relationship Id="rId224" Type="http://schemas.openxmlformats.org/officeDocument/2006/relationships/hyperlink" Target="https://www.pro-football-reference.com/years/2019/" TargetMode="External"/><Relationship Id="rId245" Type="http://schemas.openxmlformats.org/officeDocument/2006/relationships/hyperlink" Target="https://www.pro-football-reference.com/teams/sfo/2020.htm" TargetMode="External"/><Relationship Id="rId266" Type="http://schemas.openxmlformats.org/officeDocument/2006/relationships/hyperlink" Target="https://www.pro-football-reference.com/years/2018/" TargetMode="External"/><Relationship Id="rId287" Type="http://schemas.openxmlformats.org/officeDocument/2006/relationships/hyperlink" Target="https://www.pro-football-reference.com/teams/rai/2018.htm" TargetMode="External"/><Relationship Id="rId410" Type="http://schemas.openxmlformats.org/officeDocument/2006/relationships/hyperlink" Target="https://www.pro-football-reference.com/years/2011/" TargetMode="External"/><Relationship Id="rId431" Type="http://schemas.openxmlformats.org/officeDocument/2006/relationships/hyperlink" Target="https://www.pro-football-reference.com/teams/nyj/2019.htm" TargetMode="External"/><Relationship Id="rId30" Type="http://schemas.openxmlformats.org/officeDocument/2006/relationships/hyperlink" Target="https://www.pro-football-reference.com/years/2018/" TargetMode="External"/><Relationship Id="rId105" Type="http://schemas.openxmlformats.org/officeDocument/2006/relationships/hyperlink" Target="https://www.pro-football-reference.com/teams/gnb/2013.htm" TargetMode="External"/><Relationship Id="rId126" Type="http://schemas.openxmlformats.org/officeDocument/2006/relationships/hyperlink" Target="https://www.pro-football-reference.com/years/2012/" TargetMode="External"/><Relationship Id="rId147" Type="http://schemas.openxmlformats.org/officeDocument/2006/relationships/hyperlink" Target="https://www.pro-football-reference.com/teams/was/2015.htm" TargetMode="External"/><Relationship Id="rId168" Type="http://schemas.openxmlformats.org/officeDocument/2006/relationships/hyperlink" Target="https://www.pro-football-reference.com/years/2018/" TargetMode="External"/><Relationship Id="rId312" Type="http://schemas.openxmlformats.org/officeDocument/2006/relationships/hyperlink" Target="https://www.pro-football-reference.com/years/2011/" TargetMode="External"/><Relationship Id="rId333" Type="http://schemas.openxmlformats.org/officeDocument/2006/relationships/hyperlink" Target="https://www.pro-football-reference.com/teams/nwe/2001.htm" TargetMode="External"/><Relationship Id="rId354" Type="http://schemas.openxmlformats.org/officeDocument/2006/relationships/hyperlink" Target="https://www.pro-football-reference.com/years/2014/" TargetMode="External"/><Relationship Id="rId51" Type="http://schemas.openxmlformats.org/officeDocument/2006/relationships/hyperlink" Target="https://www.pro-football-reference.com/teams/sea/2017.htm" TargetMode="External"/><Relationship Id="rId72" Type="http://schemas.openxmlformats.org/officeDocument/2006/relationships/hyperlink" Target="https://www.pro-football-reference.com/years/2020/" TargetMode="External"/><Relationship Id="rId93" Type="http://schemas.openxmlformats.org/officeDocument/2006/relationships/hyperlink" Target="https://www.pro-football-reference.com/teams/gnb/2007.htm" TargetMode="External"/><Relationship Id="rId189" Type="http://schemas.openxmlformats.org/officeDocument/2006/relationships/hyperlink" Target="https://www.pro-football-reference.com/teams/atl/2015.htm" TargetMode="External"/><Relationship Id="rId375" Type="http://schemas.openxmlformats.org/officeDocument/2006/relationships/hyperlink" Target="https://www.pro-football-reference.com/teams/pit/2008.htm" TargetMode="External"/><Relationship Id="rId396" Type="http://schemas.openxmlformats.org/officeDocument/2006/relationships/hyperlink" Target="https://www.pro-football-reference.com/years/2019/" TargetMode="External"/><Relationship Id="rId3" Type="http://schemas.openxmlformats.org/officeDocument/2006/relationships/hyperlink" Target="https://www.pro-football-reference.com/teams/kan/2017.htm" TargetMode="External"/><Relationship Id="rId214" Type="http://schemas.openxmlformats.org/officeDocument/2006/relationships/hyperlink" Target="https://www.pro-football-reference.com/years/2013/" TargetMode="External"/><Relationship Id="rId235" Type="http://schemas.openxmlformats.org/officeDocument/2006/relationships/hyperlink" Target="https://www.pro-football-reference.com/teams/nwe/2015.htm" TargetMode="External"/><Relationship Id="rId256" Type="http://schemas.openxmlformats.org/officeDocument/2006/relationships/hyperlink" Target="https://www.pro-football-reference.com/years/2013/" TargetMode="External"/><Relationship Id="rId277" Type="http://schemas.openxmlformats.org/officeDocument/2006/relationships/hyperlink" Target="https://www.pro-football-reference.com/teams/det/2016.htm" TargetMode="External"/><Relationship Id="rId298" Type="http://schemas.openxmlformats.org/officeDocument/2006/relationships/hyperlink" Target="https://www.pro-football-reference.com/years/2003/" TargetMode="External"/><Relationship Id="rId400" Type="http://schemas.openxmlformats.org/officeDocument/2006/relationships/hyperlink" Target="https://www.pro-football-reference.com/years/2004/" TargetMode="External"/><Relationship Id="rId421" Type="http://schemas.openxmlformats.org/officeDocument/2006/relationships/hyperlink" Target="https://www.pro-football-reference.com/teams/cle/2018.htm" TargetMode="External"/><Relationship Id="rId442" Type="http://schemas.openxmlformats.org/officeDocument/2006/relationships/hyperlink" Target="https://www.pro-football-reference.com/years/2019/" TargetMode="External"/><Relationship Id="rId116" Type="http://schemas.openxmlformats.org/officeDocument/2006/relationships/hyperlink" Target="https://www.pro-football-reference.com/years/2019/" TargetMode="External"/><Relationship Id="rId137" Type="http://schemas.openxmlformats.org/officeDocument/2006/relationships/hyperlink" Target="https://www.pro-football-reference.com/teams/gnb/2019.htm" TargetMode="External"/><Relationship Id="rId158" Type="http://schemas.openxmlformats.org/officeDocument/2006/relationships/hyperlink" Target="https://www.pro-football-reference.com/years/2012/" TargetMode="External"/><Relationship Id="rId302" Type="http://schemas.openxmlformats.org/officeDocument/2006/relationships/hyperlink" Target="https://www.pro-football-reference.com/years/2005/" TargetMode="External"/><Relationship Id="rId323" Type="http://schemas.openxmlformats.org/officeDocument/2006/relationships/hyperlink" Target="https://www.pro-football-reference.com/teams/nwe/2016.htm" TargetMode="External"/><Relationship Id="rId344" Type="http://schemas.openxmlformats.org/officeDocument/2006/relationships/hyperlink" Target="https://www.pro-football-reference.com/years/2009/" TargetMode="External"/><Relationship Id="rId20" Type="http://schemas.openxmlformats.org/officeDocument/2006/relationships/hyperlink" Target="https://www.pro-football-reference.com/years/2018/" TargetMode="External"/><Relationship Id="rId41" Type="http://schemas.openxmlformats.org/officeDocument/2006/relationships/hyperlink" Target="https://www.pro-football-reference.com/teams/sea/2012.htm" TargetMode="External"/><Relationship Id="rId62" Type="http://schemas.openxmlformats.org/officeDocument/2006/relationships/hyperlink" Target="https://www.pro-football-reference.com/years/2014/" TargetMode="External"/><Relationship Id="rId83" Type="http://schemas.openxmlformats.org/officeDocument/2006/relationships/hyperlink" Target="https://www.pro-football-reference.com/teams/ram/2020.htm" TargetMode="External"/><Relationship Id="rId179" Type="http://schemas.openxmlformats.org/officeDocument/2006/relationships/hyperlink" Target="https://www.pro-football-reference.com/teams/atl/2010.htm" TargetMode="External"/><Relationship Id="rId365" Type="http://schemas.openxmlformats.org/officeDocument/2006/relationships/hyperlink" Target="https://www.pro-football-reference.com/teams/tam/2020.htm" TargetMode="External"/><Relationship Id="rId386" Type="http://schemas.openxmlformats.org/officeDocument/2006/relationships/hyperlink" Target="https://www.pro-football-reference.com/years/2014/" TargetMode="External"/><Relationship Id="rId190" Type="http://schemas.openxmlformats.org/officeDocument/2006/relationships/hyperlink" Target="https://www.pro-football-reference.com/years/2016/" TargetMode="External"/><Relationship Id="rId204" Type="http://schemas.openxmlformats.org/officeDocument/2006/relationships/hyperlink" Target="https://www.pro-football-reference.com/years/2011/" TargetMode="External"/><Relationship Id="rId225" Type="http://schemas.openxmlformats.org/officeDocument/2006/relationships/hyperlink" Target="https://www.pro-football-reference.com/teams/oti/2019.htm" TargetMode="External"/><Relationship Id="rId246" Type="http://schemas.openxmlformats.org/officeDocument/2006/relationships/hyperlink" Target="https://www.pro-football-reference.com/years/2019/" TargetMode="External"/><Relationship Id="rId267" Type="http://schemas.openxmlformats.org/officeDocument/2006/relationships/hyperlink" Target="https://www.pro-football-reference.com/teams/det/2018.htm" TargetMode="External"/><Relationship Id="rId288" Type="http://schemas.openxmlformats.org/officeDocument/2006/relationships/hyperlink" Target="https://www.pro-football-reference.com/years/2019/" TargetMode="External"/><Relationship Id="rId411" Type="http://schemas.openxmlformats.org/officeDocument/2006/relationships/hyperlink" Target="https://www.pro-football-reference.com/teams/pit/2011.htm" TargetMode="External"/><Relationship Id="rId432" Type="http://schemas.openxmlformats.org/officeDocument/2006/relationships/hyperlink" Target="https://www.pro-football-reference.com/years/2020/" TargetMode="External"/><Relationship Id="rId106" Type="http://schemas.openxmlformats.org/officeDocument/2006/relationships/hyperlink" Target="https://www.pro-football-reference.com/years/2014/" TargetMode="External"/><Relationship Id="rId127" Type="http://schemas.openxmlformats.org/officeDocument/2006/relationships/hyperlink" Target="https://www.pro-football-reference.com/teams/gnb/2012.htm" TargetMode="External"/><Relationship Id="rId313" Type="http://schemas.openxmlformats.org/officeDocument/2006/relationships/hyperlink" Target="https://www.pro-football-reference.com/teams/nwe/2011.htm" TargetMode="External"/><Relationship Id="rId10" Type="http://schemas.openxmlformats.org/officeDocument/2006/relationships/hyperlink" Target="https://www.pro-football-reference.com/years/2018/" TargetMode="External"/><Relationship Id="rId31" Type="http://schemas.openxmlformats.org/officeDocument/2006/relationships/hyperlink" Target="https://www.pro-football-reference.com/teams/dal/2018.htm" TargetMode="External"/><Relationship Id="rId52" Type="http://schemas.openxmlformats.org/officeDocument/2006/relationships/hyperlink" Target="https://www.pro-football-reference.com/years/2018/" TargetMode="External"/><Relationship Id="rId73" Type="http://schemas.openxmlformats.org/officeDocument/2006/relationships/hyperlink" Target="https://www.pro-football-reference.com/teams/sea/2020.htm" TargetMode="External"/><Relationship Id="rId94" Type="http://schemas.openxmlformats.org/officeDocument/2006/relationships/hyperlink" Target="https://www.pro-football-reference.com/years/2008/" TargetMode="External"/><Relationship Id="rId148" Type="http://schemas.openxmlformats.org/officeDocument/2006/relationships/hyperlink" Target="https://www.pro-football-reference.com/years/2016/" TargetMode="External"/><Relationship Id="rId169" Type="http://schemas.openxmlformats.org/officeDocument/2006/relationships/hyperlink" Target="https://www.pro-football-reference.com/teams/phi/2018.htm" TargetMode="External"/><Relationship Id="rId334" Type="http://schemas.openxmlformats.org/officeDocument/2006/relationships/hyperlink" Target="https://www.pro-football-reference.com/years/2003/" TargetMode="External"/><Relationship Id="rId355" Type="http://schemas.openxmlformats.org/officeDocument/2006/relationships/hyperlink" Target="https://www.pro-football-reference.com/teams/nwe/2014.htm" TargetMode="External"/><Relationship Id="rId376" Type="http://schemas.openxmlformats.org/officeDocument/2006/relationships/hyperlink" Target="https://www.pro-football-reference.com/years/2009/" TargetMode="External"/><Relationship Id="rId397" Type="http://schemas.openxmlformats.org/officeDocument/2006/relationships/hyperlink" Target="https://www.pro-football-reference.com/teams/pit/2019.htm" TargetMode="External"/><Relationship Id="rId4" Type="http://schemas.openxmlformats.org/officeDocument/2006/relationships/hyperlink" Target="https://www.pro-football-reference.com/years/2018/" TargetMode="External"/><Relationship Id="rId180" Type="http://schemas.openxmlformats.org/officeDocument/2006/relationships/hyperlink" Target="https://www.pro-football-reference.com/years/2011/" TargetMode="External"/><Relationship Id="rId215" Type="http://schemas.openxmlformats.org/officeDocument/2006/relationships/hyperlink" Target="https://www.pro-football-reference.com/teams/mia/2013.htm" TargetMode="External"/><Relationship Id="rId236" Type="http://schemas.openxmlformats.org/officeDocument/2006/relationships/hyperlink" Target="https://www.pro-football-reference.com/years/2016/" TargetMode="External"/><Relationship Id="rId257" Type="http://schemas.openxmlformats.org/officeDocument/2006/relationships/hyperlink" Target="https://www.pro-football-reference.com/teams/det/2013.htm" TargetMode="External"/><Relationship Id="rId278" Type="http://schemas.openxmlformats.org/officeDocument/2006/relationships/hyperlink" Target="https://www.pro-football-reference.com/years/2014/" TargetMode="External"/><Relationship Id="rId401" Type="http://schemas.openxmlformats.org/officeDocument/2006/relationships/hyperlink" Target="https://www.pro-football-reference.com/teams/pit/2004.htm" TargetMode="External"/><Relationship Id="rId422" Type="http://schemas.openxmlformats.org/officeDocument/2006/relationships/hyperlink" Target="https://www.pro-football-reference.com/years/2019/" TargetMode="External"/><Relationship Id="rId443" Type="http://schemas.openxmlformats.org/officeDocument/2006/relationships/hyperlink" Target="https://www.pro-football-reference.com/teams/rav/2019.htm" TargetMode="External"/><Relationship Id="rId303" Type="http://schemas.openxmlformats.org/officeDocument/2006/relationships/hyperlink" Target="https://www.pro-football-reference.com/teams/nwe/2005.htm" TargetMode="External"/><Relationship Id="rId42" Type="http://schemas.openxmlformats.org/officeDocument/2006/relationships/hyperlink" Target="https://www.pro-football-reference.com/years/2013/" TargetMode="External"/><Relationship Id="rId84" Type="http://schemas.openxmlformats.org/officeDocument/2006/relationships/hyperlink" Target="https://www.pro-football-reference.com/years/2018/" TargetMode="External"/><Relationship Id="rId138" Type="http://schemas.openxmlformats.org/officeDocument/2006/relationships/hyperlink" Target="https://www.pro-football-reference.com/years/2020/" TargetMode="External"/><Relationship Id="rId345" Type="http://schemas.openxmlformats.org/officeDocument/2006/relationships/hyperlink" Target="https://www.pro-football-reference.com/teams/nwe/2009.htm" TargetMode="External"/><Relationship Id="rId387" Type="http://schemas.openxmlformats.org/officeDocument/2006/relationships/hyperlink" Target="https://www.pro-football-reference.com/teams/pit/2014.htm" TargetMode="External"/><Relationship Id="rId191" Type="http://schemas.openxmlformats.org/officeDocument/2006/relationships/hyperlink" Target="https://www.pro-football-reference.com/teams/atl/2016.htm" TargetMode="External"/><Relationship Id="rId205" Type="http://schemas.openxmlformats.org/officeDocument/2006/relationships/hyperlink" Target="https://www.pro-football-reference.com/teams/atl/2011.htm" TargetMode="External"/><Relationship Id="rId247" Type="http://schemas.openxmlformats.org/officeDocument/2006/relationships/hyperlink" Target="https://www.pro-football-reference.com/teams/sfo/2019.htm" TargetMode="External"/><Relationship Id="rId412" Type="http://schemas.openxmlformats.org/officeDocument/2006/relationships/hyperlink" Target="https://www.pro-football-reference.com/years/2014/" TargetMode="External"/><Relationship Id="rId107" Type="http://schemas.openxmlformats.org/officeDocument/2006/relationships/hyperlink" Target="https://www.pro-football-reference.com/teams/gnb/2014.htm" TargetMode="External"/><Relationship Id="rId289" Type="http://schemas.openxmlformats.org/officeDocument/2006/relationships/hyperlink" Target="https://www.pro-football-reference.com/teams/rai/2019.htm" TargetMode="External"/><Relationship Id="rId11" Type="http://schemas.openxmlformats.org/officeDocument/2006/relationships/hyperlink" Target="https://www.pro-football-reference.com/teams/buf/2018.htm" TargetMode="External"/><Relationship Id="rId53" Type="http://schemas.openxmlformats.org/officeDocument/2006/relationships/hyperlink" Target="https://www.pro-football-reference.com/teams/sea/2018.htm" TargetMode="External"/><Relationship Id="rId149" Type="http://schemas.openxmlformats.org/officeDocument/2006/relationships/hyperlink" Target="https://www.pro-football-reference.com/teams/was/2016.htm" TargetMode="External"/><Relationship Id="rId314" Type="http://schemas.openxmlformats.org/officeDocument/2006/relationships/hyperlink" Target="https://www.pro-football-reference.com/years/2012/" TargetMode="External"/><Relationship Id="rId356" Type="http://schemas.openxmlformats.org/officeDocument/2006/relationships/hyperlink" Target="https://www.pro-football-reference.com/years/2015/" TargetMode="External"/><Relationship Id="rId398" Type="http://schemas.openxmlformats.org/officeDocument/2006/relationships/hyperlink" Target="https://www.pro-football-reference.com/years/2020/" TargetMode="External"/><Relationship Id="rId95" Type="http://schemas.openxmlformats.org/officeDocument/2006/relationships/hyperlink" Target="https://www.pro-football-reference.com/teams/gnb/2008.htm" TargetMode="External"/><Relationship Id="rId160" Type="http://schemas.openxmlformats.org/officeDocument/2006/relationships/hyperlink" Target="https://www.pro-football-reference.com/years/2015/" TargetMode="External"/><Relationship Id="rId216" Type="http://schemas.openxmlformats.org/officeDocument/2006/relationships/hyperlink" Target="https://www.pro-football-reference.com/years/2014/" TargetMode="External"/><Relationship Id="rId423" Type="http://schemas.openxmlformats.org/officeDocument/2006/relationships/hyperlink" Target="https://www.pro-football-reference.com/teams/cle/2019.htm" TargetMode="External"/><Relationship Id="rId258" Type="http://schemas.openxmlformats.org/officeDocument/2006/relationships/hyperlink" Target="https://www.pro-football-reference.com/years/2014/" TargetMode="External"/><Relationship Id="rId22" Type="http://schemas.openxmlformats.org/officeDocument/2006/relationships/hyperlink" Target="https://www.pro-football-reference.com/years/2019/" TargetMode="External"/><Relationship Id="rId64" Type="http://schemas.openxmlformats.org/officeDocument/2006/relationships/hyperlink" Target="https://www.pro-football-reference.com/years/2015/" TargetMode="External"/><Relationship Id="rId118" Type="http://schemas.openxmlformats.org/officeDocument/2006/relationships/hyperlink" Target="https://www.pro-football-reference.com/years/2020/" TargetMode="External"/><Relationship Id="rId325" Type="http://schemas.openxmlformats.org/officeDocument/2006/relationships/hyperlink" Target="https://www.pro-football-reference.com/teams/nwe/2017.htm" TargetMode="External"/><Relationship Id="rId367" Type="http://schemas.openxmlformats.org/officeDocument/2006/relationships/hyperlink" Target="https://www.pro-football-reference.com/teams/pit/2004.htm" TargetMode="External"/><Relationship Id="rId171" Type="http://schemas.openxmlformats.org/officeDocument/2006/relationships/hyperlink" Target="https://www.pro-football-reference.com/teams/phi/2019.htm" TargetMode="External"/><Relationship Id="rId227" Type="http://schemas.openxmlformats.org/officeDocument/2006/relationships/hyperlink" Target="https://www.pro-football-reference.com/teams/oti/2020.htm" TargetMode="External"/><Relationship Id="rId269" Type="http://schemas.openxmlformats.org/officeDocument/2006/relationships/hyperlink" Target="https://www.pro-football-reference.com/teams/det/2019.htm" TargetMode="External"/><Relationship Id="rId434" Type="http://schemas.openxmlformats.org/officeDocument/2006/relationships/hyperlink" Target="https://www.pro-football-reference.com/years/2018/" TargetMode="External"/><Relationship Id="rId33" Type="http://schemas.openxmlformats.org/officeDocument/2006/relationships/hyperlink" Target="https://www.pro-football-reference.com/teams/dal/2019.htm" TargetMode="External"/><Relationship Id="rId129" Type="http://schemas.openxmlformats.org/officeDocument/2006/relationships/hyperlink" Target="https://www.pro-football-reference.com/teams/gnb/2013.htm" TargetMode="External"/><Relationship Id="rId280" Type="http://schemas.openxmlformats.org/officeDocument/2006/relationships/hyperlink" Target="https://www.pro-football-reference.com/years/2015/" TargetMode="External"/><Relationship Id="rId336" Type="http://schemas.openxmlformats.org/officeDocument/2006/relationships/hyperlink" Target="https://www.pro-football-reference.com/years/2004/" TargetMode="External"/><Relationship Id="rId75" Type="http://schemas.openxmlformats.org/officeDocument/2006/relationships/hyperlink" Target="https://www.pro-football-reference.com/teams/ram/2016.htm" TargetMode="External"/><Relationship Id="rId140" Type="http://schemas.openxmlformats.org/officeDocument/2006/relationships/hyperlink" Target="https://www.pro-football-reference.com/years/2012/" TargetMode="External"/><Relationship Id="rId182" Type="http://schemas.openxmlformats.org/officeDocument/2006/relationships/hyperlink" Target="https://www.pro-football-reference.com/years/2012/" TargetMode="External"/><Relationship Id="rId378" Type="http://schemas.openxmlformats.org/officeDocument/2006/relationships/hyperlink" Target="https://www.pro-football-reference.com/years/2010/" TargetMode="External"/><Relationship Id="rId403" Type="http://schemas.openxmlformats.org/officeDocument/2006/relationships/hyperlink" Target="https://www.pro-football-reference.com/teams/pit/2005.htm" TargetMode="External"/><Relationship Id="rId6" Type="http://schemas.openxmlformats.org/officeDocument/2006/relationships/hyperlink" Target="https://www.pro-football-reference.com/years/2019/" TargetMode="External"/><Relationship Id="rId238" Type="http://schemas.openxmlformats.org/officeDocument/2006/relationships/hyperlink" Target="https://www.pro-football-reference.com/years/2017/" TargetMode="External"/><Relationship Id="rId445" Type="http://schemas.openxmlformats.org/officeDocument/2006/relationships/hyperlink" Target="https://www.pro-football-reference.com/teams/rav/2020.htm" TargetMode="External"/><Relationship Id="rId291" Type="http://schemas.openxmlformats.org/officeDocument/2006/relationships/hyperlink" Target="https://www.pro-football-reference.com/teams/rai/2020.htm" TargetMode="External"/><Relationship Id="rId305" Type="http://schemas.openxmlformats.org/officeDocument/2006/relationships/hyperlink" Target="https://www.pro-football-reference.com/teams/nwe/2006.htm" TargetMode="External"/><Relationship Id="rId347" Type="http://schemas.openxmlformats.org/officeDocument/2006/relationships/hyperlink" Target="https://www.pro-football-reference.com/teams/nwe/2010.htm" TargetMode="External"/><Relationship Id="rId44" Type="http://schemas.openxmlformats.org/officeDocument/2006/relationships/hyperlink" Target="https://www.pro-football-reference.com/years/2014/" TargetMode="External"/><Relationship Id="rId86" Type="http://schemas.openxmlformats.org/officeDocument/2006/relationships/hyperlink" Target="https://www.pro-football-reference.com/years/2020/" TargetMode="External"/><Relationship Id="rId151" Type="http://schemas.openxmlformats.org/officeDocument/2006/relationships/hyperlink" Target="https://www.pro-football-reference.com/teams/was/2017.htm" TargetMode="External"/><Relationship Id="rId389" Type="http://schemas.openxmlformats.org/officeDocument/2006/relationships/hyperlink" Target="https://www.pro-football-reference.com/teams/pit/2015.htm" TargetMode="External"/><Relationship Id="rId193" Type="http://schemas.openxmlformats.org/officeDocument/2006/relationships/hyperlink" Target="https://www.pro-football-reference.com/teams/atl/2017.htm" TargetMode="External"/><Relationship Id="rId207" Type="http://schemas.openxmlformats.org/officeDocument/2006/relationships/hyperlink" Target="https://www.pro-football-reference.com/teams/atl/2012.htm" TargetMode="External"/><Relationship Id="rId249" Type="http://schemas.openxmlformats.org/officeDocument/2006/relationships/hyperlink" Target="https://www.pro-football-reference.com/teams/det/2009.htm" TargetMode="External"/><Relationship Id="rId414" Type="http://schemas.openxmlformats.org/officeDocument/2006/relationships/hyperlink" Target="https://www.pro-football-reference.com/years/2016/" TargetMode="External"/><Relationship Id="rId13" Type="http://schemas.openxmlformats.org/officeDocument/2006/relationships/hyperlink" Target="https://www.pro-football-reference.com/teams/buf/2019.htm" TargetMode="External"/><Relationship Id="rId109" Type="http://schemas.openxmlformats.org/officeDocument/2006/relationships/hyperlink" Target="https://www.pro-football-reference.com/teams/gnb/2015.htm" TargetMode="External"/><Relationship Id="rId260" Type="http://schemas.openxmlformats.org/officeDocument/2006/relationships/hyperlink" Target="https://www.pro-football-reference.com/years/2015/" TargetMode="External"/><Relationship Id="rId316" Type="http://schemas.openxmlformats.org/officeDocument/2006/relationships/hyperlink" Target="https://www.pro-football-reference.com/years/2013/" TargetMode="External"/><Relationship Id="rId55" Type="http://schemas.openxmlformats.org/officeDocument/2006/relationships/hyperlink" Target="https://www.pro-football-reference.com/teams/sea/2019.htm" TargetMode="External"/><Relationship Id="rId97" Type="http://schemas.openxmlformats.org/officeDocument/2006/relationships/hyperlink" Target="https://www.pro-football-reference.com/teams/gnb/2009.htm" TargetMode="External"/><Relationship Id="rId120" Type="http://schemas.openxmlformats.org/officeDocument/2006/relationships/hyperlink" Target="https://www.pro-football-reference.com/years/2009/" TargetMode="External"/><Relationship Id="rId358" Type="http://schemas.openxmlformats.org/officeDocument/2006/relationships/hyperlink" Target="https://www.pro-football-reference.com/years/2016/" TargetMode="External"/><Relationship Id="rId162" Type="http://schemas.openxmlformats.org/officeDocument/2006/relationships/hyperlink" Target="https://www.pro-football-reference.com/years/2019/" TargetMode="External"/><Relationship Id="rId218" Type="http://schemas.openxmlformats.org/officeDocument/2006/relationships/hyperlink" Target="https://www.pro-football-reference.com/years/2015/" TargetMode="External"/><Relationship Id="rId425" Type="http://schemas.openxmlformats.org/officeDocument/2006/relationships/hyperlink" Target="https://www.pro-football-reference.com/teams/cle/2020.htm" TargetMode="External"/><Relationship Id="rId271" Type="http://schemas.openxmlformats.org/officeDocument/2006/relationships/hyperlink" Target="https://www.pro-football-reference.com/teams/det/2020.htm" TargetMode="External"/><Relationship Id="rId24" Type="http://schemas.openxmlformats.org/officeDocument/2006/relationships/hyperlink" Target="https://www.pro-football-reference.com/years/2020/" TargetMode="External"/><Relationship Id="rId66" Type="http://schemas.openxmlformats.org/officeDocument/2006/relationships/hyperlink" Target="https://www.pro-football-reference.com/years/2016/" TargetMode="External"/><Relationship Id="rId131" Type="http://schemas.openxmlformats.org/officeDocument/2006/relationships/hyperlink" Target="https://www.pro-football-reference.com/teams/gnb/2014.htm" TargetMode="External"/><Relationship Id="rId327" Type="http://schemas.openxmlformats.org/officeDocument/2006/relationships/hyperlink" Target="https://www.pro-football-reference.com/teams/nwe/2018.htm" TargetMode="External"/><Relationship Id="rId369" Type="http://schemas.openxmlformats.org/officeDocument/2006/relationships/hyperlink" Target="https://www.pro-football-reference.com/teams/pit/2005.htm" TargetMode="External"/><Relationship Id="rId173" Type="http://schemas.openxmlformats.org/officeDocument/2006/relationships/hyperlink" Target="https://www.pro-football-reference.com/teams/phi/2020.htm" TargetMode="External"/><Relationship Id="rId229" Type="http://schemas.openxmlformats.org/officeDocument/2006/relationships/hyperlink" Target="https://www.pro-football-reference.com/teams/oti/2019.htm" TargetMode="External"/><Relationship Id="rId380" Type="http://schemas.openxmlformats.org/officeDocument/2006/relationships/hyperlink" Target="https://www.pro-football-reference.com/years/2011/" TargetMode="External"/><Relationship Id="rId436" Type="http://schemas.openxmlformats.org/officeDocument/2006/relationships/hyperlink" Target="https://www.pro-football-reference.com/years/2019/" TargetMode="External"/><Relationship Id="rId240" Type="http://schemas.openxmlformats.org/officeDocument/2006/relationships/hyperlink" Target="https://www.pro-football-reference.com/years/2018/" TargetMode="External"/><Relationship Id="rId35" Type="http://schemas.openxmlformats.org/officeDocument/2006/relationships/hyperlink" Target="https://www.pro-football-reference.com/years/2020/" TargetMode="External"/><Relationship Id="rId77" Type="http://schemas.openxmlformats.org/officeDocument/2006/relationships/hyperlink" Target="https://www.pro-football-reference.com/teams/ram/2017.htm" TargetMode="External"/><Relationship Id="rId100" Type="http://schemas.openxmlformats.org/officeDocument/2006/relationships/hyperlink" Target="https://www.pro-football-reference.com/years/2011/" TargetMode="External"/><Relationship Id="rId282" Type="http://schemas.openxmlformats.org/officeDocument/2006/relationships/hyperlink" Target="https://www.pro-football-reference.com/years/2016/" TargetMode="External"/><Relationship Id="rId338" Type="http://schemas.openxmlformats.org/officeDocument/2006/relationships/hyperlink" Target="https://www.pro-football-reference.com/years/2005/" TargetMode="External"/><Relationship Id="rId8" Type="http://schemas.openxmlformats.org/officeDocument/2006/relationships/hyperlink" Target="https://www.pro-football-reference.com/years/2020/" TargetMode="External"/><Relationship Id="rId142" Type="http://schemas.openxmlformats.org/officeDocument/2006/relationships/hyperlink" Target="https://www.pro-football-reference.com/years/2013/" TargetMode="External"/><Relationship Id="rId184" Type="http://schemas.openxmlformats.org/officeDocument/2006/relationships/hyperlink" Target="https://www.pro-football-reference.com/years/2013/" TargetMode="External"/><Relationship Id="rId391" Type="http://schemas.openxmlformats.org/officeDocument/2006/relationships/hyperlink" Target="https://www.pro-football-reference.com/teams/pit/2016.htm" TargetMode="External"/><Relationship Id="rId405" Type="http://schemas.openxmlformats.org/officeDocument/2006/relationships/hyperlink" Target="https://www.pro-football-reference.com/teams/pit/2007.htm" TargetMode="External"/><Relationship Id="rId251" Type="http://schemas.openxmlformats.org/officeDocument/2006/relationships/hyperlink" Target="https://www.pro-football-reference.com/teams/det/2010.htm" TargetMode="External"/><Relationship Id="rId46" Type="http://schemas.openxmlformats.org/officeDocument/2006/relationships/hyperlink" Target="https://www.pro-football-reference.com/years/2015/" TargetMode="External"/><Relationship Id="rId293" Type="http://schemas.openxmlformats.org/officeDocument/2006/relationships/hyperlink" Target="https://www.pro-football-reference.com/teams/rai/2021.htm" TargetMode="External"/><Relationship Id="rId307" Type="http://schemas.openxmlformats.org/officeDocument/2006/relationships/hyperlink" Target="https://www.pro-football-reference.com/teams/nwe/2007.htm" TargetMode="External"/><Relationship Id="rId349" Type="http://schemas.openxmlformats.org/officeDocument/2006/relationships/hyperlink" Target="https://www.pro-football-reference.com/teams/nwe/2011.htm" TargetMode="External"/><Relationship Id="rId88" Type="http://schemas.openxmlformats.org/officeDocument/2006/relationships/hyperlink" Target="https://www.pro-football-reference.com/years/2005/" TargetMode="External"/><Relationship Id="rId111" Type="http://schemas.openxmlformats.org/officeDocument/2006/relationships/hyperlink" Target="https://www.pro-football-reference.com/teams/gnb/2016.htm" TargetMode="External"/><Relationship Id="rId153" Type="http://schemas.openxmlformats.org/officeDocument/2006/relationships/hyperlink" Target="https://www.pro-football-reference.com/teams/min/2018.htm" TargetMode="External"/><Relationship Id="rId195" Type="http://schemas.openxmlformats.org/officeDocument/2006/relationships/hyperlink" Target="https://www.pro-football-reference.com/teams/atl/2018.htm" TargetMode="External"/><Relationship Id="rId209" Type="http://schemas.openxmlformats.org/officeDocument/2006/relationships/hyperlink" Target="https://www.pro-football-reference.com/teams/atl/2016.htm" TargetMode="External"/><Relationship Id="rId360" Type="http://schemas.openxmlformats.org/officeDocument/2006/relationships/hyperlink" Target="https://www.pro-football-reference.com/years/2017/" TargetMode="External"/><Relationship Id="rId416" Type="http://schemas.openxmlformats.org/officeDocument/2006/relationships/hyperlink" Target="https://www.pro-football-reference.com/years/2017/" TargetMode="External"/><Relationship Id="rId220" Type="http://schemas.openxmlformats.org/officeDocument/2006/relationships/hyperlink" Target="https://www.pro-football-reference.com/years/2016/" TargetMode="External"/><Relationship Id="rId15" Type="http://schemas.openxmlformats.org/officeDocument/2006/relationships/hyperlink" Target="https://www.pro-football-reference.com/teams/buf/2020.htm" TargetMode="External"/><Relationship Id="rId57" Type="http://schemas.openxmlformats.org/officeDocument/2006/relationships/hyperlink" Target="https://www.pro-football-reference.com/teams/sea/2020.htm" TargetMode="External"/><Relationship Id="rId262" Type="http://schemas.openxmlformats.org/officeDocument/2006/relationships/hyperlink" Target="https://www.pro-football-reference.com/years/2016/" TargetMode="External"/><Relationship Id="rId318" Type="http://schemas.openxmlformats.org/officeDocument/2006/relationships/hyperlink" Target="https://www.pro-football-reference.com/years/2014/" TargetMode="External"/><Relationship Id="rId99" Type="http://schemas.openxmlformats.org/officeDocument/2006/relationships/hyperlink" Target="https://www.pro-football-reference.com/teams/gnb/2010.htm" TargetMode="External"/><Relationship Id="rId122" Type="http://schemas.openxmlformats.org/officeDocument/2006/relationships/hyperlink" Target="https://www.pro-football-reference.com/years/2010/" TargetMode="External"/><Relationship Id="rId164" Type="http://schemas.openxmlformats.org/officeDocument/2006/relationships/hyperlink" Target="https://www.pro-football-reference.com/years/2016/" TargetMode="External"/><Relationship Id="rId371" Type="http://schemas.openxmlformats.org/officeDocument/2006/relationships/hyperlink" Target="https://www.pro-football-reference.com/teams/pit/2006.htm" TargetMode="External"/><Relationship Id="rId427" Type="http://schemas.openxmlformats.org/officeDocument/2006/relationships/hyperlink" Target="https://www.pro-football-reference.com/teams/cle/2020.htm" TargetMode="External"/><Relationship Id="rId26" Type="http://schemas.openxmlformats.org/officeDocument/2006/relationships/hyperlink" Target="https://www.pro-football-reference.com/years/2016/" TargetMode="External"/><Relationship Id="rId231" Type="http://schemas.openxmlformats.org/officeDocument/2006/relationships/hyperlink" Target="https://www.pro-football-reference.com/teams/oti/2020.htm" TargetMode="External"/><Relationship Id="rId273" Type="http://schemas.openxmlformats.org/officeDocument/2006/relationships/hyperlink" Target="https://www.pro-football-reference.com/teams/det/2011.htm" TargetMode="External"/><Relationship Id="rId329" Type="http://schemas.openxmlformats.org/officeDocument/2006/relationships/hyperlink" Target="https://www.pro-football-reference.com/teams/nwe/2019.htm" TargetMode="External"/><Relationship Id="rId68" Type="http://schemas.openxmlformats.org/officeDocument/2006/relationships/hyperlink" Target="https://www.pro-football-reference.com/years/2018/" TargetMode="External"/><Relationship Id="rId133" Type="http://schemas.openxmlformats.org/officeDocument/2006/relationships/hyperlink" Target="https://www.pro-football-reference.com/teams/gnb/2015.htm" TargetMode="External"/><Relationship Id="rId175" Type="http://schemas.openxmlformats.org/officeDocument/2006/relationships/hyperlink" Target="https://www.pro-football-reference.com/teams/atl/2008.htm" TargetMode="External"/><Relationship Id="rId340" Type="http://schemas.openxmlformats.org/officeDocument/2006/relationships/hyperlink" Target="https://www.pro-football-reference.com/years/2006/" TargetMode="External"/><Relationship Id="rId200" Type="http://schemas.openxmlformats.org/officeDocument/2006/relationships/hyperlink" Target="https://www.pro-football-reference.com/years/2008/" TargetMode="External"/><Relationship Id="rId382" Type="http://schemas.openxmlformats.org/officeDocument/2006/relationships/hyperlink" Target="https://www.pro-football-reference.com/years/2012/" TargetMode="External"/><Relationship Id="rId438" Type="http://schemas.openxmlformats.org/officeDocument/2006/relationships/hyperlink" Target="https://www.pro-football-reference.com/years/2020/" TargetMode="External"/><Relationship Id="rId242" Type="http://schemas.openxmlformats.org/officeDocument/2006/relationships/hyperlink" Target="https://www.pro-football-reference.com/years/2019/" TargetMode="External"/><Relationship Id="rId284" Type="http://schemas.openxmlformats.org/officeDocument/2006/relationships/hyperlink" Target="https://www.pro-football-reference.com/years/2017/" TargetMode="External"/><Relationship Id="rId37" Type="http://schemas.openxmlformats.org/officeDocument/2006/relationships/hyperlink" Target="https://www.pro-football-reference.com/teams/dal/2016.htm" TargetMode="External"/><Relationship Id="rId79" Type="http://schemas.openxmlformats.org/officeDocument/2006/relationships/hyperlink" Target="https://www.pro-football-reference.com/teams/ram/2018.htm" TargetMode="External"/><Relationship Id="rId102" Type="http://schemas.openxmlformats.org/officeDocument/2006/relationships/hyperlink" Target="https://www.pro-football-reference.com/years/2012/" TargetMode="External"/><Relationship Id="rId144" Type="http://schemas.openxmlformats.org/officeDocument/2006/relationships/hyperlink" Target="https://www.pro-football-reference.com/years/2014/" TargetMode="External"/><Relationship Id="rId90" Type="http://schemas.openxmlformats.org/officeDocument/2006/relationships/hyperlink" Target="https://www.pro-football-reference.com/years/2006/" TargetMode="External"/><Relationship Id="rId186" Type="http://schemas.openxmlformats.org/officeDocument/2006/relationships/hyperlink" Target="https://www.pro-football-reference.com/years/2014/" TargetMode="External"/><Relationship Id="rId351" Type="http://schemas.openxmlformats.org/officeDocument/2006/relationships/hyperlink" Target="https://www.pro-football-reference.com/teams/nwe/2012.htm" TargetMode="External"/><Relationship Id="rId393" Type="http://schemas.openxmlformats.org/officeDocument/2006/relationships/hyperlink" Target="https://www.pro-football-reference.com/teams/pit/2017.htm" TargetMode="External"/><Relationship Id="rId407" Type="http://schemas.openxmlformats.org/officeDocument/2006/relationships/hyperlink" Target="https://www.pro-football-reference.com/teams/pit/2008.htm" TargetMode="External"/><Relationship Id="rId211" Type="http://schemas.openxmlformats.org/officeDocument/2006/relationships/hyperlink" Target="https://www.pro-football-reference.com/teams/atl/2017.htm" TargetMode="External"/><Relationship Id="rId253" Type="http://schemas.openxmlformats.org/officeDocument/2006/relationships/hyperlink" Target="https://www.pro-football-reference.com/teams/det/2011.htm" TargetMode="External"/><Relationship Id="rId295" Type="http://schemas.openxmlformats.org/officeDocument/2006/relationships/hyperlink" Target="https://www.pro-football-reference.com/teams/nwe/2001.htm" TargetMode="External"/><Relationship Id="rId309" Type="http://schemas.openxmlformats.org/officeDocument/2006/relationships/hyperlink" Target="https://www.pro-football-reference.com/teams/nwe/2009.htm" TargetMode="External"/><Relationship Id="rId48" Type="http://schemas.openxmlformats.org/officeDocument/2006/relationships/hyperlink" Target="https://www.pro-football-reference.com/years/2016/" TargetMode="External"/><Relationship Id="rId113" Type="http://schemas.openxmlformats.org/officeDocument/2006/relationships/hyperlink" Target="https://www.pro-football-reference.com/teams/gnb/2017.htm" TargetMode="External"/><Relationship Id="rId320" Type="http://schemas.openxmlformats.org/officeDocument/2006/relationships/hyperlink" Target="https://www.pro-football-reference.com/years/2015/" TargetMode="External"/><Relationship Id="rId155" Type="http://schemas.openxmlformats.org/officeDocument/2006/relationships/hyperlink" Target="https://www.pro-football-reference.com/teams/min/2019.htm" TargetMode="External"/><Relationship Id="rId197" Type="http://schemas.openxmlformats.org/officeDocument/2006/relationships/hyperlink" Target="https://www.pro-football-reference.com/teams/atl/2019.htm" TargetMode="External"/><Relationship Id="rId362" Type="http://schemas.openxmlformats.org/officeDocument/2006/relationships/hyperlink" Target="https://www.pro-football-reference.com/years/2018/" TargetMode="External"/><Relationship Id="rId418" Type="http://schemas.openxmlformats.org/officeDocument/2006/relationships/hyperlink" Target="https://www.pro-football-reference.com/years/2020/" TargetMode="External"/><Relationship Id="rId222" Type="http://schemas.openxmlformats.org/officeDocument/2006/relationships/hyperlink" Target="https://www.pro-football-reference.com/years/2018/" TargetMode="External"/><Relationship Id="rId264" Type="http://schemas.openxmlformats.org/officeDocument/2006/relationships/hyperlink" Target="https://www.pro-football-reference.com/years/2017/" TargetMode="External"/><Relationship Id="rId17" Type="http://schemas.openxmlformats.org/officeDocument/2006/relationships/hyperlink" Target="https://www.pro-football-reference.com/teams/buf/2019.htm" TargetMode="External"/><Relationship Id="rId59" Type="http://schemas.openxmlformats.org/officeDocument/2006/relationships/hyperlink" Target="https://www.pro-football-reference.com/teams/sea/2012.htm" TargetMode="External"/><Relationship Id="rId124" Type="http://schemas.openxmlformats.org/officeDocument/2006/relationships/hyperlink" Target="https://www.pro-football-reference.com/years/2011/" TargetMode="External"/><Relationship Id="rId70" Type="http://schemas.openxmlformats.org/officeDocument/2006/relationships/hyperlink" Target="https://www.pro-football-reference.com/years/2019/" TargetMode="External"/><Relationship Id="rId166" Type="http://schemas.openxmlformats.org/officeDocument/2006/relationships/hyperlink" Target="https://www.pro-football-reference.com/years/2017/" TargetMode="External"/><Relationship Id="rId331" Type="http://schemas.openxmlformats.org/officeDocument/2006/relationships/hyperlink" Target="https://www.pro-football-reference.com/teams/tam/2020.htm" TargetMode="External"/><Relationship Id="rId373" Type="http://schemas.openxmlformats.org/officeDocument/2006/relationships/hyperlink" Target="https://www.pro-football-reference.com/teams/pit/2007.htm" TargetMode="External"/><Relationship Id="rId429" Type="http://schemas.openxmlformats.org/officeDocument/2006/relationships/hyperlink" Target="https://www.pro-football-reference.com/teams/nyj/2018.htm" TargetMode="External"/><Relationship Id="rId1" Type="http://schemas.openxmlformats.org/officeDocument/2006/relationships/pivotTable" Target="../pivotTables/pivotTable4.xml"/><Relationship Id="rId233" Type="http://schemas.openxmlformats.org/officeDocument/2006/relationships/hyperlink" Target="https://www.pro-football-reference.com/teams/nwe/2014.htm" TargetMode="External"/><Relationship Id="rId440" Type="http://schemas.openxmlformats.org/officeDocument/2006/relationships/hyperlink" Target="https://www.pro-football-reference.com/years/2018/" TargetMode="External"/><Relationship Id="rId28" Type="http://schemas.openxmlformats.org/officeDocument/2006/relationships/hyperlink" Target="https://www.pro-football-reference.com/years/2017/" TargetMode="External"/><Relationship Id="rId275" Type="http://schemas.openxmlformats.org/officeDocument/2006/relationships/hyperlink" Target="https://www.pro-football-reference.com/teams/det/2014.htm" TargetMode="External"/><Relationship Id="rId300" Type="http://schemas.openxmlformats.org/officeDocument/2006/relationships/hyperlink" Target="https://www.pro-football-reference.com/years/2004/" TargetMode="External"/><Relationship Id="rId81" Type="http://schemas.openxmlformats.org/officeDocument/2006/relationships/hyperlink" Target="https://www.pro-football-reference.com/teams/ram/2019.htm" TargetMode="External"/><Relationship Id="rId135" Type="http://schemas.openxmlformats.org/officeDocument/2006/relationships/hyperlink" Target="https://www.pro-football-reference.com/teams/gnb/2016.htm" TargetMode="External"/><Relationship Id="rId177" Type="http://schemas.openxmlformats.org/officeDocument/2006/relationships/hyperlink" Target="https://www.pro-football-reference.com/teams/atl/2009.htm" TargetMode="External"/><Relationship Id="rId342" Type="http://schemas.openxmlformats.org/officeDocument/2006/relationships/hyperlink" Target="https://www.pro-football-reference.com/years/2007/" TargetMode="External"/><Relationship Id="rId384" Type="http://schemas.openxmlformats.org/officeDocument/2006/relationships/hyperlink" Target="https://www.pro-football-reference.com/years/2013/" TargetMode="External"/><Relationship Id="rId202" Type="http://schemas.openxmlformats.org/officeDocument/2006/relationships/hyperlink" Target="https://www.pro-football-reference.com/years/2010/" TargetMode="External"/><Relationship Id="rId244" Type="http://schemas.openxmlformats.org/officeDocument/2006/relationships/hyperlink" Target="https://www.pro-football-reference.com/years/20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52C8-978E-614F-9397-23694E7AF2CE}">
  <dimension ref="C4:L22"/>
  <sheetViews>
    <sheetView showGridLines="0" tabSelected="1" zoomScale="144" workbookViewId="0">
      <selection activeCell="H8" sqref="H8"/>
    </sheetView>
  </sheetViews>
  <sheetFormatPr baseColWidth="10" defaultRowHeight="16" x14ac:dyDescent="0.2"/>
  <cols>
    <col min="3" max="3" width="13.1640625" bestFit="1" customWidth="1"/>
    <col min="4" max="4" width="16.5" bestFit="1" customWidth="1"/>
    <col min="5" max="5" width="12.83203125" bestFit="1" customWidth="1"/>
    <col min="9" max="9" width="17" bestFit="1" customWidth="1"/>
    <col min="10" max="10" width="12.1640625" bestFit="1" customWidth="1"/>
  </cols>
  <sheetData>
    <row r="4" spans="3:12" ht="19" x14ac:dyDescent="0.2">
      <c r="C4" s="15" t="s">
        <v>0</v>
      </c>
      <c r="D4" s="15" t="s">
        <v>227</v>
      </c>
      <c r="E4" s="15" t="s">
        <v>224</v>
      </c>
      <c r="F4" s="15" t="s">
        <v>228</v>
      </c>
      <c r="I4" s="15" t="s">
        <v>0</v>
      </c>
      <c r="J4" s="15" t="s">
        <v>1299</v>
      </c>
      <c r="K4" s="15" t="s">
        <v>1298</v>
      </c>
    </row>
    <row r="5" spans="3:12" x14ac:dyDescent="0.2">
      <c r="C5" s="14" t="s">
        <v>1</v>
      </c>
      <c r="D5" s="14" t="s">
        <v>226</v>
      </c>
      <c r="E5" s="18">
        <v>21</v>
      </c>
      <c r="F5" s="22">
        <v>-1</v>
      </c>
      <c r="I5" s="14" t="s">
        <v>1281</v>
      </c>
      <c r="J5" s="18">
        <v>2020.3931767912723</v>
      </c>
      <c r="K5" s="18">
        <v>21.3931767912722</v>
      </c>
      <c r="L5" s="1"/>
    </row>
    <row r="6" spans="3:12" x14ac:dyDescent="0.2">
      <c r="C6" s="19" t="s">
        <v>6</v>
      </c>
      <c r="D6" s="19">
        <v>20</v>
      </c>
      <c r="E6" s="20">
        <v>19.100000000000001</v>
      </c>
      <c r="F6" s="21">
        <f t="shared" ref="F6:F14" si="0">D6-E6</f>
        <v>0.89999999999999858</v>
      </c>
      <c r="I6" s="19" t="s">
        <v>1282</v>
      </c>
      <c r="J6" s="20">
        <v>2020.9322032520906</v>
      </c>
      <c r="K6" s="20">
        <v>17.932203252090702</v>
      </c>
      <c r="L6" s="1"/>
    </row>
    <row r="7" spans="3:12" x14ac:dyDescent="0.2">
      <c r="C7" s="14" t="s">
        <v>2</v>
      </c>
      <c r="D7" s="14">
        <v>18</v>
      </c>
      <c r="E7" s="18">
        <v>20.399999999999999</v>
      </c>
      <c r="F7" s="17">
        <f t="shared" si="0"/>
        <v>-2.3999999999999986</v>
      </c>
      <c r="I7" s="14" t="s">
        <v>1283</v>
      </c>
      <c r="J7" s="18">
        <v>2023.7493371819303</v>
      </c>
      <c r="K7" s="18">
        <v>10.749337181930199</v>
      </c>
      <c r="L7" s="1"/>
    </row>
    <row r="8" spans="3:12" x14ac:dyDescent="0.2">
      <c r="C8" s="19" t="s">
        <v>225</v>
      </c>
      <c r="D8" s="19" t="s">
        <v>1300</v>
      </c>
      <c r="E8" s="20">
        <v>17.3</v>
      </c>
      <c r="F8" s="21">
        <v>1</v>
      </c>
      <c r="I8" s="19" t="s">
        <v>1284</v>
      </c>
      <c r="J8" s="20">
        <v>2025.5407765118821</v>
      </c>
      <c r="K8" s="20">
        <v>18.540776511882001</v>
      </c>
      <c r="L8" s="1"/>
    </row>
    <row r="9" spans="3:12" x14ac:dyDescent="0.2">
      <c r="C9" s="14" t="s">
        <v>4</v>
      </c>
      <c r="D9" s="14">
        <v>17</v>
      </c>
      <c r="E9" s="18">
        <v>17</v>
      </c>
      <c r="F9" s="17">
        <f t="shared" si="0"/>
        <v>0</v>
      </c>
      <c r="I9" s="14" t="s">
        <v>1285</v>
      </c>
      <c r="J9" s="18">
        <v>2025.6378726920952</v>
      </c>
      <c r="K9" s="18">
        <v>14.6378726920952</v>
      </c>
      <c r="L9" s="1"/>
    </row>
    <row r="10" spans="3:12" x14ac:dyDescent="0.2">
      <c r="C10" s="19" t="s">
        <v>5</v>
      </c>
      <c r="D10" s="19">
        <v>13</v>
      </c>
      <c r="E10" s="20">
        <v>14.3</v>
      </c>
      <c r="F10" s="21">
        <f t="shared" si="0"/>
        <v>-1.3000000000000007</v>
      </c>
      <c r="I10" s="19" t="s">
        <v>1286</v>
      </c>
      <c r="J10" s="20">
        <v>2025.6919792096007</v>
      </c>
      <c r="K10" s="20">
        <v>17.691979209600699</v>
      </c>
      <c r="L10" s="1"/>
    </row>
    <row r="11" spans="3:12" x14ac:dyDescent="0.2">
      <c r="C11" s="14" t="s">
        <v>9</v>
      </c>
      <c r="D11" s="14">
        <v>12</v>
      </c>
      <c r="E11" s="18">
        <v>12.8</v>
      </c>
      <c r="F11" s="17">
        <f t="shared" si="0"/>
        <v>-0.80000000000000071</v>
      </c>
      <c r="I11" s="14" t="s">
        <v>1287</v>
      </c>
      <c r="J11" s="18">
        <v>2026.1947758972969</v>
      </c>
      <c r="K11" s="18">
        <v>15.1947758972969</v>
      </c>
      <c r="L11" s="1"/>
    </row>
    <row r="12" spans="3:12" x14ac:dyDescent="0.2">
      <c r="C12" s="19" t="s">
        <v>8</v>
      </c>
      <c r="D12" s="19">
        <v>9</v>
      </c>
      <c r="E12" s="20">
        <v>10.1</v>
      </c>
      <c r="F12" s="21">
        <f t="shared" si="0"/>
        <v>-1.0999999999999996</v>
      </c>
      <c r="I12" s="19" t="s">
        <v>1288</v>
      </c>
      <c r="J12" s="20">
        <v>2027.8606371534268</v>
      </c>
      <c r="K12" s="20">
        <v>23.860637153426701</v>
      </c>
      <c r="L12" s="1"/>
    </row>
    <row r="13" spans="3:12" x14ac:dyDescent="0.2">
      <c r="C13" s="14" t="s">
        <v>3</v>
      </c>
      <c r="D13" s="14">
        <v>7</v>
      </c>
      <c r="E13" s="18">
        <v>16.600000000000001</v>
      </c>
      <c r="F13" s="17">
        <f t="shared" si="0"/>
        <v>-9.6000000000000014</v>
      </c>
      <c r="I13" s="14" t="s">
        <v>1289</v>
      </c>
      <c r="J13" s="18">
        <v>2028.7373434125186</v>
      </c>
      <c r="K13" s="18">
        <v>11.7373434125185</v>
      </c>
      <c r="L13" s="1"/>
    </row>
    <row r="14" spans="3:12" x14ac:dyDescent="0.2">
      <c r="C14" s="19" t="s">
        <v>7</v>
      </c>
      <c r="D14" s="19">
        <v>4</v>
      </c>
      <c r="E14" s="20">
        <v>6.8</v>
      </c>
      <c r="F14" s="21">
        <f t="shared" si="0"/>
        <v>-2.8</v>
      </c>
      <c r="I14" s="19" t="s">
        <v>1290</v>
      </c>
      <c r="J14" s="20">
        <v>2030.6777378240849</v>
      </c>
      <c r="K14" s="20">
        <v>17.6777378240849</v>
      </c>
      <c r="L14" s="1"/>
    </row>
    <row r="15" spans="3:12" x14ac:dyDescent="0.2">
      <c r="I15" s="14" t="s">
        <v>1291</v>
      </c>
      <c r="J15" s="18">
        <v>2030.7355528905687</v>
      </c>
      <c r="K15" s="18">
        <v>19.735552890568599</v>
      </c>
      <c r="L15" s="1"/>
    </row>
    <row r="16" spans="3:12" x14ac:dyDescent="0.2">
      <c r="I16" s="19" t="s">
        <v>1292</v>
      </c>
      <c r="J16" s="20">
        <v>2031.0619142424846</v>
      </c>
      <c r="K16" s="20">
        <v>16.061914242484601</v>
      </c>
      <c r="L16" s="1"/>
    </row>
    <row r="17" spans="9:12" x14ac:dyDescent="0.2">
      <c r="I17" s="14" t="s">
        <v>1293</v>
      </c>
      <c r="J17" s="18">
        <v>2031.6726888787223</v>
      </c>
      <c r="K17" s="18">
        <v>16.672688878722202</v>
      </c>
      <c r="L17" s="1"/>
    </row>
    <row r="18" spans="9:12" x14ac:dyDescent="0.2">
      <c r="I18" s="19" t="s">
        <v>1294</v>
      </c>
      <c r="J18" s="20">
        <v>2031.881898266422</v>
      </c>
      <c r="K18" s="20">
        <v>14.881898266421899</v>
      </c>
      <c r="L18" s="1"/>
    </row>
    <row r="19" spans="9:12" x14ac:dyDescent="0.2">
      <c r="I19" s="14" t="s">
        <v>1295</v>
      </c>
      <c r="J19" s="18">
        <v>2033.9639284389068</v>
      </c>
      <c r="K19" s="18">
        <v>18.963928438906699</v>
      </c>
      <c r="L19" s="1"/>
    </row>
    <row r="20" spans="9:12" x14ac:dyDescent="0.2">
      <c r="I20" s="19" t="s">
        <v>364</v>
      </c>
      <c r="J20" s="20">
        <v>2034.839100958533</v>
      </c>
      <c r="K20" s="20">
        <v>17.839100958532999</v>
      </c>
      <c r="L20" s="1"/>
    </row>
    <row r="21" spans="9:12" x14ac:dyDescent="0.2">
      <c r="I21" s="14" t="s">
        <v>1296</v>
      </c>
      <c r="J21" s="18">
        <v>2036.4048178769424</v>
      </c>
      <c r="K21" s="18">
        <v>19.404817876942399</v>
      </c>
      <c r="L21" s="1"/>
    </row>
    <row r="22" spans="9:12" x14ac:dyDescent="0.2">
      <c r="I22" s="19" t="s">
        <v>1297</v>
      </c>
      <c r="J22" s="20">
        <v>2040.3650600577437</v>
      </c>
      <c r="K22" s="20">
        <v>24.365060057743701</v>
      </c>
      <c r="L22" s="1"/>
    </row>
  </sheetData>
  <sortState xmlns:xlrd2="http://schemas.microsoft.com/office/spreadsheetml/2017/richdata2" ref="I5:J22">
    <sortCondition ref="J5:J2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5419-3163-CB44-9703-96AF6FEC5F54}">
  <dimension ref="A3:E26"/>
  <sheetViews>
    <sheetView workbookViewId="0">
      <selection activeCell="E24" sqref="E24"/>
    </sheetView>
  </sheetViews>
  <sheetFormatPr baseColWidth="10" defaultRowHeight="16" x14ac:dyDescent="0.2"/>
  <cols>
    <col min="1" max="1" width="17.5" bestFit="1" customWidth="1"/>
    <col min="2" max="2" width="11.1640625" bestFit="1" customWidth="1"/>
    <col min="3" max="3" width="11" bestFit="1" customWidth="1"/>
  </cols>
  <sheetData>
    <row r="3" spans="1:5" x14ac:dyDescent="0.2">
      <c r="A3" s="7" t="s">
        <v>198</v>
      </c>
      <c r="B3" t="s">
        <v>196</v>
      </c>
      <c r="C3" t="s">
        <v>197</v>
      </c>
    </row>
    <row r="4" spans="1:5" x14ac:dyDescent="0.2">
      <c r="A4" s="8">
        <v>2000</v>
      </c>
      <c r="B4" s="6">
        <v>0</v>
      </c>
      <c r="C4" s="6">
        <v>0</v>
      </c>
    </row>
    <row r="5" spans="1:5" x14ac:dyDescent="0.2">
      <c r="A5" s="8">
        <v>2001</v>
      </c>
      <c r="B5" s="6">
        <v>19</v>
      </c>
      <c r="C5" s="6">
        <v>13</v>
      </c>
      <c r="D5">
        <f>B5/C5</f>
        <v>1.4615384615384615</v>
      </c>
      <c r="E5">
        <f>SUM($B$4:B5)/SUM($C$4:C5)</f>
        <v>1.4615384615384615</v>
      </c>
    </row>
    <row r="6" spans="1:5" x14ac:dyDescent="0.2">
      <c r="A6" s="8">
        <v>2002</v>
      </c>
      <c r="B6" s="6">
        <v>28</v>
      </c>
      <c r="C6" s="6">
        <v>14</v>
      </c>
      <c r="D6">
        <f t="shared" ref="D6:D25" si="0">B6/C6</f>
        <v>2</v>
      </c>
      <c r="E6">
        <f>SUM($B$4:B6)/SUM($C$4:C6)</f>
        <v>1.7407407407407407</v>
      </c>
    </row>
    <row r="7" spans="1:5" x14ac:dyDescent="0.2">
      <c r="A7" s="8">
        <v>2003</v>
      </c>
      <c r="B7" s="6">
        <v>29</v>
      </c>
      <c r="C7" s="6">
        <v>14</v>
      </c>
      <c r="D7">
        <f t="shared" si="0"/>
        <v>2.0714285714285716</v>
      </c>
      <c r="E7">
        <f>SUM($B$4:B7)/SUM($C$4:C7)</f>
        <v>1.8536585365853659</v>
      </c>
    </row>
    <row r="8" spans="1:5" x14ac:dyDescent="0.2">
      <c r="A8" s="8">
        <v>2004</v>
      </c>
      <c r="B8" s="6">
        <v>33</v>
      </c>
      <c r="C8" s="6">
        <v>14</v>
      </c>
      <c r="D8">
        <f t="shared" si="0"/>
        <v>2.3571428571428572</v>
      </c>
      <c r="E8">
        <f>SUM($B$4:B8)/SUM($C$4:C8)</f>
        <v>1.9818181818181819</v>
      </c>
    </row>
    <row r="9" spans="1:5" x14ac:dyDescent="0.2">
      <c r="A9" s="8">
        <v>2005</v>
      </c>
      <c r="B9" s="6">
        <v>30</v>
      </c>
      <c r="C9" s="6">
        <v>16</v>
      </c>
      <c r="D9">
        <f t="shared" si="0"/>
        <v>1.875</v>
      </c>
      <c r="E9">
        <f>SUM($B$4:B9)/SUM($C$4:C9)</f>
        <v>1.9577464788732395</v>
      </c>
    </row>
    <row r="10" spans="1:5" x14ac:dyDescent="0.2">
      <c r="A10" s="8">
        <v>2006</v>
      </c>
      <c r="B10" s="6">
        <v>29</v>
      </c>
      <c r="C10" s="6">
        <v>16</v>
      </c>
      <c r="D10">
        <f t="shared" si="0"/>
        <v>1.8125</v>
      </c>
      <c r="E10">
        <f>SUM($B$4:B10)/SUM($C$4:C10)</f>
        <v>1.9310344827586208</v>
      </c>
    </row>
    <row r="11" spans="1:5" x14ac:dyDescent="0.2">
      <c r="A11" s="8">
        <v>2007</v>
      </c>
      <c r="B11" s="6">
        <v>56</v>
      </c>
      <c r="C11" s="6">
        <v>11</v>
      </c>
      <c r="D11">
        <f t="shared" si="0"/>
        <v>5.0909090909090908</v>
      </c>
      <c r="E11">
        <f>SUM($B$4:B11)/SUM($C$4:C11)</f>
        <v>2.2857142857142856</v>
      </c>
    </row>
    <row r="12" spans="1:5" x14ac:dyDescent="0.2">
      <c r="A12" s="8">
        <v>2008</v>
      </c>
      <c r="B12" s="6">
        <v>0</v>
      </c>
      <c r="C12" s="6">
        <v>0</v>
      </c>
      <c r="D12" t="e">
        <f t="shared" si="0"/>
        <v>#DIV/0!</v>
      </c>
      <c r="E12">
        <f>SUM($B$4:B12)/SUM($C$4:C12)</f>
        <v>2.2857142857142856</v>
      </c>
    </row>
    <row r="13" spans="1:5" x14ac:dyDescent="0.2">
      <c r="A13" s="8">
        <v>2009</v>
      </c>
      <c r="B13" s="6">
        <v>30</v>
      </c>
      <c r="C13" s="6">
        <v>16</v>
      </c>
      <c r="D13">
        <f t="shared" si="0"/>
        <v>1.875</v>
      </c>
      <c r="E13">
        <f>SUM($B$4:B13)/SUM($C$4:C13)</f>
        <v>2.2280701754385963</v>
      </c>
    </row>
    <row r="14" spans="1:5" x14ac:dyDescent="0.2">
      <c r="A14" s="8">
        <v>2010</v>
      </c>
      <c r="B14" s="6">
        <v>38</v>
      </c>
      <c r="C14" s="6">
        <v>5</v>
      </c>
      <c r="D14">
        <f t="shared" si="0"/>
        <v>7.6</v>
      </c>
      <c r="E14">
        <f>SUM($B$4:B14)/SUM($C$4:C14)</f>
        <v>2.4537815126050422</v>
      </c>
    </row>
    <row r="15" spans="1:5" x14ac:dyDescent="0.2">
      <c r="A15" s="8">
        <v>2011</v>
      </c>
      <c r="B15" s="6">
        <v>48</v>
      </c>
      <c r="C15" s="6">
        <v>16</v>
      </c>
      <c r="D15">
        <f t="shared" si="0"/>
        <v>3</v>
      </c>
      <c r="E15">
        <f>SUM($B$4:B15)/SUM($C$4:C15)</f>
        <v>2.5185185185185186</v>
      </c>
    </row>
    <row r="16" spans="1:5" x14ac:dyDescent="0.2">
      <c r="A16" s="8">
        <v>2012</v>
      </c>
      <c r="B16" s="6">
        <v>38</v>
      </c>
      <c r="C16" s="6">
        <v>10</v>
      </c>
      <c r="D16">
        <f t="shared" si="0"/>
        <v>3.8</v>
      </c>
      <c r="E16">
        <f>SUM($B$4:B16)/SUM($C$4:C16)</f>
        <v>2.6068965517241378</v>
      </c>
    </row>
    <row r="17" spans="1:5" x14ac:dyDescent="0.2">
      <c r="A17" s="8">
        <v>2013</v>
      </c>
      <c r="B17" s="6">
        <v>26</v>
      </c>
      <c r="C17" s="6">
        <v>11</v>
      </c>
      <c r="D17">
        <f t="shared" si="0"/>
        <v>2.3636363636363638</v>
      </c>
      <c r="E17">
        <f>SUM($B$4:B17)/SUM($C$4:C17)</f>
        <v>2.5897435897435899</v>
      </c>
    </row>
    <row r="18" spans="1:5" x14ac:dyDescent="0.2">
      <c r="A18" s="8">
        <v>2014</v>
      </c>
      <c r="B18" s="6">
        <v>45</v>
      </c>
      <c r="C18" s="6">
        <v>13</v>
      </c>
      <c r="D18">
        <f t="shared" si="0"/>
        <v>3.4615384615384617</v>
      </c>
      <c r="E18">
        <f>SUM($B$4:B18)/SUM($C$4:C18)</f>
        <v>2.6568047337278107</v>
      </c>
    </row>
    <row r="19" spans="1:5" x14ac:dyDescent="0.2">
      <c r="A19" s="8">
        <v>2015</v>
      </c>
      <c r="B19" s="6">
        <v>39</v>
      </c>
      <c r="C19" s="6">
        <v>9</v>
      </c>
      <c r="D19">
        <f t="shared" si="0"/>
        <v>4.333333333333333</v>
      </c>
      <c r="E19">
        <f>SUM($B$4:B19)/SUM($C$4:C19)</f>
        <v>2.7415730337078652</v>
      </c>
    </row>
    <row r="20" spans="1:5" x14ac:dyDescent="0.2">
      <c r="A20" s="8">
        <v>2016</v>
      </c>
      <c r="B20" s="6">
        <v>36</v>
      </c>
      <c r="C20" s="6">
        <v>5</v>
      </c>
      <c r="D20">
        <f t="shared" si="0"/>
        <v>7.2</v>
      </c>
      <c r="E20">
        <f>SUM($B$4:B20)/SUM($C$4:C20)</f>
        <v>2.8633879781420766</v>
      </c>
    </row>
    <row r="21" spans="1:5" x14ac:dyDescent="0.2">
      <c r="A21" s="8">
        <v>2017</v>
      </c>
      <c r="B21" s="6">
        <v>40</v>
      </c>
      <c r="C21" s="6">
        <v>8</v>
      </c>
      <c r="D21">
        <f t="shared" si="0"/>
        <v>5</v>
      </c>
      <c r="E21">
        <f>SUM($B$4:B21)/SUM($C$4:C21)</f>
        <v>2.9528795811518322</v>
      </c>
    </row>
    <row r="22" spans="1:5" x14ac:dyDescent="0.2">
      <c r="A22" s="8">
        <v>2018</v>
      </c>
      <c r="B22" s="6">
        <v>32</v>
      </c>
      <c r="C22" s="6">
        <v>14</v>
      </c>
      <c r="D22">
        <f t="shared" si="0"/>
        <v>2.2857142857142856</v>
      </c>
      <c r="E22">
        <f>SUM($B$4:B22)/SUM($C$4:C22)</f>
        <v>2.9073170731707316</v>
      </c>
    </row>
    <row r="23" spans="1:5" x14ac:dyDescent="0.2">
      <c r="A23" s="8">
        <v>2019</v>
      </c>
      <c r="B23" s="6">
        <v>24</v>
      </c>
      <c r="C23" s="6">
        <v>9</v>
      </c>
      <c r="D23">
        <f t="shared" si="0"/>
        <v>2.6666666666666665</v>
      </c>
      <c r="E23">
        <f>SUM($B$4:B23)/SUM($C$4:C23)</f>
        <v>2.8971962616822431</v>
      </c>
    </row>
    <row r="24" spans="1:5" x14ac:dyDescent="0.2">
      <c r="A24" s="8">
        <v>2020</v>
      </c>
      <c r="B24" s="6">
        <v>50</v>
      </c>
      <c r="C24" s="6">
        <v>15</v>
      </c>
      <c r="D24">
        <f t="shared" si="0"/>
        <v>3.3333333333333335</v>
      </c>
      <c r="E24">
        <f>SUM($B$4:B24)/SUM($C$4:C24)</f>
        <v>2.9257641921397379</v>
      </c>
    </row>
    <row r="25" spans="1:5" x14ac:dyDescent="0.2">
      <c r="A25" s="8">
        <v>2021</v>
      </c>
      <c r="B25" s="6">
        <v>17</v>
      </c>
      <c r="C25" s="6">
        <v>3</v>
      </c>
    </row>
    <row r="26" spans="1:5" x14ac:dyDescent="0.2">
      <c r="A26" s="8" t="s">
        <v>199</v>
      </c>
      <c r="B26" s="6">
        <v>687</v>
      </c>
      <c r="C26" s="6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C555-6E13-3145-9050-FC106AF5D56F}">
  <dimension ref="B2:X53"/>
  <sheetViews>
    <sheetView topLeftCell="E1" workbookViewId="0">
      <selection activeCell="W4" sqref="W4"/>
    </sheetView>
  </sheetViews>
  <sheetFormatPr baseColWidth="10" defaultRowHeight="16" x14ac:dyDescent="0.2"/>
  <sheetData>
    <row r="2" spans="2:24" ht="18" x14ac:dyDescent="0.2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2:24" ht="18" x14ac:dyDescent="0.2">
      <c r="B3" t="s">
        <v>194</v>
      </c>
      <c r="C3" t="s">
        <v>195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20</v>
      </c>
      <c r="Q3" s="2" t="s">
        <v>22</v>
      </c>
      <c r="R3" s="2" t="s">
        <v>28</v>
      </c>
      <c r="S3" s="2" t="s">
        <v>24</v>
      </c>
      <c r="T3" s="2" t="s">
        <v>25</v>
      </c>
      <c r="U3" s="2" t="s">
        <v>29</v>
      </c>
      <c r="V3" s="2" t="s">
        <v>22</v>
      </c>
      <c r="W3" s="2" t="s">
        <v>30</v>
      </c>
      <c r="X3" s="2" t="s">
        <v>31</v>
      </c>
    </row>
    <row r="4" spans="2:24" ht="18" x14ac:dyDescent="0.2">
      <c r="B4" s="3">
        <v>2000</v>
      </c>
      <c r="C4" s="3" t="s">
        <v>32</v>
      </c>
      <c r="D4" s="4">
        <v>1</v>
      </c>
      <c r="E4" s="4">
        <v>0</v>
      </c>
      <c r="F4" s="4" t="s">
        <v>33</v>
      </c>
      <c r="G4" s="4">
        <v>1</v>
      </c>
      <c r="H4" s="4">
        <v>3</v>
      </c>
      <c r="I4" s="4" t="s">
        <v>34</v>
      </c>
      <c r="J4" s="4">
        <v>6</v>
      </c>
      <c r="K4" s="4" t="s">
        <v>35</v>
      </c>
      <c r="L4" s="4">
        <v>6</v>
      </c>
      <c r="M4" s="4">
        <v>0</v>
      </c>
      <c r="N4" s="4">
        <v>0</v>
      </c>
      <c r="O4" s="4" t="s">
        <v>36</v>
      </c>
      <c r="P4" s="4">
        <v>0</v>
      </c>
      <c r="Q4" s="4">
        <v>0</v>
      </c>
      <c r="R4" s="4" t="s">
        <v>37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</row>
    <row r="5" spans="2:24" ht="18" x14ac:dyDescent="0.2">
      <c r="B5" s="3">
        <v>2001</v>
      </c>
      <c r="C5" s="3" t="s">
        <v>32</v>
      </c>
      <c r="D5" s="4">
        <v>15</v>
      </c>
      <c r="E5" s="4">
        <v>14</v>
      </c>
      <c r="F5" s="4" t="s">
        <v>38</v>
      </c>
      <c r="G5" s="4">
        <v>264</v>
      </c>
      <c r="H5" s="4">
        <v>413</v>
      </c>
      <c r="I5" s="4" t="s">
        <v>39</v>
      </c>
      <c r="J5" s="4">
        <v>2.843</v>
      </c>
      <c r="K5" s="4" t="s">
        <v>40</v>
      </c>
      <c r="L5" s="4">
        <v>91</v>
      </c>
      <c r="M5" s="4">
        <v>18</v>
      </c>
      <c r="N5" s="4">
        <v>12</v>
      </c>
      <c r="O5" s="4" t="s">
        <v>41</v>
      </c>
      <c r="P5" s="4">
        <v>36</v>
      </c>
      <c r="Q5" s="4">
        <v>43</v>
      </c>
      <c r="R5" s="4" t="s">
        <v>42</v>
      </c>
      <c r="S5" s="4">
        <v>12</v>
      </c>
      <c r="T5" s="4">
        <v>0</v>
      </c>
      <c r="U5" s="2">
        <v>41</v>
      </c>
      <c r="V5" s="4">
        <v>216</v>
      </c>
      <c r="W5" s="4">
        <v>12</v>
      </c>
      <c r="X5" s="4">
        <v>3</v>
      </c>
    </row>
    <row r="6" spans="2:24" ht="18" x14ac:dyDescent="0.2">
      <c r="B6" s="3">
        <v>2002</v>
      </c>
      <c r="C6" s="3" t="s">
        <v>32</v>
      </c>
      <c r="D6" s="2">
        <v>16</v>
      </c>
      <c r="E6" s="2">
        <v>16</v>
      </c>
      <c r="F6" s="4" t="s">
        <v>43</v>
      </c>
      <c r="G6" s="4">
        <v>373</v>
      </c>
      <c r="H6" s="4">
        <v>601</v>
      </c>
      <c r="I6" s="4" t="s">
        <v>44</v>
      </c>
      <c r="J6" s="4">
        <v>3.7639999999999998</v>
      </c>
      <c r="K6" s="4" t="s">
        <v>45</v>
      </c>
      <c r="L6" s="4">
        <v>49</v>
      </c>
      <c r="M6" s="4">
        <v>28</v>
      </c>
      <c r="N6" s="2">
        <v>14</v>
      </c>
      <c r="O6" s="4" t="s">
        <v>46</v>
      </c>
      <c r="P6" s="4">
        <v>42</v>
      </c>
      <c r="Q6" s="2">
        <v>110</v>
      </c>
      <c r="R6" s="4" t="s">
        <v>47</v>
      </c>
      <c r="S6" s="4">
        <v>15</v>
      </c>
      <c r="T6" s="4">
        <v>1</v>
      </c>
      <c r="U6" s="4">
        <v>31</v>
      </c>
      <c r="V6" s="4">
        <v>190</v>
      </c>
      <c r="W6" s="4">
        <v>11</v>
      </c>
      <c r="X6" s="2">
        <v>5</v>
      </c>
    </row>
    <row r="7" spans="2:24" ht="18" x14ac:dyDescent="0.2">
      <c r="B7" s="3">
        <v>2003</v>
      </c>
      <c r="C7" s="3" t="s">
        <v>32</v>
      </c>
      <c r="D7" s="2">
        <v>16</v>
      </c>
      <c r="E7" s="2">
        <v>16</v>
      </c>
      <c r="F7" s="4" t="s">
        <v>48</v>
      </c>
      <c r="G7" s="4">
        <v>317</v>
      </c>
      <c r="H7" s="4">
        <v>527</v>
      </c>
      <c r="I7" s="4" t="s">
        <v>49</v>
      </c>
      <c r="J7" s="4">
        <v>3.62</v>
      </c>
      <c r="K7" s="4" t="s">
        <v>40</v>
      </c>
      <c r="L7" s="4">
        <v>82</v>
      </c>
      <c r="M7" s="4">
        <v>23</v>
      </c>
      <c r="N7" s="4">
        <v>12</v>
      </c>
      <c r="O7" s="4" t="s">
        <v>50</v>
      </c>
      <c r="P7" s="4">
        <v>42</v>
      </c>
      <c r="Q7" s="4">
        <v>63</v>
      </c>
      <c r="R7" s="4" t="s">
        <v>51</v>
      </c>
      <c r="S7" s="4">
        <v>11</v>
      </c>
      <c r="T7" s="4">
        <v>1</v>
      </c>
      <c r="U7" s="4">
        <v>32</v>
      </c>
      <c r="V7" s="4">
        <v>219</v>
      </c>
      <c r="W7" s="2">
        <v>13</v>
      </c>
      <c r="X7" s="2">
        <v>5</v>
      </c>
    </row>
    <row r="8" spans="2:24" ht="18" x14ac:dyDescent="0.2">
      <c r="B8" s="3">
        <v>2004</v>
      </c>
      <c r="C8" s="3" t="s">
        <v>32</v>
      </c>
      <c r="D8" s="2">
        <v>16</v>
      </c>
      <c r="E8" s="2">
        <v>16</v>
      </c>
      <c r="F8" s="4" t="s">
        <v>48</v>
      </c>
      <c r="G8" s="4">
        <v>288</v>
      </c>
      <c r="H8" s="4">
        <v>474</v>
      </c>
      <c r="I8" s="4" t="s">
        <v>52</v>
      </c>
      <c r="J8" s="4">
        <v>3.6920000000000002</v>
      </c>
      <c r="K8" s="4" t="s">
        <v>53</v>
      </c>
      <c r="L8" s="4">
        <v>50</v>
      </c>
      <c r="M8" s="4">
        <v>28</v>
      </c>
      <c r="N8" s="2">
        <v>14</v>
      </c>
      <c r="O8" s="4" t="s">
        <v>54</v>
      </c>
      <c r="P8" s="4">
        <v>43</v>
      </c>
      <c r="Q8" s="4">
        <v>28</v>
      </c>
      <c r="R8" s="4" t="s">
        <v>55</v>
      </c>
      <c r="S8" s="4">
        <v>10</v>
      </c>
      <c r="T8" s="4">
        <v>0</v>
      </c>
      <c r="U8" s="4">
        <v>26</v>
      </c>
      <c r="V8" s="4">
        <v>162</v>
      </c>
      <c r="W8" s="4">
        <v>7</v>
      </c>
      <c r="X8" s="2">
        <v>5</v>
      </c>
    </row>
    <row r="9" spans="2:24" ht="18" x14ac:dyDescent="0.2">
      <c r="B9" s="3">
        <v>2005</v>
      </c>
      <c r="C9" s="3" t="s">
        <v>32</v>
      </c>
      <c r="D9" s="2">
        <v>16</v>
      </c>
      <c r="E9" s="2">
        <v>16</v>
      </c>
      <c r="F9" s="4" t="s">
        <v>56</v>
      </c>
      <c r="G9" s="4">
        <v>334</v>
      </c>
      <c r="H9" s="4">
        <v>530</v>
      </c>
      <c r="I9" s="4" t="s">
        <v>57</v>
      </c>
      <c r="J9" s="4">
        <v>4.1100000000000003</v>
      </c>
      <c r="K9" s="4" t="s">
        <v>53</v>
      </c>
      <c r="L9" s="4">
        <v>71</v>
      </c>
      <c r="M9" s="4">
        <v>26</v>
      </c>
      <c r="N9" s="2">
        <v>14</v>
      </c>
      <c r="O9" s="4" t="s">
        <v>58</v>
      </c>
      <c r="P9" s="4">
        <v>27</v>
      </c>
      <c r="Q9" s="4">
        <v>89</v>
      </c>
      <c r="R9" s="2" t="s">
        <v>59</v>
      </c>
      <c r="S9" s="4">
        <v>15</v>
      </c>
      <c r="T9" s="4">
        <v>1</v>
      </c>
      <c r="U9" s="4">
        <v>26</v>
      </c>
      <c r="V9" s="4">
        <v>188</v>
      </c>
      <c r="W9" s="4">
        <v>4</v>
      </c>
      <c r="X9" s="4">
        <v>3</v>
      </c>
    </row>
    <row r="10" spans="2:24" ht="18" x14ac:dyDescent="0.2">
      <c r="B10" s="3">
        <v>2006</v>
      </c>
      <c r="C10" s="3" t="s">
        <v>32</v>
      </c>
      <c r="D10" s="2">
        <v>16</v>
      </c>
      <c r="E10" s="2">
        <v>16</v>
      </c>
      <c r="F10" s="4" t="s">
        <v>60</v>
      </c>
      <c r="G10" s="4">
        <v>319</v>
      </c>
      <c r="H10" s="4">
        <v>516</v>
      </c>
      <c r="I10" s="4" t="s">
        <v>61</v>
      </c>
      <c r="J10" s="4">
        <v>3.5289999999999999</v>
      </c>
      <c r="K10" s="4" t="s">
        <v>62</v>
      </c>
      <c r="L10" s="4">
        <v>62</v>
      </c>
      <c r="M10" s="4">
        <v>24</v>
      </c>
      <c r="N10" s="4">
        <v>12</v>
      </c>
      <c r="O10" s="4" t="s">
        <v>63</v>
      </c>
      <c r="P10" s="2">
        <v>49</v>
      </c>
      <c r="Q10" s="4">
        <v>102</v>
      </c>
      <c r="R10" s="4" t="s">
        <v>64</v>
      </c>
      <c r="S10" s="2">
        <v>22</v>
      </c>
      <c r="T10" s="4">
        <v>0</v>
      </c>
      <c r="U10" s="4">
        <v>26</v>
      </c>
      <c r="V10" s="4">
        <v>175</v>
      </c>
      <c r="W10" s="4">
        <v>12</v>
      </c>
      <c r="X10" s="4">
        <v>4</v>
      </c>
    </row>
    <row r="11" spans="2:24" ht="18" x14ac:dyDescent="0.2">
      <c r="B11" s="3">
        <v>2007</v>
      </c>
      <c r="C11" s="3" t="s">
        <v>32</v>
      </c>
      <c r="D11" s="2">
        <v>16</v>
      </c>
      <c r="E11" s="2">
        <v>16</v>
      </c>
      <c r="F11" s="2" t="s">
        <v>65</v>
      </c>
      <c r="G11" s="4">
        <v>398</v>
      </c>
      <c r="H11" s="4">
        <v>578</v>
      </c>
      <c r="I11" s="2" t="s">
        <v>66</v>
      </c>
      <c r="J11" s="4">
        <v>4.806</v>
      </c>
      <c r="K11" s="4" t="s">
        <v>67</v>
      </c>
      <c r="L11" s="4">
        <v>69</v>
      </c>
      <c r="M11" s="2">
        <v>50</v>
      </c>
      <c r="N11" s="4">
        <v>8</v>
      </c>
      <c r="O11" s="2" t="s">
        <v>68</v>
      </c>
      <c r="P11" s="4">
        <v>37</v>
      </c>
      <c r="Q11" s="4">
        <v>98</v>
      </c>
      <c r="R11" s="4" t="s">
        <v>47</v>
      </c>
      <c r="S11" s="4">
        <v>19</v>
      </c>
      <c r="T11" s="4">
        <v>2</v>
      </c>
      <c r="U11" s="4">
        <v>21</v>
      </c>
      <c r="V11" s="4">
        <v>128</v>
      </c>
      <c r="W11" s="4">
        <v>6</v>
      </c>
      <c r="X11" s="4">
        <v>4</v>
      </c>
    </row>
    <row r="12" spans="2:24" ht="18" x14ac:dyDescent="0.2">
      <c r="B12" s="3">
        <v>2008</v>
      </c>
      <c r="C12" s="3" t="s">
        <v>32</v>
      </c>
      <c r="D12" s="4">
        <v>1</v>
      </c>
      <c r="E12" s="4">
        <v>1</v>
      </c>
      <c r="F12" s="4" t="s">
        <v>69</v>
      </c>
      <c r="G12" s="4">
        <v>7</v>
      </c>
      <c r="H12" s="4">
        <v>11</v>
      </c>
      <c r="I12" s="4" t="s">
        <v>70</v>
      </c>
      <c r="J12" s="4">
        <v>76</v>
      </c>
      <c r="K12" s="4" t="s">
        <v>40</v>
      </c>
      <c r="L12" s="4">
        <v>26</v>
      </c>
      <c r="M12" s="4">
        <v>0</v>
      </c>
      <c r="N12" s="4">
        <v>0</v>
      </c>
      <c r="O12" s="4" t="s">
        <v>71</v>
      </c>
      <c r="P12" s="4">
        <v>0</v>
      </c>
      <c r="Q12" s="4">
        <v>0</v>
      </c>
      <c r="R12" s="4" t="s">
        <v>37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</row>
    <row r="13" spans="2:24" ht="18" x14ac:dyDescent="0.2">
      <c r="B13" s="3">
        <v>2009</v>
      </c>
      <c r="C13" s="3" t="s">
        <v>32</v>
      </c>
      <c r="D13" s="2">
        <v>16</v>
      </c>
      <c r="E13" s="2">
        <v>16</v>
      </c>
      <c r="F13" s="4" t="s">
        <v>56</v>
      </c>
      <c r="G13" s="4">
        <v>371</v>
      </c>
      <c r="H13" s="4">
        <v>565</v>
      </c>
      <c r="I13" s="4" t="s">
        <v>72</v>
      </c>
      <c r="J13" s="4">
        <v>4.3979999999999997</v>
      </c>
      <c r="K13" s="4" t="s">
        <v>53</v>
      </c>
      <c r="L13" s="4">
        <v>81</v>
      </c>
      <c r="M13" s="4">
        <v>28</v>
      </c>
      <c r="N13" s="4">
        <v>13</v>
      </c>
      <c r="O13" s="4" t="s">
        <v>73</v>
      </c>
      <c r="P13" s="4">
        <v>29</v>
      </c>
      <c r="Q13" s="4">
        <v>44</v>
      </c>
      <c r="R13" s="4" t="s">
        <v>51</v>
      </c>
      <c r="S13" s="4">
        <v>9</v>
      </c>
      <c r="T13" s="4">
        <v>1</v>
      </c>
      <c r="U13" s="4">
        <v>16</v>
      </c>
      <c r="V13" s="4">
        <v>86</v>
      </c>
      <c r="W13" s="4">
        <v>4</v>
      </c>
      <c r="X13" s="4">
        <v>2</v>
      </c>
    </row>
    <row r="14" spans="2:24" ht="18" x14ac:dyDescent="0.2">
      <c r="B14" s="3">
        <v>2010</v>
      </c>
      <c r="C14" s="3" t="s">
        <v>32</v>
      </c>
      <c r="D14" s="2">
        <v>16</v>
      </c>
      <c r="E14" s="2">
        <v>16</v>
      </c>
      <c r="F14" s="4" t="s">
        <v>48</v>
      </c>
      <c r="G14" s="4">
        <v>324</v>
      </c>
      <c r="H14" s="4">
        <v>492</v>
      </c>
      <c r="I14" s="4" t="s">
        <v>74</v>
      </c>
      <c r="J14" s="4">
        <v>3.9</v>
      </c>
      <c r="K14" s="4" t="s">
        <v>75</v>
      </c>
      <c r="L14" s="4">
        <v>79</v>
      </c>
      <c r="M14" s="4">
        <v>36</v>
      </c>
      <c r="N14" s="4">
        <v>4</v>
      </c>
      <c r="O14" s="4" t="s">
        <v>76</v>
      </c>
      <c r="P14" s="4">
        <v>31</v>
      </c>
      <c r="Q14" s="4">
        <v>30</v>
      </c>
      <c r="R14" s="4" t="s">
        <v>77</v>
      </c>
      <c r="S14" s="4">
        <v>9</v>
      </c>
      <c r="T14" s="4">
        <v>1</v>
      </c>
      <c r="U14" s="4">
        <v>25</v>
      </c>
      <c r="V14" s="4">
        <v>175</v>
      </c>
      <c r="W14" s="4">
        <v>3</v>
      </c>
      <c r="X14" s="4">
        <v>1</v>
      </c>
    </row>
    <row r="15" spans="2:24" ht="18" x14ac:dyDescent="0.2">
      <c r="B15" s="3">
        <v>2011</v>
      </c>
      <c r="C15" s="3" t="s">
        <v>32</v>
      </c>
      <c r="D15" s="2">
        <v>16</v>
      </c>
      <c r="E15" s="2">
        <v>16</v>
      </c>
      <c r="F15" s="4" t="s">
        <v>78</v>
      </c>
      <c r="G15" s="4">
        <v>401</v>
      </c>
      <c r="H15" s="4">
        <v>611</v>
      </c>
      <c r="I15" s="4" t="s">
        <v>79</v>
      </c>
      <c r="J15" s="2">
        <v>5.2350000000000003</v>
      </c>
      <c r="K15" s="2" t="s">
        <v>80</v>
      </c>
      <c r="L15" s="2">
        <v>99</v>
      </c>
      <c r="M15" s="4">
        <v>39</v>
      </c>
      <c r="N15" s="4">
        <v>12</v>
      </c>
      <c r="O15" s="4" t="s">
        <v>81</v>
      </c>
      <c r="P15" s="4">
        <v>43</v>
      </c>
      <c r="Q15" s="4">
        <v>109</v>
      </c>
      <c r="R15" s="4" t="s">
        <v>82</v>
      </c>
      <c r="S15" s="4">
        <v>13</v>
      </c>
      <c r="T15" s="4">
        <v>3</v>
      </c>
      <c r="U15" s="4">
        <v>32</v>
      </c>
      <c r="V15" s="4">
        <v>173</v>
      </c>
      <c r="W15" s="4">
        <v>6</v>
      </c>
      <c r="X15" s="4">
        <v>2</v>
      </c>
    </row>
    <row r="16" spans="2:24" ht="18" x14ac:dyDescent="0.2">
      <c r="B16" s="3">
        <v>2012</v>
      </c>
      <c r="C16" s="3" t="s">
        <v>32</v>
      </c>
      <c r="D16" s="2">
        <v>16</v>
      </c>
      <c r="E16" s="2">
        <v>16</v>
      </c>
      <c r="F16" s="4" t="s">
        <v>60</v>
      </c>
      <c r="G16" s="4">
        <v>401</v>
      </c>
      <c r="H16" s="2">
        <v>637</v>
      </c>
      <c r="I16" s="4" t="s">
        <v>57</v>
      </c>
      <c r="J16" s="4">
        <v>4.827</v>
      </c>
      <c r="K16" s="4" t="s">
        <v>83</v>
      </c>
      <c r="L16" s="4">
        <v>83</v>
      </c>
      <c r="M16" s="4">
        <v>34</v>
      </c>
      <c r="N16" s="4">
        <v>8</v>
      </c>
      <c r="O16" s="4" t="s">
        <v>84</v>
      </c>
      <c r="P16" s="4">
        <v>23</v>
      </c>
      <c r="Q16" s="4">
        <v>32</v>
      </c>
      <c r="R16" s="4" t="s">
        <v>85</v>
      </c>
      <c r="S16" s="4">
        <v>7</v>
      </c>
      <c r="T16" s="2">
        <v>4</v>
      </c>
      <c r="U16" s="4">
        <v>27</v>
      </c>
      <c r="V16" s="4">
        <v>182</v>
      </c>
      <c r="W16" s="4">
        <v>2</v>
      </c>
      <c r="X16" s="4">
        <v>0</v>
      </c>
    </row>
    <row r="17" spans="2:24" ht="18" x14ac:dyDescent="0.2">
      <c r="B17" s="3">
        <v>2013</v>
      </c>
      <c r="C17" s="3" t="s">
        <v>32</v>
      </c>
      <c r="D17" s="2">
        <v>16</v>
      </c>
      <c r="E17" s="2">
        <v>16</v>
      </c>
      <c r="F17" s="4" t="s">
        <v>60</v>
      </c>
      <c r="G17" s="4">
        <v>380</v>
      </c>
      <c r="H17" s="4">
        <v>628</v>
      </c>
      <c r="I17" s="4" t="s">
        <v>86</v>
      </c>
      <c r="J17" s="4">
        <v>4.343</v>
      </c>
      <c r="K17" s="4" t="s">
        <v>40</v>
      </c>
      <c r="L17" s="4">
        <v>81</v>
      </c>
      <c r="M17" s="4">
        <v>25</v>
      </c>
      <c r="N17" s="4">
        <v>11</v>
      </c>
      <c r="O17" s="4" t="s">
        <v>87</v>
      </c>
      <c r="P17" s="4">
        <v>32</v>
      </c>
      <c r="Q17" s="4">
        <v>18</v>
      </c>
      <c r="R17" s="4" t="s">
        <v>88</v>
      </c>
      <c r="S17" s="4">
        <v>11</v>
      </c>
      <c r="T17" s="4">
        <v>0</v>
      </c>
      <c r="U17" s="4">
        <v>40</v>
      </c>
      <c r="V17" s="2">
        <v>256</v>
      </c>
      <c r="W17" s="4">
        <v>9</v>
      </c>
      <c r="X17" s="4">
        <v>3</v>
      </c>
    </row>
    <row r="18" spans="2:24" ht="18" x14ac:dyDescent="0.2">
      <c r="B18" s="3">
        <v>2014</v>
      </c>
      <c r="C18" s="3" t="s">
        <v>32</v>
      </c>
      <c r="D18" s="2">
        <v>16</v>
      </c>
      <c r="E18" s="2">
        <v>16</v>
      </c>
      <c r="F18" s="4" t="s">
        <v>60</v>
      </c>
      <c r="G18" s="4">
        <v>373</v>
      </c>
      <c r="H18" s="4">
        <v>582</v>
      </c>
      <c r="I18" s="4" t="s">
        <v>89</v>
      </c>
      <c r="J18" s="4">
        <v>4.109</v>
      </c>
      <c r="K18" s="4" t="s">
        <v>90</v>
      </c>
      <c r="L18" s="4">
        <v>69</v>
      </c>
      <c r="M18" s="4">
        <v>33</v>
      </c>
      <c r="N18" s="4">
        <v>9</v>
      </c>
      <c r="O18" s="4" t="s">
        <v>91</v>
      </c>
      <c r="P18" s="4">
        <v>36</v>
      </c>
      <c r="Q18" s="4">
        <v>57</v>
      </c>
      <c r="R18" s="4" t="s">
        <v>92</v>
      </c>
      <c r="S18" s="4">
        <v>17</v>
      </c>
      <c r="T18" s="4">
        <v>0</v>
      </c>
      <c r="U18" s="4">
        <v>21</v>
      </c>
      <c r="V18" s="4">
        <v>134</v>
      </c>
      <c r="W18" s="4">
        <v>6</v>
      </c>
      <c r="X18" s="4">
        <v>3</v>
      </c>
    </row>
    <row r="19" spans="2:24" ht="18" x14ac:dyDescent="0.2">
      <c r="B19" s="3">
        <v>2015</v>
      </c>
      <c r="C19" s="3" t="s">
        <v>32</v>
      </c>
      <c r="D19" s="2">
        <v>16</v>
      </c>
      <c r="E19" s="2">
        <v>16</v>
      </c>
      <c r="F19" s="4" t="s">
        <v>60</v>
      </c>
      <c r="G19" s="2">
        <v>402</v>
      </c>
      <c r="H19" s="4">
        <v>624</v>
      </c>
      <c r="I19" s="4" t="s">
        <v>93</v>
      </c>
      <c r="J19" s="4">
        <v>4.7699999999999996</v>
      </c>
      <c r="K19" s="4" t="s">
        <v>83</v>
      </c>
      <c r="L19" s="4">
        <v>76</v>
      </c>
      <c r="M19" s="4">
        <v>36</v>
      </c>
      <c r="N19" s="4">
        <v>7</v>
      </c>
      <c r="O19" s="4" t="s">
        <v>94</v>
      </c>
      <c r="P19" s="4">
        <v>34</v>
      </c>
      <c r="Q19" s="4">
        <v>53</v>
      </c>
      <c r="R19" s="4" t="s">
        <v>92</v>
      </c>
      <c r="S19" s="4">
        <v>13</v>
      </c>
      <c r="T19" s="4">
        <v>3</v>
      </c>
      <c r="U19" s="4">
        <v>38</v>
      </c>
      <c r="V19" s="4">
        <v>225</v>
      </c>
      <c r="W19" s="4">
        <v>6</v>
      </c>
      <c r="X19" s="4">
        <v>2</v>
      </c>
    </row>
    <row r="20" spans="2:24" ht="18" x14ac:dyDescent="0.2">
      <c r="B20" s="3">
        <v>2016</v>
      </c>
      <c r="C20" s="3" t="s">
        <v>32</v>
      </c>
      <c r="D20" s="4">
        <v>12</v>
      </c>
      <c r="E20" s="4">
        <v>12</v>
      </c>
      <c r="F20" s="4" t="s">
        <v>95</v>
      </c>
      <c r="G20" s="4">
        <v>291</v>
      </c>
      <c r="H20" s="4">
        <v>432</v>
      </c>
      <c r="I20" s="4" t="s">
        <v>96</v>
      </c>
      <c r="J20" s="4">
        <v>3.5539999999999998</v>
      </c>
      <c r="K20" s="4" t="s">
        <v>97</v>
      </c>
      <c r="L20" s="4">
        <v>79</v>
      </c>
      <c r="M20" s="4">
        <v>28</v>
      </c>
      <c r="N20" s="4">
        <v>2</v>
      </c>
      <c r="O20" s="4" t="s">
        <v>98</v>
      </c>
      <c r="P20" s="4">
        <v>28</v>
      </c>
      <c r="Q20" s="4">
        <v>64</v>
      </c>
      <c r="R20" s="4" t="s">
        <v>99</v>
      </c>
      <c r="S20" s="4">
        <v>15</v>
      </c>
      <c r="T20" s="4">
        <v>0</v>
      </c>
      <c r="U20" s="4">
        <v>15</v>
      </c>
      <c r="V20" s="4">
        <v>87</v>
      </c>
      <c r="W20" s="4">
        <v>5</v>
      </c>
      <c r="X20" s="4">
        <v>0</v>
      </c>
    </row>
    <row r="21" spans="2:24" ht="18" x14ac:dyDescent="0.2">
      <c r="B21" s="3">
        <v>2017</v>
      </c>
      <c r="C21" s="3" t="s">
        <v>32</v>
      </c>
      <c r="D21" s="2">
        <v>16</v>
      </c>
      <c r="E21" s="2">
        <v>16</v>
      </c>
      <c r="F21" s="4" t="s">
        <v>78</v>
      </c>
      <c r="G21" s="4">
        <v>385</v>
      </c>
      <c r="H21" s="4">
        <v>581</v>
      </c>
      <c r="I21" s="4" t="s">
        <v>100</v>
      </c>
      <c r="J21" s="4">
        <v>4.577</v>
      </c>
      <c r="K21" s="4" t="s">
        <v>75</v>
      </c>
      <c r="L21" s="4">
        <v>64</v>
      </c>
      <c r="M21" s="4">
        <v>32</v>
      </c>
      <c r="N21" s="4">
        <v>8</v>
      </c>
      <c r="O21" s="4" t="s">
        <v>101</v>
      </c>
      <c r="P21" s="4">
        <v>25</v>
      </c>
      <c r="Q21" s="4">
        <v>28</v>
      </c>
      <c r="R21" s="4" t="s">
        <v>102</v>
      </c>
      <c r="S21" s="4">
        <v>7</v>
      </c>
      <c r="T21" s="4">
        <v>0</v>
      </c>
      <c r="U21" s="4">
        <v>35</v>
      </c>
      <c r="V21" s="4">
        <v>201</v>
      </c>
      <c r="W21" s="4">
        <v>7</v>
      </c>
      <c r="X21" s="4">
        <v>3</v>
      </c>
    </row>
    <row r="22" spans="2:24" ht="18" x14ac:dyDescent="0.2">
      <c r="B22" s="3">
        <v>2018</v>
      </c>
      <c r="C22" s="3" t="s">
        <v>32</v>
      </c>
      <c r="D22" s="2">
        <v>16</v>
      </c>
      <c r="E22" s="2">
        <v>16</v>
      </c>
      <c r="F22" s="4" t="s">
        <v>103</v>
      </c>
      <c r="G22" s="4">
        <v>375</v>
      </c>
      <c r="H22" s="4">
        <v>570</v>
      </c>
      <c r="I22" s="4" t="s">
        <v>104</v>
      </c>
      <c r="J22" s="4">
        <v>4.3550000000000004</v>
      </c>
      <c r="K22" s="4" t="s">
        <v>83</v>
      </c>
      <c r="L22" s="4">
        <v>63</v>
      </c>
      <c r="M22" s="4">
        <v>29</v>
      </c>
      <c r="N22" s="4">
        <v>11</v>
      </c>
      <c r="O22" s="4" t="s">
        <v>105</v>
      </c>
      <c r="P22" s="4">
        <v>23</v>
      </c>
      <c r="Q22" s="4">
        <v>35</v>
      </c>
      <c r="R22" s="4" t="s">
        <v>51</v>
      </c>
      <c r="S22" s="4">
        <v>10</v>
      </c>
      <c r="T22" s="4">
        <v>2</v>
      </c>
      <c r="U22" s="4">
        <v>21</v>
      </c>
      <c r="V22" s="4">
        <v>147</v>
      </c>
      <c r="W22" s="4">
        <v>4</v>
      </c>
      <c r="X22" s="4">
        <v>2</v>
      </c>
    </row>
    <row r="23" spans="2:24" ht="18" x14ac:dyDescent="0.2">
      <c r="B23" s="3">
        <v>2019</v>
      </c>
      <c r="C23" s="3" t="s">
        <v>32</v>
      </c>
      <c r="D23" s="2">
        <v>16</v>
      </c>
      <c r="E23" s="2">
        <v>16</v>
      </c>
      <c r="F23" s="4" t="s">
        <v>60</v>
      </c>
      <c r="G23" s="4">
        <v>373</v>
      </c>
      <c r="H23" s="4">
        <v>613</v>
      </c>
      <c r="I23" s="4" t="s">
        <v>52</v>
      </c>
      <c r="J23" s="4">
        <v>4.0570000000000004</v>
      </c>
      <c r="K23" s="4" t="s">
        <v>106</v>
      </c>
      <c r="L23" s="4">
        <v>59</v>
      </c>
      <c r="M23" s="4">
        <v>24</v>
      </c>
      <c r="N23" s="4">
        <v>8</v>
      </c>
      <c r="O23" s="4" t="s">
        <v>107</v>
      </c>
      <c r="P23" s="4">
        <v>26</v>
      </c>
      <c r="Q23" s="4">
        <v>34</v>
      </c>
      <c r="R23" s="4" t="s">
        <v>108</v>
      </c>
      <c r="S23" s="4">
        <v>17</v>
      </c>
      <c r="T23" s="4">
        <v>3</v>
      </c>
      <c r="U23" s="4">
        <v>27</v>
      </c>
      <c r="V23" s="4">
        <v>185</v>
      </c>
      <c r="W23" s="4">
        <v>4</v>
      </c>
      <c r="X23" s="4">
        <v>1</v>
      </c>
    </row>
    <row r="24" spans="2:24" ht="18" x14ac:dyDescent="0.2">
      <c r="B24" s="3">
        <v>2020</v>
      </c>
      <c r="C24" s="3" t="s">
        <v>109</v>
      </c>
      <c r="D24" s="2">
        <v>16</v>
      </c>
      <c r="E24" s="2">
        <v>16</v>
      </c>
      <c r="F24" s="4" t="s">
        <v>103</v>
      </c>
      <c r="G24" s="4">
        <v>401</v>
      </c>
      <c r="H24" s="4">
        <v>610</v>
      </c>
      <c r="I24" s="4" t="s">
        <v>72</v>
      </c>
      <c r="J24" s="4">
        <v>4.633</v>
      </c>
      <c r="K24" s="4" t="s">
        <v>83</v>
      </c>
      <c r="L24" s="4">
        <v>50</v>
      </c>
      <c r="M24" s="4">
        <v>40</v>
      </c>
      <c r="N24" s="4">
        <v>12</v>
      </c>
      <c r="O24" s="4" t="s">
        <v>94</v>
      </c>
      <c r="P24" s="4">
        <v>30</v>
      </c>
      <c r="Q24" s="4">
        <v>6</v>
      </c>
      <c r="R24" s="4" t="s">
        <v>110</v>
      </c>
      <c r="S24" s="4">
        <v>4</v>
      </c>
      <c r="T24" s="4">
        <v>3</v>
      </c>
      <c r="U24" s="4">
        <v>21</v>
      </c>
      <c r="V24" s="4">
        <v>143</v>
      </c>
      <c r="W24" s="4">
        <v>4</v>
      </c>
      <c r="X24" s="4">
        <v>1</v>
      </c>
    </row>
    <row r="25" spans="2:24" ht="18" x14ac:dyDescent="0.2">
      <c r="B25" s="3">
        <v>2021</v>
      </c>
      <c r="C25" s="3" t="s">
        <v>109</v>
      </c>
      <c r="D25" s="4">
        <v>6</v>
      </c>
      <c r="E25" s="4">
        <v>6</v>
      </c>
      <c r="F25" s="4" t="s">
        <v>111</v>
      </c>
      <c r="G25" s="4">
        <v>183</v>
      </c>
      <c r="H25" s="4">
        <v>267</v>
      </c>
      <c r="I25" s="4" t="s">
        <v>112</v>
      </c>
      <c r="J25" s="4">
        <v>2.0640000000000001</v>
      </c>
      <c r="K25" s="4" t="s">
        <v>113</v>
      </c>
      <c r="L25" s="4">
        <v>62</v>
      </c>
      <c r="M25" s="4">
        <v>17</v>
      </c>
      <c r="N25" s="4">
        <v>3</v>
      </c>
      <c r="O25" s="4" t="s">
        <v>114</v>
      </c>
      <c r="P25" s="4">
        <v>13</v>
      </c>
      <c r="Q25" s="4">
        <v>37</v>
      </c>
      <c r="R25" s="4" t="s">
        <v>115</v>
      </c>
      <c r="S25" s="4">
        <v>13</v>
      </c>
      <c r="T25" s="4">
        <v>1</v>
      </c>
      <c r="U25" s="4">
        <v>9</v>
      </c>
      <c r="V25" s="4">
        <v>61</v>
      </c>
      <c r="W25" s="4">
        <v>2</v>
      </c>
      <c r="X25" s="4">
        <v>1</v>
      </c>
    </row>
    <row r="26" spans="2:24" ht="18" x14ac:dyDescent="0.2">
      <c r="B26" s="3">
        <v>2001</v>
      </c>
      <c r="C26" s="3" t="s">
        <v>32</v>
      </c>
      <c r="D26" s="4">
        <v>3</v>
      </c>
      <c r="E26" s="4">
        <v>3</v>
      </c>
      <c r="F26" s="4" t="s">
        <v>118</v>
      </c>
      <c r="G26" s="4">
        <v>60</v>
      </c>
      <c r="H26" s="4">
        <v>97</v>
      </c>
      <c r="I26" s="4" t="s">
        <v>119</v>
      </c>
      <c r="J26" s="4">
        <v>572</v>
      </c>
      <c r="K26" s="4" t="s">
        <v>120</v>
      </c>
      <c r="L26" s="4">
        <v>29</v>
      </c>
      <c r="M26" s="4">
        <v>1</v>
      </c>
      <c r="N26" s="4">
        <v>1</v>
      </c>
      <c r="O26" s="4" t="s">
        <v>121</v>
      </c>
      <c r="P26" s="4">
        <v>8</v>
      </c>
      <c r="Q26" s="2">
        <v>22</v>
      </c>
      <c r="R26" s="2" t="s">
        <v>115</v>
      </c>
      <c r="S26" s="4">
        <v>6</v>
      </c>
      <c r="T26" s="2">
        <v>1</v>
      </c>
      <c r="U26" s="4">
        <v>5</v>
      </c>
      <c r="V26" s="4">
        <v>36</v>
      </c>
      <c r="W26" s="4">
        <v>1</v>
      </c>
      <c r="X26" s="4">
        <v>0</v>
      </c>
    </row>
    <row r="27" spans="2:24" ht="18" x14ac:dyDescent="0.2">
      <c r="B27" s="3">
        <v>2003</v>
      </c>
      <c r="C27" s="3" t="s">
        <v>32</v>
      </c>
      <c r="D27" s="4">
        <v>3</v>
      </c>
      <c r="E27" s="4">
        <v>3</v>
      </c>
      <c r="F27" s="4" t="s">
        <v>118</v>
      </c>
      <c r="G27" s="4">
        <v>75</v>
      </c>
      <c r="H27" s="4">
        <v>126</v>
      </c>
      <c r="I27" s="4" t="s">
        <v>122</v>
      </c>
      <c r="J27" s="4">
        <v>792</v>
      </c>
      <c r="K27" s="4" t="s">
        <v>45</v>
      </c>
      <c r="L27" s="4">
        <v>52</v>
      </c>
      <c r="M27" s="4">
        <v>5</v>
      </c>
      <c r="N27" s="4">
        <v>2</v>
      </c>
      <c r="O27" s="4" t="s">
        <v>123</v>
      </c>
      <c r="P27" s="4">
        <v>12</v>
      </c>
      <c r="Q27" s="4">
        <v>18</v>
      </c>
      <c r="R27" s="4" t="s">
        <v>51</v>
      </c>
      <c r="S27" s="4">
        <v>12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</row>
    <row r="28" spans="2:24" ht="18" x14ac:dyDescent="0.2">
      <c r="B28" s="3">
        <v>2004</v>
      </c>
      <c r="C28" s="3" t="s">
        <v>32</v>
      </c>
      <c r="D28" s="4">
        <v>3</v>
      </c>
      <c r="E28" s="4">
        <v>3</v>
      </c>
      <c r="F28" s="4" t="s">
        <v>118</v>
      </c>
      <c r="G28" s="4">
        <v>55</v>
      </c>
      <c r="H28" s="4">
        <v>81</v>
      </c>
      <c r="I28" s="4" t="s">
        <v>124</v>
      </c>
      <c r="J28" s="4">
        <v>587</v>
      </c>
      <c r="K28" s="4" t="s">
        <v>125</v>
      </c>
      <c r="L28" s="4">
        <v>60</v>
      </c>
      <c r="M28" s="4">
        <v>5</v>
      </c>
      <c r="N28" s="4">
        <v>0</v>
      </c>
      <c r="O28" s="2" t="s">
        <v>126</v>
      </c>
      <c r="P28" s="4">
        <v>7</v>
      </c>
      <c r="Q28" s="4">
        <v>3</v>
      </c>
      <c r="R28" s="4" t="s">
        <v>127</v>
      </c>
      <c r="S28" s="4">
        <v>3</v>
      </c>
      <c r="T28" s="2">
        <v>1</v>
      </c>
      <c r="U28" s="4">
        <v>7</v>
      </c>
      <c r="V28" s="4">
        <v>57</v>
      </c>
      <c r="W28" s="4">
        <v>1</v>
      </c>
      <c r="X28" s="2">
        <v>1</v>
      </c>
    </row>
    <row r="29" spans="2:24" ht="18" x14ac:dyDescent="0.2">
      <c r="B29" s="3">
        <v>2005</v>
      </c>
      <c r="C29" s="3" t="s">
        <v>32</v>
      </c>
      <c r="D29" s="4">
        <v>2</v>
      </c>
      <c r="E29" s="4">
        <v>2</v>
      </c>
      <c r="F29" s="4" t="s">
        <v>128</v>
      </c>
      <c r="G29" s="4">
        <v>35</v>
      </c>
      <c r="H29" s="4">
        <v>63</v>
      </c>
      <c r="I29" s="4" t="s">
        <v>129</v>
      </c>
      <c r="J29" s="4">
        <v>542</v>
      </c>
      <c r="K29" s="2" t="s">
        <v>80</v>
      </c>
      <c r="L29" s="2">
        <v>73</v>
      </c>
      <c r="M29" s="4">
        <v>4</v>
      </c>
      <c r="N29" s="4">
        <v>2</v>
      </c>
      <c r="O29" s="4" t="s">
        <v>130</v>
      </c>
      <c r="P29" s="4">
        <v>3</v>
      </c>
      <c r="Q29" s="4">
        <v>8</v>
      </c>
      <c r="R29" s="4" t="s">
        <v>131</v>
      </c>
      <c r="S29" s="4">
        <v>7</v>
      </c>
      <c r="T29" s="4">
        <v>0</v>
      </c>
      <c r="U29" s="4">
        <v>4</v>
      </c>
      <c r="V29" s="4">
        <v>12</v>
      </c>
      <c r="W29" s="2">
        <v>2</v>
      </c>
      <c r="X29" s="4">
        <v>0</v>
      </c>
    </row>
    <row r="30" spans="2:24" ht="18" x14ac:dyDescent="0.2">
      <c r="B30" s="3">
        <v>2006</v>
      </c>
      <c r="C30" s="3" t="s">
        <v>32</v>
      </c>
      <c r="D30" s="4">
        <v>3</v>
      </c>
      <c r="E30" s="4">
        <v>3</v>
      </c>
      <c r="F30" s="4" t="s">
        <v>132</v>
      </c>
      <c r="G30" s="4">
        <v>70</v>
      </c>
      <c r="H30" s="4">
        <v>119</v>
      </c>
      <c r="I30" s="4" t="s">
        <v>133</v>
      </c>
      <c r="J30" s="4">
        <v>724</v>
      </c>
      <c r="K30" s="4" t="s">
        <v>134</v>
      </c>
      <c r="L30" s="4">
        <v>49</v>
      </c>
      <c r="M30" s="4">
        <v>5</v>
      </c>
      <c r="N30" s="2">
        <v>4</v>
      </c>
      <c r="O30" s="4" t="s">
        <v>135</v>
      </c>
      <c r="P30" s="4">
        <v>8</v>
      </c>
      <c r="Q30" s="4">
        <v>18</v>
      </c>
      <c r="R30" s="4" t="s">
        <v>99</v>
      </c>
      <c r="S30" s="4">
        <v>12</v>
      </c>
      <c r="T30" s="4">
        <v>0</v>
      </c>
      <c r="U30" s="4">
        <v>4</v>
      </c>
      <c r="V30" s="4">
        <v>22</v>
      </c>
      <c r="W30" s="2">
        <v>2</v>
      </c>
      <c r="X30" s="4">
        <v>0</v>
      </c>
    </row>
    <row r="31" spans="2:24" ht="18" x14ac:dyDescent="0.2">
      <c r="B31" s="3">
        <v>2007</v>
      </c>
      <c r="C31" s="3" t="s">
        <v>32</v>
      </c>
      <c r="D31" s="4">
        <v>3</v>
      </c>
      <c r="E31" s="4">
        <v>3</v>
      </c>
      <c r="F31" s="4" t="s">
        <v>132</v>
      </c>
      <c r="G31" s="4">
        <v>77</v>
      </c>
      <c r="H31" s="4">
        <v>109</v>
      </c>
      <c r="I31" s="2" t="s">
        <v>136</v>
      </c>
      <c r="J31" s="4">
        <v>737</v>
      </c>
      <c r="K31" s="4" t="s">
        <v>62</v>
      </c>
      <c r="L31" s="4">
        <v>53</v>
      </c>
      <c r="M31" s="4">
        <v>6</v>
      </c>
      <c r="N31" s="4">
        <v>3</v>
      </c>
      <c r="O31" s="4" t="s">
        <v>137</v>
      </c>
      <c r="P31" s="4">
        <v>4</v>
      </c>
      <c r="Q31" s="4" t="s">
        <v>138</v>
      </c>
      <c r="R31" s="4" t="s">
        <v>139</v>
      </c>
      <c r="S31" s="4">
        <v>2</v>
      </c>
      <c r="T31" s="4">
        <v>0</v>
      </c>
      <c r="U31" s="4">
        <v>8</v>
      </c>
      <c r="V31" s="2">
        <v>52</v>
      </c>
      <c r="W31" s="4">
        <v>1</v>
      </c>
      <c r="X31" s="2">
        <v>1</v>
      </c>
    </row>
    <row r="32" spans="2:24" ht="18" x14ac:dyDescent="0.2">
      <c r="B32" s="3">
        <v>2009</v>
      </c>
      <c r="C32" s="3" t="s">
        <v>32</v>
      </c>
      <c r="D32" s="4">
        <v>1</v>
      </c>
      <c r="E32" s="4">
        <v>1</v>
      </c>
      <c r="F32" s="4" t="s">
        <v>140</v>
      </c>
      <c r="G32" s="4">
        <v>23</v>
      </c>
      <c r="H32" s="4">
        <v>42</v>
      </c>
      <c r="I32" s="4" t="s">
        <v>141</v>
      </c>
      <c r="J32" s="4">
        <v>154</v>
      </c>
      <c r="K32" s="4" t="s">
        <v>142</v>
      </c>
      <c r="L32" s="4">
        <v>24</v>
      </c>
      <c r="M32" s="4">
        <v>2</v>
      </c>
      <c r="N32" s="4">
        <v>3</v>
      </c>
      <c r="O32" s="4" t="s">
        <v>143</v>
      </c>
      <c r="P32" s="4">
        <v>0</v>
      </c>
      <c r="Q32" s="4">
        <v>0</v>
      </c>
      <c r="R32" s="4" t="s">
        <v>37</v>
      </c>
      <c r="S32" s="4">
        <v>0</v>
      </c>
      <c r="T32" s="4">
        <v>0</v>
      </c>
      <c r="U32" s="4">
        <v>3</v>
      </c>
      <c r="V32" s="4">
        <v>22</v>
      </c>
      <c r="W32" s="4">
        <v>1</v>
      </c>
      <c r="X32" s="2">
        <v>1</v>
      </c>
    </row>
    <row r="33" spans="2:24" ht="18" x14ac:dyDescent="0.2">
      <c r="B33" s="3">
        <v>2010</v>
      </c>
      <c r="C33" s="3" t="s">
        <v>32</v>
      </c>
      <c r="D33" s="4">
        <v>1</v>
      </c>
      <c r="E33" s="4">
        <v>1</v>
      </c>
      <c r="F33" s="4" t="s">
        <v>140</v>
      </c>
      <c r="G33" s="4">
        <v>29</v>
      </c>
      <c r="H33" s="4">
        <v>45</v>
      </c>
      <c r="I33" s="4" t="s">
        <v>93</v>
      </c>
      <c r="J33" s="4">
        <v>299</v>
      </c>
      <c r="K33" s="4" t="s">
        <v>106</v>
      </c>
      <c r="L33" s="4">
        <v>37</v>
      </c>
      <c r="M33" s="4">
        <v>2</v>
      </c>
      <c r="N33" s="4">
        <v>1</v>
      </c>
      <c r="O33" s="4" t="s">
        <v>144</v>
      </c>
      <c r="P33" s="4">
        <v>2</v>
      </c>
      <c r="Q33" s="4">
        <v>2</v>
      </c>
      <c r="R33" s="4" t="s">
        <v>77</v>
      </c>
      <c r="S33" s="4">
        <v>3</v>
      </c>
      <c r="T33" s="4">
        <v>0</v>
      </c>
      <c r="U33" s="4">
        <v>5</v>
      </c>
      <c r="V33" s="4">
        <v>40</v>
      </c>
      <c r="W33" s="4">
        <v>1</v>
      </c>
      <c r="X33" s="4">
        <v>0</v>
      </c>
    </row>
    <row r="34" spans="2:24" ht="18" x14ac:dyDescent="0.2">
      <c r="B34" s="3">
        <v>2011</v>
      </c>
      <c r="C34" s="3" t="s">
        <v>32</v>
      </c>
      <c r="D34" s="4">
        <v>3</v>
      </c>
      <c r="E34" s="4">
        <v>3</v>
      </c>
      <c r="F34" s="4" t="s">
        <v>132</v>
      </c>
      <c r="G34" s="4">
        <v>75</v>
      </c>
      <c r="H34" s="4">
        <v>111</v>
      </c>
      <c r="I34" s="4" t="s">
        <v>145</v>
      </c>
      <c r="J34" s="4">
        <v>878</v>
      </c>
      <c r="K34" s="4" t="s">
        <v>75</v>
      </c>
      <c r="L34" s="4">
        <v>61</v>
      </c>
      <c r="M34" s="4">
        <v>8</v>
      </c>
      <c r="N34" s="2">
        <v>4</v>
      </c>
      <c r="O34" s="4" t="s">
        <v>146</v>
      </c>
      <c r="P34" s="4">
        <v>9</v>
      </c>
      <c r="Q34" s="4">
        <v>10</v>
      </c>
      <c r="R34" s="4" t="s">
        <v>102</v>
      </c>
      <c r="S34" s="4">
        <v>4</v>
      </c>
      <c r="T34" s="2">
        <v>1</v>
      </c>
      <c r="U34" s="4">
        <v>3</v>
      </c>
      <c r="V34" s="4">
        <v>15</v>
      </c>
      <c r="W34" s="4">
        <v>0</v>
      </c>
      <c r="X34" s="4">
        <v>0</v>
      </c>
    </row>
    <row r="35" spans="2:24" ht="18" x14ac:dyDescent="0.2">
      <c r="B35" s="3">
        <v>2012</v>
      </c>
      <c r="C35" s="3" t="s">
        <v>32</v>
      </c>
      <c r="D35" s="4">
        <v>2</v>
      </c>
      <c r="E35" s="4">
        <v>2</v>
      </c>
      <c r="F35" s="4" t="s">
        <v>128</v>
      </c>
      <c r="G35" s="4">
        <v>54</v>
      </c>
      <c r="H35" s="4">
        <v>94</v>
      </c>
      <c r="I35" s="4" t="s">
        <v>147</v>
      </c>
      <c r="J35" s="4">
        <v>664</v>
      </c>
      <c r="K35" s="4" t="s">
        <v>90</v>
      </c>
      <c r="L35" s="4">
        <v>49</v>
      </c>
      <c r="M35" s="4">
        <v>4</v>
      </c>
      <c r="N35" s="4">
        <v>2</v>
      </c>
      <c r="O35" s="4" t="s">
        <v>148</v>
      </c>
      <c r="P35" s="4">
        <v>3</v>
      </c>
      <c r="Q35" s="4">
        <v>4</v>
      </c>
      <c r="R35" s="4" t="s">
        <v>108</v>
      </c>
      <c r="S35" s="4">
        <v>3</v>
      </c>
      <c r="T35" s="4">
        <v>0</v>
      </c>
      <c r="U35" s="4">
        <v>1</v>
      </c>
      <c r="V35" s="4">
        <v>9</v>
      </c>
      <c r="W35" s="4">
        <v>0</v>
      </c>
      <c r="X35" s="4">
        <v>0</v>
      </c>
    </row>
    <row r="36" spans="2:24" ht="18" x14ac:dyDescent="0.2">
      <c r="B36" s="3">
        <v>2013</v>
      </c>
      <c r="C36" s="3" t="s">
        <v>32</v>
      </c>
      <c r="D36" s="4">
        <v>2</v>
      </c>
      <c r="E36" s="4">
        <v>2</v>
      </c>
      <c r="F36" s="4" t="s">
        <v>128</v>
      </c>
      <c r="G36" s="4">
        <v>37</v>
      </c>
      <c r="H36" s="4">
        <v>63</v>
      </c>
      <c r="I36" s="4" t="s">
        <v>149</v>
      </c>
      <c r="J36" s="4">
        <v>475</v>
      </c>
      <c r="K36" s="4" t="s">
        <v>116</v>
      </c>
      <c r="L36" s="4">
        <v>53</v>
      </c>
      <c r="M36" s="4">
        <v>1</v>
      </c>
      <c r="N36" s="4">
        <v>0</v>
      </c>
      <c r="O36" s="4" t="s">
        <v>150</v>
      </c>
      <c r="P36" s="4">
        <v>3</v>
      </c>
      <c r="Q36" s="4">
        <v>6</v>
      </c>
      <c r="R36" s="4" t="s">
        <v>35</v>
      </c>
      <c r="S36" s="4">
        <v>8</v>
      </c>
      <c r="T36" s="2">
        <v>1</v>
      </c>
      <c r="U36" s="4">
        <v>4</v>
      </c>
      <c r="V36" s="4">
        <v>34</v>
      </c>
      <c r="W36" s="4">
        <v>1</v>
      </c>
      <c r="X36" s="4">
        <v>0</v>
      </c>
    </row>
    <row r="37" spans="2:24" ht="18" x14ac:dyDescent="0.2">
      <c r="B37" s="3">
        <v>2014</v>
      </c>
      <c r="C37" s="3" t="s">
        <v>32</v>
      </c>
      <c r="D37" s="4">
        <v>3</v>
      </c>
      <c r="E37" s="4">
        <v>3</v>
      </c>
      <c r="F37" s="4" t="s">
        <v>118</v>
      </c>
      <c r="G37" s="2">
        <v>93</v>
      </c>
      <c r="H37" s="4">
        <v>135</v>
      </c>
      <c r="I37" s="4" t="s">
        <v>66</v>
      </c>
      <c r="J37" s="4">
        <v>921</v>
      </c>
      <c r="K37" s="4" t="s">
        <v>62</v>
      </c>
      <c r="L37" s="4">
        <v>46</v>
      </c>
      <c r="M37" s="2">
        <v>10</v>
      </c>
      <c r="N37" s="2">
        <v>4</v>
      </c>
      <c r="O37" s="4" t="s">
        <v>151</v>
      </c>
      <c r="P37" s="4">
        <v>11</v>
      </c>
      <c r="Q37" s="4">
        <v>10</v>
      </c>
      <c r="R37" s="4" t="s">
        <v>152</v>
      </c>
      <c r="S37" s="4">
        <v>9</v>
      </c>
      <c r="T37" s="2">
        <v>1</v>
      </c>
      <c r="U37" s="4">
        <v>4</v>
      </c>
      <c r="V37" s="4">
        <v>24</v>
      </c>
      <c r="W37" s="4">
        <v>0</v>
      </c>
      <c r="X37" s="4">
        <v>0</v>
      </c>
    </row>
    <row r="38" spans="2:24" ht="18" x14ac:dyDescent="0.2">
      <c r="B38" s="3">
        <v>2015</v>
      </c>
      <c r="C38" s="3" t="s">
        <v>32</v>
      </c>
      <c r="D38" s="4">
        <v>2</v>
      </c>
      <c r="E38" s="4">
        <v>2</v>
      </c>
      <c r="F38" s="4" t="s">
        <v>128</v>
      </c>
      <c r="G38" s="4">
        <v>55</v>
      </c>
      <c r="H38" s="4">
        <v>98</v>
      </c>
      <c r="I38" s="4" t="s">
        <v>153</v>
      </c>
      <c r="J38" s="4">
        <v>612</v>
      </c>
      <c r="K38" s="4" t="s">
        <v>154</v>
      </c>
      <c r="L38" s="4">
        <v>42</v>
      </c>
      <c r="M38" s="4">
        <v>3</v>
      </c>
      <c r="N38" s="4">
        <v>2</v>
      </c>
      <c r="O38" s="4" t="s">
        <v>155</v>
      </c>
      <c r="P38" s="4">
        <v>9</v>
      </c>
      <c r="Q38" s="4">
        <v>19</v>
      </c>
      <c r="R38" s="4" t="s">
        <v>64</v>
      </c>
      <c r="S38" s="4">
        <v>11</v>
      </c>
      <c r="T38" s="2">
        <v>1</v>
      </c>
      <c r="U38" s="4">
        <v>4</v>
      </c>
      <c r="V38" s="4">
        <v>18</v>
      </c>
      <c r="W38" s="4">
        <v>0</v>
      </c>
      <c r="X38" s="4">
        <v>0</v>
      </c>
    </row>
    <row r="39" spans="2:24" ht="18" x14ac:dyDescent="0.2">
      <c r="B39" s="3">
        <v>2016</v>
      </c>
      <c r="C39" s="3" t="s">
        <v>32</v>
      </c>
      <c r="D39" s="4">
        <v>3</v>
      </c>
      <c r="E39" s="4">
        <v>3</v>
      </c>
      <c r="F39" s="4" t="s">
        <v>118</v>
      </c>
      <c r="G39" s="2">
        <v>93</v>
      </c>
      <c r="H39" s="2">
        <v>142</v>
      </c>
      <c r="I39" s="4" t="s">
        <v>156</v>
      </c>
      <c r="J39" s="2">
        <v>1.137</v>
      </c>
      <c r="K39" s="4" t="s">
        <v>157</v>
      </c>
      <c r="L39" s="4">
        <v>48</v>
      </c>
      <c r="M39" s="4">
        <v>7</v>
      </c>
      <c r="N39" s="4">
        <v>3</v>
      </c>
      <c r="O39" s="4" t="s">
        <v>105</v>
      </c>
      <c r="P39" s="4">
        <v>9</v>
      </c>
      <c r="Q39" s="4">
        <v>13</v>
      </c>
      <c r="R39" s="4" t="s">
        <v>85</v>
      </c>
      <c r="S39" s="2">
        <v>15</v>
      </c>
      <c r="T39" s="4">
        <v>0</v>
      </c>
      <c r="U39" s="2">
        <v>9</v>
      </c>
      <c r="V39" s="4">
        <v>42</v>
      </c>
      <c r="W39" s="4">
        <v>0</v>
      </c>
      <c r="X39" s="4">
        <v>0</v>
      </c>
    </row>
    <row r="40" spans="2:24" ht="18" x14ac:dyDescent="0.2">
      <c r="B40" s="3">
        <v>2017</v>
      </c>
      <c r="C40" s="3" t="s">
        <v>32</v>
      </c>
      <c r="D40" s="4">
        <v>3</v>
      </c>
      <c r="E40" s="4">
        <v>3</v>
      </c>
      <c r="F40" s="4" t="s">
        <v>132</v>
      </c>
      <c r="G40" s="4">
        <v>89</v>
      </c>
      <c r="H40" s="4">
        <v>139</v>
      </c>
      <c r="I40" s="4" t="s">
        <v>158</v>
      </c>
      <c r="J40" s="4">
        <v>1.1319999999999999</v>
      </c>
      <c r="K40" s="4" t="s">
        <v>159</v>
      </c>
      <c r="L40" s="4">
        <v>50</v>
      </c>
      <c r="M40" s="4">
        <v>8</v>
      </c>
      <c r="N40" s="4">
        <v>0</v>
      </c>
      <c r="O40" s="4" t="s">
        <v>160</v>
      </c>
      <c r="P40" s="4">
        <v>7</v>
      </c>
      <c r="Q40" s="4">
        <v>8</v>
      </c>
      <c r="R40" s="4" t="s">
        <v>102</v>
      </c>
      <c r="S40" s="4">
        <v>6</v>
      </c>
      <c r="T40" s="4">
        <v>0</v>
      </c>
      <c r="U40" s="4">
        <v>4</v>
      </c>
      <c r="V40" s="4">
        <v>17</v>
      </c>
      <c r="W40" s="4">
        <v>1</v>
      </c>
      <c r="X40" s="2">
        <v>1</v>
      </c>
    </row>
    <row r="41" spans="2:24" ht="18" x14ac:dyDescent="0.2">
      <c r="B41" s="3">
        <v>2018</v>
      </c>
      <c r="C41" s="3" t="s">
        <v>32</v>
      </c>
      <c r="D41" s="4">
        <v>3</v>
      </c>
      <c r="E41" s="4">
        <v>3</v>
      </c>
      <c r="F41" s="4" t="s">
        <v>118</v>
      </c>
      <c r="G41" s="4">
        <v>85</v>
      </c>
      <c r="H41" s="4">
        <v>125</v>
      </c>
      <c r="I41" s="4" t="s">
        <v>161</v>
      </c>
      <c r="J41" s="4">
        <v>953</v>
      </c>
      <c r="K41" s="4" t="s">
        <v>83</v>
      </c>
      <c r="L41" s="4">
        <v>35</v>
      </c>
      <c r="M41" s="4">
        <v>2</v>
      </c>
      <c r="N41" s="4">
        <v>3</v>
      </c>
      <c r="O41" s="4" t="s">
        <v>162</v>
      </c>
      <c r="P41" s="4">
        <v>5</v>
      </c>
      <c r="Q41" s="4" t="s">
        <v>163</v>
      </c>
      <c r="R41" s="4" t="s">
        <v>164</v>
      </c>
      <c r="S41" s="4">
        <v>0</v>
      </c>
      <c r="T41" s="4">
        <v>0</v>
      </c>
      <c r="U41" s="4">
        <v>1</v>
      </c>
      <c r="V41" s="4">
        <v>9</v>
      </c>
      <c r="W41" s="4">
        <v>1</v>
      </c>
      <c r="X41" s="4">
        <v>0</v>
      </c>
    </row>
    <row r="42" spans="2:24" ht="18" x14ac:dyDescent="0.2">
      <c r="B42" s="3">
        <v>2019</v>
      </c>
      <c r="C42" s="3" t="s">
        <v>32</v>
      </c>
      <c r="D42" s="4">
        <v>1</v>
      </c>
      <c r="E42" s="4">
        <v>1</v>
      </c>
      <c r="F42" s="4" t="s">
        <v>140</v>
      </c>
      <c r="G42" s="4">
        <v>20</v>
      </c>
      <c r="H42" s="4">
        <v>37</v>
      </c>
      <c r="I42" s="4" t="s">
        <v>165</v>
      </c>
      <c r="J42" s="4">
        <v>209</v>
      </c>
      <c r="K42" s="4" t="s">
        <v>166</v>
      </c>
      <c r="L42" s="4">
        <v>29</v>
      </c>
      <c r="M42" s="4">
        <v>0</v>
      </c>
      <c r="N42" s="4">
        <v>1</v>
      </c>
      <c r="O42" s="4" t="s">
        <v>167</v>
      </c>
      <c r="P42" s="4">
        <v>0</v>
      </c>
      <c r="Q42" s="4">
        <v>0</v>
      </c>
      <c r="R42" s="4" t="s">
        <v>37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</row>
    <row r="43" spans="2:24" ht="18" x14ac:dyDescent="0.2">
      <c r="B43" s="3">
        <v>2020</v>
      </c>
      <c r="C43" s="3" t="s">
        <v>109</v>
      </c>
      <c r="D43" s="2">
        <v>4</v>
      </c>
      <c r="E43" s="2">
        <v>4</v>
      </c>
      <c r="F43" s="2" t="s">
        <v>168</v>
      </c>
      <c r="G43" s="4">
        <v>81</v>
      </c>
      <c r="H43" s="4">
        <v>138</v>
      </c>
      <c r="I43" s="4" t="s">
        <v>149</v>
      </c>
      <c r="J43" s="4">
        <v>1.0609999999999999</v>
      </c>
      <c r="K43" s="4" t="s">
        <v>113</v>
      </c>
      <c r="L43" s="4">
        <v>52</v>
      </c>
      <c r="M43" s="2">
        <v>10</v>
      </c>
      <c r="N43" s="4">
        <v>3</v>
      </c>
      <c r="O43" s="4" t="s">
        <v>169</v>
      </c>
      <c r="P43" s="2">
        <v>13</v>
      </c>
      <c r="Q43" s="4" t="s">
        <v>170</v>
      </c>
      <c r="R43" s="4" t="s">
        <v>139</v>
      </c>
      <c r="S43" s="4">
        <v>2</v>
      </c>
      <c r="T43" s="2">
        <v>1</v>
      </c>
      <c r="U43" s="4">
        <v>6</v>
      </c>
      <c r="V43" s="4">
        <v>37</v>
      </c>
      <c r="W43" s="4">
        <v>1</v>
      </c>
      <c r="X43" s="4">
        <v>0</v>
      </c>
    </row>
    <row r="44" spans="2:24" ht="18" x14ac:dyDescent="0.2">
      <c r="B44" s="3">
        <v>2001</v>
      </c>
      <c r="C44" s="3"/>
      <c r="D44" s="3"/>
      <c r="E44" s="3"/>
      <c r="F44" s="4"/>
      <c r="G44" s="4"/>
      <c r="H44" s="4"/>
      <c r="I44" s="4"/>
      <c r="J44" s="4"/>
      <c r="L44" s="4">
        <v>1</v>
      </c>
      <c r="M44" s="4">
        <v>0</v>
      </c>
      <c r="N44" s="4"/>
      <c r="O44" s="4"/>
      <c r="P44" s="4"/>
      <c r="Q44" s="4"/>
      <c r="R44" s="2"/>
      <c r="S44" s="2"/>
      <c r="T44" s="2"/>
      <c r="U44" s="2"/>
      <c r="V44" s="2"/>
      <c r="W44" s="2"/>
    </row>
    <row r="45" spans="2:24" ht="18" x14ac:dyDescent="0.2">
      <c r="B45" s="3">
        <v>2003</v>
      </c>
      <c r="C45" s="3"/>
      <c r="D45" s="3"/>
      <c r="E45" s="3"/>
      <c r="F45" s="4"/>
      <c r="G45" s="4"/>
      <c r="H45" s="4"/>
      <c r="I45" s="4"/>
      <c r="J45" s="4"/>
      <c r="L45" s="4">
        <v>3</v>
      </c>
      <c r="M45" s="4">
        <v>1</v>
      </c>
      <c r="N45" s="4"/>
      <c r="O45" s="4"/>
      <c r="P45" s="4"/>
      <c r="Q45" s="4"/>
      <c r="R45" s="2"/>
    </row>
    <row r="46" spans="2:24" ht="18" x14ac:dyDescent="0.2">
      <c r="B46" s="3">
        <v>2004</v>
      </c>
      <c r="C46" s="3"/>
      <c r="D46" s="3"/>
      <c r="E46" s="3"/>
      <c r="F46" s="4"/>
      <c r="G46" s="4"/>
      <c r="H46" s="4"/>
      <c r="I46" s="4"/>
      <c r="J46" s="4"/>
      <c r="L46" s="4">
        <v>2</v>
      </c>
      <c r="M46" s="4">
        <v>0</v>
      </c>
      <c r="N46" s="4"/>
      <c r="O46" s="4"/>
      <c r="P46" s="4"/>
      <c r="Q46" s="4"/>
      <c r="R46" s="2"/>
    </row>
    <row r="47" spans="2:24" ht="18" x14ac:dyDescent="0.2">
      <c r="B47" s="3">
        <v>2007</v>
      </c>
      <c r="C47" s="3"/>
      <c r="D47" s="3"/>
      <c r="E47" s="3"/>
      <c r="F47" s="4"/>
      <c r="G47" s="4"/>
      <c r="H47" s="4"/>
      <c r="I47" s="4"/>
      <c r="J47" s="4"/>
      <c r="L47" s="4">
        <v>1</v>
      </c>
      <c r="M47" s="4">
        <v>0</v>
      </c>
      <c r="N47" s="4"/>
      <c r="O47" s="4"/>
      <c r="P47" s="4"/>
      <c r="Q47" s="4"/>
      <c r="R47" s="5"/>
    </row>
    <row r="48" spans="2:24" ht="18" x14ac:dyDescent="0.2">
      <c r="B48" s="3">
        <v>2011</v>
      </c>
      <c r="C48" s="3"/>
      <c r="D48" s="3"/>
      <c r="E48" s="3"/>
      <c r="F48" s="4"/>
      <c r="G48" s="4"/>
      <c r="H48" s="4"/>
      <c r="I48" s="4"/>
      <c r="J48" s="4"/>
      <c r="L48" s="4">
        <v>2</v>
      </c>
      <c r="M48" s="4">
        <v>1</v>
      </c>
      <c r="N48" s="4"/>
      <c r="O48" s="4"/>
      <c r="P48" s="4"/>
      <c r="Q48" s="4"/>
      <c r="R48" s="5"/>
    </row>
    <row r="49" spans="2:18" ht="18" x14ac:dyDescent="0.2">
      <c r="B49" s="3">
        <v>2014</v>
      </c>
      <c r="C49" s="3"/>
      <c r="D49" s="3"/>
      <c r="E49" s="3"/>
      <c r="F49" s="4"/>
      <c r="G49" s="4"/>
      <c r="H49" s="2"/>
      <c r="I49" s="4"/>
      <c r="J49" s="4"/>
      <c r="L49" s="2">
        <v>4</v>
      </c>
      <c r="M49" s="2">
        <v>2</v>
      </c>
      <c r="N49" s="4"/>
      <c r="O49" s="4"/>
      <c r="P49" s="4"/>
      <c r="Q49" s="4"/>
      <c r="R49" s="2"/>
    </row>
    <row r="50" spans="2:18" ht="18" x14ac:dyDescent="0.2">
      <c r="B50" s="3">
        <v>2016</v>
      </c>
      <c r="C50" s="3"/>
      <c r="D50" s="3"/>
      <c r="E50" s="3"/>
      <c r="F50" s="2"/>
      <c r="G50" s="2"/>
      <c r="H50" s="4"/>
      <c r="I50" s="4"/>
      <c r="J50" s="4"/>
      <c r="L50" s="4">
        <v>2</v>
      </c>
      <c r="M50" s="4">
        <v>1</v>
      </c>
      <c r="N50" s="4"/>
      <c r="O50" s="2"/>
      <c r="P50" s="2"/>
      <c r="Q50" s="4"/>
      <c r="R50" s="2"/>
    </row>
    <row r="51" spans="2:18" ht="18" x14ac:dyDescent="0.2">
      <c r="B51" s="3">
        <v>2017</v>
      </c>
      <c r="C51" s="3"/>
      <c r="D51" s="3"/>
      <c r="E51" s="3"/>
      <c r="F51" s="4"/>
      <c r="G51" s="4"/>
      <c r="H51" s="4"/>
      <c r="I51" s="2"/>
      <c r="J51" s="2"/>
      <c r="L51" s="4">
        <v>3</v>
      </c>
      <c r="M51" s="4">
        <v>0</v>
      </c>
      <c r="N51" s="4"/>
      <c r="O51" s="4"/>
      <c r="P51" s="4"/>
      <c r="Q51" s="4"/>
      <c r="R51" s="5"/>
    </row>
    <row r="52" spans="2:18" ht="18" x14ac:dyDescent="0.2">
      <c r="B52" s="3">
        <v>2018</v>
      </c>
      <c r="C52" s="3"/>
      <c r="D52" s="3"/>
      <c r="E52" s="3"/>
      <c r="F52" s="4"/>
      <c r="G52" s="4"/>
      <c r="H52" s="4"/>
      <c r="I52" s="4"/>
      <c r="J52" s="4"/>
      <c r="L52" s="4">
        <v>0</v>
      </c>
      <c r="M52" s="4">
        <v>1</v>
      </c>
      <c r="N52" s="4"/>
      <c r="O52" s="4"/>
      <c r="P52" s="4"/>
      <c r="Q52" s="4"/>
      <c r="R52" s="2"/>
    </row>
    <row r="53" spans="2:18" ht="18" x14ac:dyDescent="0.2">
      <c r="B53" s="3">
        <v>2020</v>
      </c>
      <c r="C53" s="3"/>
      <c r="D53" s="3"/>
      <c r="E53" s="3"/>
      <c r="F53" s="4"/>
      <c r="G53" s="4"/>
      <c r="H53" s="4"/>
      <c r="I53" s="4"/>
      <c r="J53" s="4"/>
      <c r="L53" s="4">
        <v>3</v>
      </c>
      <c r="M53" s="4">
        <v>0</v>
      </c>
      <c r="N53" s="2"/>
      <c r="O53" s="4"/>
      <c r="P53" s="4"/>
      <c r="Q53" s="4"/>
      <c r="R53" s="2"/>
    </row>
  </sheetData>
  <hyperlinks>
    <hyperlink ref="B4" r:id="rId1" tooltip="2000 NFL season" display="https://en.wikipedia.org/wiki/2000_NFL_season" xr:uid="{49DA072E-F212-0143-8919-048C276B1145}"/>
    <hyperlink ref="C4" r:id="rId2" tooltip="2000 New England Patriots season" display="https://en.wikipedia.org/wiki/2000_New_England_Patriots_season" xr:uid="{C85A112F-27D9-F84A-B127-32D0D678CD3C}"/>
    <hyperlink ref="B5" r:id="rId3" tooltip="2001 NFL season" display="https://en.wikipedia.org/wiki/2001_NFL_season" xr:uid="{165F8975-8346-0540-987B-9602414D4536}"/>
    <hyperlink ref="C5" r:id="rId4" tooltip="2001 New England Patriots season" display="https://en.wikipedia.org/wiki/2001_New_England_Patriots_season" xr:uid="{4E317556-D311-0944-B7F5-99EB61DD66E7}"/>
    <hyperlink ref="B6" r:id="rId5" tooltip="2002 NFL season" display="https://en.wikipedia.org/wiki/2002_NFL_season" xr:uid="{3A5FB8BF-477C-A843-8113-DFFA2C7A44C0}"/>
    <hyperlink ref="C6" r:id="rId6" tooltip="2002 New England Patriots season" display="https://en.wikipedia.org/wiki/2002_New_England_Patriots_season" xr:uid="{8005E962-1986-8845-86BA-DB877425E107}"/>
    <hyperlink ref="B7" r:id="rId7" tooltip="2003 NFL season" display="https://en.wikipedia.org/wiki/2003_NFL_season" xr:uid="{8849C31D-9F8D-7541-8324-D2AB110CBA1F}"/>
    <hyperlink ref="C7" r:id="rId8" tooltip="2003 New England Patriots season" display="https://en.wikipedia.org/wiki/2003_New_England_Patriots_season" xr:uid="{D714E43C-5704-B646-9E9F-571EA9F95F3B}"/>
    <hyperlink ref="B8" r:id="rId9" tooltip="2004 NFL season" display="https://en.wikipedia.org/wiki/2004_NFL_season" xr:uid="{457B081A-0330-CB46-877E-ECD95E21893A}"/>
    <hyperlink ref="C8" r:id="rId10" tooltip="2004 New England Patriots season" display="https://en.wikipedia.org/wiki/2004_New_England_Patriots_season" xr:uid="{068CCF1C-C470-CD41-89E2-61B293BC0C8C}"/>
    <hyperlink ref="B9" r:id="rId11" tooltip="2005 NFL season" display="https://en.wikipedia.org/wiki/2005_NFL_season" xr:uid="{3E958FE0-68FC-1041-A1E6-15B14AB32B06}"/>
    <hyperlink ref="C9" r:id="rId12" tooltip="2005 New England Patriots season" display="https://en.wikipedia.org/wiki/2005_New_England_Patriots_season" xr:uid="{2EEFFD1C-2CC7-224A-B2C8-8CD07A2F4B28}"/>
    <hyperlink ref="B10" r:id="rId13" tooltip="2006 NFL season" display="https://en.wikipedia.org/wiki/2006_NFL_season" xr:uid="{FF9274DA-CF1B-AC43-9A57-B286A2FB21F2}"/>
    <hyperlink ref="C10" r:id="rId14" tooltip="2006 New England Patriots season" display="https://en.wikipedia.org/wiki/2006_New_England_Patriots_season" xr:uid="{D43AFB55-3F76-F04E-B468-8D0B6C11F32F}"/>
    <hyperlink ref="B11" r:id="rId15" tooltip="2007 NFL season" display="https://en.wikipedia.org/wiki/2007_NFL_season" xr:uid="{80730240-E728-5D43-B463-5DA4CD14FFE3}"/>
    <hyperlink ref="C11" r:id="rId16" tooltip="2007 New England Patriots season" display="https://en.wikipedia.org/wiki/2007_New_England_Patriots_season" xr:uid="{EFEBA45F-4A03-054B-89F0-75DBD8C33680}"/>
    <hyperlink ref="B12" r:id="rId17" tooltip="2008 NFL season" display="https://en.wikipedia.org/wiki/2008_NFL_season" xr:uid="{2826A459-F7CE-2D42-9353-9C7C252B612B}"/>
    <hyperlink ref="C12" r:id="rId18" tooltip="2008 New England Patriots season" display="https://en.wikipedia.org/wiki/2008_New_England_Patriots_season" xr:uid="{651D8A5D-04F9-AC4D-8B07-CA2110B5FC11}"/>
    <hyperlink ref="B13" r:id="rId19" tooltip="2009 NFL season" display="https://en.wikipedia.org/wiki/2009_NFL_season" xr:uid="{9DA0D503-89BD-B741-B6AB-1E23491976D1}"/>
    <hyperlink ref="C13" r:id="rId20" tooltip="2009 New England Patriots season" display="https://en.wikipedia.org/wiki/2009_New_England_Patriots_season" xr:uid="{FE8723C5-455E-4444-B0D6-D6C0CFC0665C}"/>
    <hyperlink ref="B14" r:id="rId21" tooltip="2010 NFL season" display="https://en.wikipedia.org/wiki/2010_NFL_season" xr:uid="{8D6C3CF8-440B-5F4B-8540-DE8A6225CEAC}"/>
    <hyperlink ref="C14" r:id="rId22" tooltip="2010 New England Patriots season" display="https://en.wikipedia.org/wiki/2010_New_England_Patriots_season" xr:uid="{A4058657-492C-0249-9DC8-2F5833E28E1F}"/>
    <hyperlink ref="B15" r:id="rId23" tooltip="2011 NFL season" display="https://en.wikipedia.org/wiki/2011_NFL_season" xr:uid="{CAAD22C7-D02C-8D4E-8779-AE4D44EF7FF7}"/>
    <hyperlink ref="C15" r:id="rId24" tooltip="2011 New England Patriots season" display="https://en.wikipedia.org/wiki/2011_New_England_Patriots_season" xr:uid="{0D1432F1-4A54-174D-A337-CB933AE4DBF4}"/>
    <hyperlink ref="B16" r:id="rId25" tooltip="2012 NFL season" display="https://en.wikipedia.org/wiki/2012_NFL_season" xr:uid="{FCBF2F15-E0FC-5F42-8394-6DD75F047BD8}"/>
    <hyperlink ref="C16" r:id="rId26" tooltip="2012 New England Patriots season" display="https://en.wikipedia.org/wiki/2012_New_England_Patriots_season" xr:uid="{3D97C9F5-39C3-A945-B1D8-F62765726C00}"/>
    <hyperlink ref="B17" r:id="rId27" tooltip="2013 NFL season" display="https://en.wikipedia.org/wiki/2013_NFL_season" xr:uid="{F74FBE6B-90D3-CA48-87C5-33634125B1D8}"/>
    <hyperlink ref="C17" r:id="rId28" tooltip="2013 New England Patriots season" display="https://en.wikipedia.org/wiki/2013_New_England_Patriots_season" xr:uid="{C7916E4B-8BA1-494A-93D1-0074424B6316}"/>
    <hyperlink ref="B18" r:id="rId29" tooltip="2014 NFL season" display="https://en.wikipedia.org/wiki/2014_NFL_season" xr:uid="{F34F8CA9-91F1-1E43-AB49-EB0EAE4109FD}"/>
    <hyperlink ref="C18" r:id="rId30" tooltip="2014 New England Patriots season" display="https://en.wikipedia.org/wiki/2014_New_England_Patriots_season" xr:uid="{F54280E0-132C-5948-A0B6-2FC261410A2D}"/>
    <hyperlink ref="B19" r:id="rId31" tooltip="2015 NFL season" display="https://en.wikipedia.org/wiki/2015_NFL_season" xr:uid="{2BA6F2F9-4415-F14F-A029-D30761B0B415}"/>
    <hyperlink ref="C19" r:id="rId32" tooltip="2015 New England Patriots season" display="https://en.wikipedia.org/wiki/2015_New_England_Patriots_season" xr:uid="{6B3EC577-4788-5844-8B5C-941DF3799C70}"/>
    <hyperlink ref="B20" r:id="rId33" tooltip="2016 NFL season" display="https://en.wikipedia.org/wiki/2016_NFL_season" xr:uid="{350536BA-CB2B-CD47-97CB-4D81CE57C70B}"/>
    <hyperlink ref="C20" r:id="rId34" tooltip="2016 New England Patriots season" display="https://en.wikipedia.org/wiki/2016_New_England_Patriots_season" xr:uid="{6E34146B-BEE0-3745-8174-6D988E20CB29}"/>
    <hyperlink ref="B21" r:id="rId35" tooltip="2017 NFL season" display="https://en.wikipedia.org/wiki/2017_NFL_season" xr:uid="{C5659D74-B83D-ED45-864B-65A6B1BFBE64}"/>
    <hyperlink ref="C21" r:id="rId36" tooltip="2017 New England Patriots season" display="https://en.wikipedia.org/wiki/2017_New_England_Patriots_season" xr:uid="{1C1D5418-F351-B64B-B26C-79C4EAD70B95}"/>
    <hyperlink ref="B22" r:id="rId37" tooltip="2018 NFL season" display="https://en.wikipedia.org/wiki/2018_NFL_season" xr:uid="{6BB154BA-B762-9C48-A9E0-56D891DFBA2D}"/>
    <hyperlink ref="C22" r:id="rId38" tooltip="2018 New England Patriots season" display="https://en.wikipedia.org/wiki/2018_New_England_Patriots_season" xr:uid="{B9FDA5F5-80EA-9644-A2EB-6B33D8D6851A}"/>
    <hyperlink ref="B23" r:id="rId39" tooltip="2019 NFL season" display="https://en.wikipedia.org/wiki/2019_NFL_season" xr:uid="{D2104CC8-43EE-DE45-8D26-880BE6D774CE}"/>
    <hyperlink ref="C23" r:id="rId40" tooltip="2019 New England Patriots season" display="https://en.wikipedia.org/wiki/2019_New_England_Patriots_season" xr:uid="{59AA43F1-7D73-3D4E-A7B6-A77E9324B676}"/>
    <hyperlink ref="B24" r:id="rId41" tooltip="2020 NFL season" display="https://en.wikipedia.org/wiki/2020_NFL_season" xr:uid="{6356DA21-9991-BA48-BF48-6A73D7ED87D4}"/>
    <hyperlink ref="C24" r:id="rId42" tooltip="2020 Tampa Bay Buccaneers season" display="https://en.wikipedia.org/wiki/2020_Tampa_Bay_Buccaneers_season" xr:uid="{CF21507E-8701-A747-8CE0-E1E61D036EDB}"/>
    <hyperlink ref="B25" r:id="rId43" tooltip="2021 NFL season" display="https://en.wikipedia.org/wiki/2021_NFL_season" xr:uid="{1EC7D922-2867-4447-AD94-7E1BA55E64AC}"/>
    <hyperlink ref="C25" r:id="rId44" tooltip="2021 Tampa Bay Buccaneers season" display="https://en.wikipedia.org/wiki/2021_Tampa_Bay_Buccaneers_season" xr:uid="{3DA9DC46-620A-2048-903A-70DB00D3ACAB}"/>
    <hyperlink ref="B26" r:id="rId45" tooltip="2001–02 NFL playoffs" display="https://en.wikipedia.org/wiki/2001%E2%80%9302_NFL_playoffs" xr:uid="{714D830C-9FF4-174A-B238-C1638DA846B9}"/>
    <hyperlink ref="C26" r:id="rId46" tooltip="2001 New England Patriots season" display="https://en.wikipedia.org/wiki/2001_New_England_Patriots_season" xr:uid="{DB48C6E0-1737-9445-A268-F0D5341E51B5}"/>
    <hyperlink ref="B27" r:id="rId47" tooltip="2003–04 NFL playoffs" display="https://en.wikipedia.org/wiki/2003%E2%80%9304_NFL_playoffs" xr:uid="{E523BEB5-12B8-F145-9EC5-AFC59F2A362C}"/>
    <hyperlink ref="C27" r:id="rId48" tooltip="2003 New England Patriots season" display="https://en.wikipedia.org/wiki/2003_New_England_Patriots_season" xr:uid="{AF7ECA51-39F4-2E49-BE82-9E8784C49D79}"/>
    <hyperlink ref="B28" r:id="rId49" tooltip="2004–05 NFL playoffs" display="https://en.wikipedia.org/wiki/2004%E2%80%9305_NFL_playoffs" xr:uid="{1261A0C9-5430-FE4E-BD0E-3F1A36B4C227}"/>
    <hyperlink ref="C28" r:id="rId50" tooltip="2004 New England Patriots season" display="https://en.wikipedia.org/wiki/2004_New_England_Patriots_season" xr:uid="{30191013-5974-F148-AA78-432C05496B0D}"/>
    <hyperlink ref="B29" r:id="rId51" tooltip="2005–06 NFL playoffs" display="https://en.wikipedia.org/wiki/2005%E2%80%9306_NFL_playoffs" xr:uid="{6B63451E-A371-DB48-900E-E6C9290EA7F1}"/>
    <hyperlink ref="C29" r:id="rId52" tooltip="2005 New England Patriots season" display="https://en.wikipedia.org/wiki/2005_New_England_Patriots_season" xr:uid="{C6661C6E-E468-CE4D-B6F9-6A28E8E6B19C}"/>
    <hyperlink ref="B30" r:id="rId53" tooltip="2006–07 NFL playoffs" display="https://en.wikipedia.org/wiki/2006%E2%80%9307_NFL_playoffs" xr:uid="{0F90E1E2-F931-5C4A-B1AD-5B80A54841AF}"/>
    <hyperlink ref="C30" r:id="rId54" tooltip="2006 New England Patriots season" display="https://en.wikipedia.org/wiki/2006_New_England_Patriots_season" xr:uid="{286C0552-ABA3-694C-A436-E6D7A114D20E}"/>
    <hyperlink ref="B31" r:id="rId55" tooltip="2007–08 NFL playoffs" display="https://en.wikipedia.org/wiki/2007%E2%80%9308_NFL_playoffs" xr:uid="{D63349D1-3E7C-D54B-896D-408BAA6ED048}"/>
    <hyperlink ref="C31" r:id="rId56" tooltip="2007 New England Patriots season" display="https://en.wikipedia.org/wiki/2007_New_England_Patriots_season" xr:uid="{6BD2B86C-273E-B24E-9890-42E0D425E717}"/>
    <hyperlink ref="B32" r:id="rId57" tooltip="2009–10 NFL playoffs" display="https://en.wikipedia.org/wiki/2009%E2%80%9310_NFL_playoffs" xr:uid="{5CD7716B-4F9D-F742-BD09-8321E4A235AB}"/>
    <hyperlink ref="C32" r:id="rId58" tooltip="2009 New England Patriots season" display="https://en.wikipedia.org/wiki/2009_New_England_Patriots_season" xr:uid="{4E51DBAF-CF81-C149-89BE-1C38D83FAC7E}"/>
    <hyperlink ref="B33" r:id="rId59" tooltip="2010–11 NFL playoffs" display="https://en.wikipedia.org/wiki/2010%E2%80%9311_NFL_playoffs" xr:uid="{7D693425-3A82-CC48-AA29-728422BF86FB}"/>
    <hyperlink ref="C33" r:id="rId60" tooltip="2010 New England Patriots season" display="https://en.wikipedia.org/wiki/2010_New_England_Patriots_season" xr:uid="{B883DA26-E267-F14A-8ABE-0848AC8CBDE0}"/>
    <hyperlink ref="B34" r:id="rId61" tooltip="2011–12 NFL playoffs" display="https://en.wikipedia.org/wiki/2011%E2%80%9312_NFL_playoffs" xr:uid="{A1595244-7951-754D-934A-0A2D3A59CD3B}"/>
    <hyperlink ref="C34" r:id="rId62" tooltip="2011 New England Patriots season" display="https://en.wikipedia.org/wiki/2011_New_England_Patriots_season" xr:uid="{32229716-54C8-F34C-A72B-B6777E3CEBF2}"/>
    <hyperlink ref="B35" r:id="rId63" tooltip="2012–13 NFL playoffs" display="https://en.wikipedia.org/wiki/2012%E2%80%9313_NFL_playoffs" xr:uid="{C9774133-91B3-6C47-8491-222737F14989}"/>
    <hyperlink ref="C35" r:id="rId64" tooltip="2012 New England Patriots season" display="https://en.wikipedia.org/wiki/2012_New_England_Patriots_season" xr:uid="{5D880F42-86ED-FD4E-A965-296CBF4058F6}"/>
    <hyperlink ref="B36" r:id="rId65" tooltip="2013–14 NFL playoffs" display="https://en.wikipedia.org/wiki/2013%E2%80%9314_NFL_playoffs" xr:uid="{C8A64D34-E80F-A14C-B8F8-7235D9647E8A}"/>
    <hyperlink ref="C36" r:id="rId66" tooltip="2013 New England Patriots season" display="https://en.wikipedia.org/wiki/2013_New_England_Patriots_season" xr:uid="{D4E6FCE0-B92B-8642-90FF-28BFD3AE1415}"/>
    <hyperlink ref="B37" r:id="rId67" tooltip="2014–15 NFL playoffs" display="https://en.wikipedia.org/wiki/2014%E2%80%9315_NFL_playoffs" xr:uid="{EA2B8BF7-ED89-F842-9A0A-9C17A2576A10}"/>
    <hyperlink ref="C37" r:id="rId68" tooltip="2014 New England Patriots season" display="https://en.wikipedia.org/wiki/2014_New_England_Patriots_season" xr:uid="{F914CD29-3C15-E245-BC44-99CEA8AD58A9}"/>
    <hyperlink ref="B38" r:id="rId69" tooltip="2015–16 NFL playoffs" display="https://en.wikipedia.org/wiki/2015%E2%80%9316_NFL_playoffs" xr:uid="{2A44F865-C163-A842-8A0F-49DB06F5537D}"/>
    <hyperlink ref="C38" r:id="rId70" tooltip="2015 New England Patriots season" display="https://en.wikipedia.org/wiki/2015_New_England_Patriots_season" xr:uid="{65603C7C-8373-7F44-B3F1-65A99F97C899}"/>
    <hyperlink ref="B39" r:id="rId71" tooltip="2016–17 NFL playoffs" display="https://en.wikipedia.org/wiki/2016%E2%80%9317_NFL_playoffs" xr:uid="{F46194D9-E443-FB4A-8907-4C672DAB6F2E}"/>
    <hyperlink ref="C39" r:id="rId72" tooltip="2016 New England Patriots season" display="https://en.wikipedia.org/wiki/2016_New_England_Patriots_season" xr:uid="{47557B1F-DEBE-9040-98E7-E5B0899C12F0}"/>
    <hyperlink ref="B40" r:id="rId73" tooltip="2017–18 NFL playoffs" display="https://en.wikipedia.org/wiki/2017%E2%80%9318_NFL_playoffs" xr:uid="{2A1A2B94-4E03-7F42-9DA7-C3E6596F95F6}"/>
    <hyperlink ref="C40" r:id="rId74" tooltip="2017 New England Patriots season" display="https://en.wikipedia.org/wiki/2017_New_England_Patriots_season" xr:uid="{B534DDDF-6A12-C644-A750-9A877D958BAE}"/>
    <hyperlink ref="B41" r:id="rId75" tooltip="2018–19 NFL playoffs" display="https://en.wikipedia.org/wiki/2018%E2%80%9319_NFL_playoffs" xr:uid="{FCB969D4-557C-864A-8C8E-C24F078591F5}"/>
    <hyperlink ref="C41" r:id="rId76" tooltip="2018 New England Patriots season" display="https://en.wikipedia.org/wiki/2018_New_England_Patriots_season" xr:uid="{7CB30D63-C551-B048-A1AD-AF489458D01B}"/>
    <hyperlink ref="B42" r:id="rId77" tooltip="2019–20 NFL playoffs" display="https://en.wikipedia.org/wiki/2019%E2%80%9320_NFL_playoffs" xr:uid="{70C2BADD-C598-F347-B445-C14E53C9871E}"/>
    <hyperlink ref="C42" r:id="rId78" tooltip="2019 New England Patriots season" display="https://en.wikipedia.org/wiki/2019_New_England_Patriots_season" xr:uid="{C323B8AF-05A4-FB45-9FD7-B9308EFA3C53}"/>
    <hyperlink ref="B43" r:id="rId79" tooltip="2020–21 NFL playoffs" display="https://en.wikipedia.org/wiki/2020%E2%80%9321_NFL_playoffs" xr:uid="{6D6A0D70-86AD-9542-B364-68CC49B430A4}"/>
    <hyperlink ref="C43" r:id="rId80" tooltip="2020 Tampa Bay Buccaneers season" display="https://en.wikipedia.org/wiki/2020_Tampa_Bay_Buccaneers_season" xr:uid="{D4148820-6ABB-6B4E-AF76-2F3579D665D4}"/>
    <hyperlink ref="B44" r:id="rId81" tooltip="2001–02 NFL playoffs" display="https://en.wikipedia.org/wiki/2001%E2%80%9302_NFL_playoffs" xr:uid="{E6E1EE15-4120-1345-92EC-E8F8001D4461}"/>
    <hyperlink ref="B45" r:id="rId82" tooltip="2003–04 NFL playoffs" display="https://en.wikipedia.org/wiki/2003%E2%80%9304_NFL_playoffs" xr:uid="{6CF8C94A-3646-B74A-A239-6044926CA5A7}"/>
    <hyperlink ref="B46" r:id="rId83" tooltip="2004–05 NFL playoffs" display="https://en.wikipedia.org/wiki/2004%E2%80%9305_NFL_playoffs" xr:uid="{C25811B7-B81C-7D47-9378-E1E94D3D8C5D}"/>
    <hyperlink ref="B47" r:id="rId84" tooltip="2007–08 NFL playoffs" display="https://en.wikipedia.org/wiki/2007%E2%80%9308_NFL_playoffs" xr:uid="{4F61D1B6-BF06-DC42-B376-A9B235E96116}"/>
    <hyperlink ref="B48" r:id="rId85" tooltip="2011–12 NFL playoffs" display="https://en.wikipedia.org/wiki/2011%E2%80%9312_NFL_playoffs" xr:uid="{E0E4C59B-29AF-174D-93A5-7CE8FD4BA440}"/>
    <hyperlink ref="B49" r:id="rId86" tooltip="2014–15 NFL playoffs" display="https://en.wikipedia.org/wiki/2014%E2%80%9315_NFL_playoffs" xr:uid="{30799C8C-D966-E944-9C8A-7E575533A666}"/>
    <hyperlink ref="B50" r:id="rId87" tooltip="2016–17 NFL playoffs" display="https://en.wikipedia.org/wiki/2016%E2%80%9317_NFL_playoffs" xr:uid="{546B2F76-FF04-514E-8276-D507DF806A57}"/>
    <hyperlink ref="B51" r:id="rId88" tooltip="2017–18 NFL playoffs" display="https://en.wikipedia.org/wiki/2017%E2%80%9318_NFL_playoffs" xr:uid="{1F5278F8-65CD-CA41-BCB5-DCD6EE008675}"/>
    <hyperlink ref="B52" r:id="rId89" tooltip="2018–19 NFL playoffs" display="https://en.wikipedia.org/wiki/2018%E2%80%9319_NFL_playoffs" xr:uid="{52D2D2EE-EEA3-AD4A-A43B-6956C93A55C3}"/>
    <hyperlink ref="B53" r:id="rId90" tooltip="2020–21 NFL playoffs" display="https://en.wikipedia.org/wiki/2020%E2%80%9321_NFL_playoffs" xr:uid="{C1B286DC-3D29-2A4C-B2E2-C9A357B0C878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D5EB-34B6-5344-88D4-F4748F3B7FA1}">
  <dimension ref="C4:E17"/>
  <sheetViews>
    <sheetView showGridLines="0" zoomScale="143" workbookViewId="0">
      <selection activeCell="J13" sqref="J13"/>
    </sheetView>
  </sheetViews>
  <sheetFormatPr baseColWidth="10" defaultRowHeight="16" x14ac:dyDescent="0.2"/>
  <cols>
    <col min="3" max="3" width="16.33203125" bestFit="1" customWidth="1"/>
    <col min="4" max="4" width="13.6640625" bestFit="1" customWidth="1"/>
  </cols>
  <sheetData>
    <row r="4" spans="3:5" ht="19" x14ac:dyDescent="0.2">
      <c r="C4" s="15" t="s">
        <v>222</v>
      </c>
      <c r="D4" s="16" t="s">
        <v>223</v>
      </c>
      <c r="E4" s="9"/>
    </row>
    <row r="5" spans="3:5" x14ac:dyDescent="0.2">
      <c r="C5" s="11" t="s">
        <v>212</v>
      </c>
      <c r="D5" s="12">
        <v>-0.08</v>
      </c>
      <c r="E5" s="10"/>
    </row>
    <row r="6" spans="3:5" x14ac:dyDescent="0.2">
      <c r="C6" s="11" t="s">
        <v>215</v>
      </c>
      <c r="D6" s="12">
        <v>0.91</v>
      </c>
      <c r="E6" s="10"/>
    </row>
    <row r="7" spans="3:5" x14ac:dyDescent="0.2">
      <c r="C7" s="11" t="s">
        <v>216</v>
      </c>
      <c r="D7" s="12">
        <v>-0.08</v>
      </c>
      <c r="E7" s="10"/>
    </row>
    <row r="8" spans="3:5" x14ac:dyDescent="0.2">
      <c r="C8" s="11" t="s">
        <v>217</v>
      </c>
      <c r="D8" s="12">
        <v>-0.22</v>
      </c>
      <c r="E8" s="10"/>
    </row>
    <row r="9" spans="3:5" x14ac:dyDescent="0.2">
      <c r="C9" s="11" t="s">
        <v>219</v>
      </c>
      <c r="D9" s="12">
        <v>-0.04</v>
      </c>
      <c r="E9" s="10"/>
    </row>
    <row r="10" spans="3:5" x14ac:dyDescent="0.2">
      <c r="C10" s="11" t="s">
        <v>208</v>
      </c>
      <c r="D10" s="12">
        <v>-0.73</v>
      </c>
      <c r="E10" s="10"/>
    </row>
    <row r="11" spans="3:5" x14ac:dyDescent="0.2">
      <c r="C11" s="11" t="s">
        <v>221</v>
      </c>
      <c r="D11" s="12">
        <v>-0.1</v>
      </c>
      <c r="E11" s="10"/>
    </row>
    <row r="12" spans="3:5" x14ac:dyDescent="0.2">
      <c r="C12" s="11" t="s">
        <v>210</v>
      </c>
      <c r="D12" s="13">
        <v>0</v>
      </c>
      <c r="E12" s="10"/>
    </row>
    <row r="13" spans="3:5" x14ac:dyDescent="0.2">
      <c r="C13" s="11" t="s">
        <v>211</v>
      </c>
      <c r="D13" s="13">
        <v>0</v>
      </c>
      <c r="E13" s="10"/>
    </row>
    <row r="14" spans="3:5" x14ac:dyDescent="0.2">
      <c r="C14" s="11" t="s">
        <v>214</v>
      </c>
      <c r="D14" s="12">
        <v>0.13</v>
      </c>
      <c r="E14" s="10"/>
    </row>
    <row r="15" spans="3:5" x14ac:dyDescent="0.2">
      <c r="C15" s="11" t="s">
        <v>220</v>
      </c>
      <c r="D15" s="12">
        <v>0.12</v>
      </c>
      <c r="E15" s="10"/>
    </row>
    <row r="16" spans="3:5" x14ac:dyDescent="0.2">
      <c r="C16" s="11" t="s">
        <v>218</v>
      </c>
      <c r="D16" s="12">
        <v>0.04</v>
      </c>
      <c r="E16" s="10"/>
    </row>
    <row r="17" spans="3:5" x14ac:dyDescent="0.2">
      <c r="C17" s="11" t="s">
        <v>213</v>
      </c>
      <c r="D17" s="13">
        <v>0.01</v>
      </c>
      <c r="E17" s="10"/>
    </row>
  </sheetData>
  <conditionalFormatting sqref="D5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FC93-27B5-1340-B3FE-BABACD9156B9}">
  <dimension ref="B3:AI409"/>
  <sheetViews>
    <sheetView topLeftCell="K233" workbookViewId="0">
      <selection activeCell="Z238" sqref="Z238"/>
    </sheetView>
  </sheetViews>
  <sheetFormatPr baseColWidth="10" defaultRowHeight="16" x14ac:dyDescent="0.2"/>
  <cols>
    <col min="2" max="2" width="17.5" bestFit="1" customWidth="1"/>
    <col min="3" max="3" width="9" bestFit="1" customWidth="1"/>
    <col min="4" max="4" width="6.83203125" bestFit="1" customWidth="1"/>
    <col min="5" max="5" width="11.33203125" bestFit="1" customWidth="1"/>
    <col min="6" max="6" width="11.6640625" bestFit="1" customWidth="1"/>
    <col min="7" max="7" width="11.1640625" bestFit="1" customWidth="1"/>
    <col min="8" max="8" width="11" bestFit="1" customWidth="1"/>
  </cols>
  <sheetData>
    <row r="3" spans="2:35" ht="18" x14ac:dyDescent="0.2">
      <c r="E3" s="2"/>
      <c r="F3" s="2"/>
      <c r="G3" s="2"/>
      <c r="H3" s="2"/>
      <c r="I3" s="2"/>
    </row>
    <row r="4" spans="2:35" x14ac:dyDescent="0.2">
      <c r="B4" t="s">
        <v>0</v>
      </c>
      <c r="C4" s="23" t="s">
        <v>229</v>
      </c>
      <c r="D4" t="s">
        <v>1270</v>
      </c>
      <c r="E4" s="23" t="s">
        <v>252</v>
      </c>
      <c r="F4" s="23" t="s">
        <v>253</v>
      </c>
      <c r="G4" s="23" t="s">
        <v>254</v>
      </c>
      <c r="H4" s="23" t="s">
        <v>255</v>
      </c>
      <c r="I4" s="23" t="s">
        <v>256</v>
      </c>
      <c r="J4" s="23" t="s">
        <v>17</v>
      </c>
      <c r="K4" s="23" t="s">
        <v>257</v>
      </c>
      <c r="L4" s="23" t="s">
        <v>19</v>
      </c>
      <c r="M4" s="23" t="s">
        <v>20</v>
      </c>
      <c r="N4" s="23" t="s">
        <v>258</v>
      </c>
      <c r="O4" s="23" t="s">
        <v>22</v>
      </c>
      <c r="P4" s="23" t="s">
        <v>25</v>
      </c>
      <c r="Q4" s="23" t="s">
        <v>259</v>
      </c>
      <c r="R4" s="23" t="s">
        <v>26</v>
      </c>
      <c r="S4" s="23" t="s">
        <v>260</v>
      </c>
      <c r="T4" s="23" t="s">
        <v>261</v>
      </c>
      <c r="U4" s="23" t="s">
        <v>24</v>
      </c>
      <c r="V4" s="23" t="s">
        <v>23</v>
      </c>
      <c r="W4" s="23" t="s">
        <v>262</v>
      </c>
      <c r="X4" s="23" t="s">
        <v>263</v>
      </c>
      <c r="Y4" s="23" t="s">
        <v>264</v>
      </c>
      <c r="Z4" s="23" t="s">
        <v>230</v>
      </c>
      <c r="AA4" s="23" t="s">
        <v>265</v>
      </c>
      <c r="AB4" s="23" t="s">
        <v>266</v>
      </c>
      <c r="AC4" s="23" t="s">
        <v>22</v>
      </c>
      <c r="AD4" s="23" t="s">
        <v>267</v>
      </c>
      <c r="AE4" s="23" t="s">
        <v>268</v>
      </c>
      <c r="AF4" s="23" t="s">
        <v>269</v>
      </c>
      <c r="AG4" s="23" t="s">
        <v>270</v>
      </c>
      <c r="AH4" s="23" t="s">
        <v>271</v>
      </c>
      <c r="AI4" s="23" t="s">
        <v>272</v>
      </c>
    </row>
    <row r="5" spans="2:35" x14ac:dyDescent="0.2">
      <c r="B5" t="s">
        <v>251</v>
      </c>
      <c r="C5" s="3">
        <v>2017</v>
      </c>
      <c r="D5">
        <f>VALUE(LEFT(C5,4))</f>
        <v>2017</v>
      </c>
      <c r="E5" s="24">
        <v>22</v>
      </c>
      <c r="F5" s="3" t="s">
        <v>273</v>
      </c>
      <c r="G5" s="24"/>
      <c r="H5" s="24">
        <v>15</v>
      </c>
      <c r="I5" s="24">
        <v>1</v>
      </c>
      <c r="J5" s="24">
        <v>1</v>
      </c>
      <c r="K5" s="24" t="s">
        <v>274</v>
      </c>
      <c r="L5" s="24">
        <v>22</v>
      </c>
      <c r="M5" s="24">
        <v>35</v>
      </c>
      <c r="N5" s="24" t="s">
        <v>231</v>
      </c>
      <c r="O5" s="24">
        <v>284</v>
      </c>
      <c r="P5" s="24">
        <v>0</v>
      </c>
      <c r="Q5" s="24" t="s">
        <v>37</v>
      </c>
      <c r="R5" s="24">
        <v>1</v>
      </c>
      <c r="S5" s="24" t="s">
        <v>275</v>
      </c>
      <c r="T5" s="24">
        <v>15</v>
      </c>
      <c r="U5" s="24">
        <v>51</v>
      </c>
      <c r="V5" s="24" t="s">
        <v>159</v>
      </c>
      <c r="W5" s="24" t="s">
        <v>62</v>
      </c>
      <c r="X5" s="24" t="s">
        <v>276</v>
      </c>
      <c r="Y5" s="24" t="s">
        <v>277</v>
      </c>
      <c r="Z5" s="24" t="s">
        <v>232</v>
      </c>
      <c r="AA5" s="24" t="s">
        <v>278</v>
      </c>
      <c r="AB5" s="24">
        <v>2</v>
      </c>
      <c r="AC5" s="24">
        <v>15</v>
      </c>
      <c r="AD5" s="24" t="s">
        <v>279</v>
      </c>
      <c r="AE5" s="24" t="s">
        <v>280</v>
      </c>
      <c r="AF5" s="24" t="s">
        <v>173</v>
      </c>
      <c r="AG5" s="24">
        <v>0</v>
      </c>
      <c r="AH5" s="24">
        <v>1</v>
      </c>
      <c r="AI5" s="24">
        <v>1</v>
      </c>
    </row>
    <row r="6" spans="2:35" x14ac:dyDescent="0.2">
      <c r="B6" t="s">
        <v>251</v>
      </c>
      <c r="C6" s="3" t="s">
        <v>281</v>
      </c>
      <c r="D6">
        <f t="shared" ref="D6:D69" si="0">VALUE(LEFT(C6,4))</f>
        <v>2018</v>
      </c>
      <c r="E6" s="24">
        <v>23</v>
      </c>
      <c r="F6" s="3" t="s">
        <v>273</v>
      </c>
      <c r="G6" s="24" t="s">
        <v>282</v>
      </c>
      <c r="H6" s="24">
        <v>15</v>
      </c>
      <c r="I6" s="24">
        <v>16</v>
      </c>
      <c r="J6" s="24">
        <v>16</v>
      </c>
      <c r="K6" s="25">
        <v>36628</v>
      </c>
      <c r="L6" s="24">
        <v>383</v>
      </c>
      <c r="M6" s="24">
        <v>580</v>
      </c>
      <c r="N6" s="24" t="s">
        <v>233</v>
      </c>
      <c r="O6" s="24">
        <v>5097</v>
      </c>
      <c r="P6" s="26">
        <v>50</v>
      </c>
      <c r="Q6" s="26" t="s">
        <v>80</v>
      </c>
      <c r="R6" s="24">
        <v>12</v>
      </c>
      <c r="S6" s="24" t="s">
        <v>64</v>
      </c>
      <c r="T6" s="24">
        <v>262</v>
      </c>
      <c r="U6" s="24">
        <v>89</v>
      </c>
      <c r="V6" s="24" t="s">
        <v>234</v>
      </c>
      <c r="W6" s="26" t="s">
        <v>283</v>
      </c>
      <c r="X6" s="24" t="s">
        <v>284</v>
      </c>
      <c r="Y6" s="24" t="s">
        <v>285</v>
      </c>
      <c r="Z6" s="24" t="s">
        <v>235</v>
      </c>
      <c r="AA6" s="26" t="s">
        <v>286</v>
      </c>
      <c r="AB6" s="24">
        <v>26</v>
      </c>
      <c r="AC6" s="24">
        <v>171</v>
      </c>
      <c r="AD6" s="24" t="s">
        <v>287</v>
      </c>
      <c r="AE6" s="26" t="s">
        <v>288</v>
      </c>
      <c r="AF6" s="24" t="s">
        <v>289</v>
      </c>
      <c r="AG6" s="24">
        <v>2</v>
      </c>
      <c r="AH6" s="24">
        <v>2</v>
      </c>
      <c r="AI6" s="26">
        <v>22</v>
      </c>
    </row>
    <row r="7" spans="2:35" x14ac:dyDescent="0.2">
      <c r="B7" t="s">
        <v>251</v>
      </c>
      <c r="C7" s="3" t="s">
        <v>290</v>
      </c>
      <c r="D7">
        <f t="shared" si="0"/>
        <v>2019</v>
      </c>
      <c r="E7" s="24">
        <v>24</v>
      </c>
      <c r="F7" s="3" t="s">
        <v>273</v>
      </c>
      <c r="G7" s="24" t="s">
        <v>282</v>
      </c>
      <c r="H7" s="24">
        <v>15</v>
      </c>
      <c r="I7" s="24">
        <v>14</v>
      </c>
      <c r="J7" s="24">
        <v>14</v>
      </c>
      <c r="K7" s="25">
        <v>36596</v>
      </c>
      <c r="L7" s="24">
        <v>319</v>
      </c>
      <c r="M7" s="24">
        <v>484</v>
      </c>
      <c r="N7" s="24" t="s">
        <v>74</v>
      </c>
      <c r="O7" s="24">
        <v>4031</v>
      </c>
      <c r="P7" s="24">
        <v>26</v>
      </c>
      <c r="Q7" s="24" t="s">
        <v>173</v>
      </c>
      <c r="R7" s="24">
        <v>5</v>
      </c>
      <c r="S7" s="24" t="s">
        <v>77</v>
      </c>
      <c r="T7" s="24">
        <v>176</v>
      </c>
      <c r="U7" s="24">
        <v>83</v>
      </c>
      <c r="V7" s="24" t="s">
        <v>67</v>
      </c>
      <c r="W7" s="24" t="s">
        <v>291</v>
      </c>
      <c r="X7" s="24" t="s">
        <v>292</v>
      </c>
      <c r="Y7" s="24" t="s">
        <v>293</v>
      </c>
      <c r="Z7" s="24" t="s">
        <v>237</v>
      </c>
      <c r="AA7" s="24" t="s">
        <v>294</v>
      </c>
      <c r="AB7" s="24">
        <v>17</v>
      </c>
      <c r="AC7" s="24">
        <v>127</v>
      </c>
      <c r="AD7" s="24" t="s">
        <v>295</v>
      </c>
      <c r="AE7" s="24" t="s">
        <v>296</v>
      </c>
      <c r="AF7" s="24" t="s">
        <v>297</v>
      </c>
      <c r="AG7" s="24">
        <v>1</v>
      </c>
      <c r="AH7" s="24">
        <v>1</v>
      </c>
      <c r="AI7" s="24">
        <v>17</v>
      </c>
    </row>
    <row r="8" spans="2:35" x14ac:dyDescent="0.2">
      <c r="B8" t="s">
        <v>251</v>
      </c>
      <c r="C8" s="3" t="s">
        <v>298</v>
      </c>
      <c r="D8">
        <f t="shared" si="0"/>
        <v>2020</v>
      </c>
      <c r="E8" s="24">
        <v>25</v>
      </c>
      <c r="F8" s="3" t="s">
        <v>273</v>
      </c>
      <c r="G8" s="24" t="s">
        <v>282</v>
      </c>
      <c r="H8" s="24">
        <v>15</v>
      </c>
      <c r="I8" s="24">
        <v>15</v>
      </c>
      <c r="J8" s="24">
        <v>15</v>
      </c>
      <c r="K8" s="25">
        <v>36539</v>
      </c>
      <c r="L8" s="24">
        <v>390</v>
      </c>
      <c r="M8" s="24">
        <v>588</v>
      </c>
      <c r="N8" s="24" t="s">
        <v>100</v>
      </c>
      <c r="O8" s="24">
        <v>4740</v>
      </c>
      <c r="P8" s="24">
        <v>38</v>
      </c>
      <c r="Q8" s="24" t="s">
        <v>299</v>
      </c>
      <c r="R8" s="24">
        <v>6</v>
      </c>
      <c r="S8" s="26" t="s">
        <v>77</v>
      </c>
      <c r="T8" s="24">
        <v>238</v>
      </c>
      <c r="U8" s="24">
        <v>75</v>
      </c>
      <c r="V8" s="24" t="s">
        <v>159</v>
      </c>
      <c r="W8" s="24" t="s">
        <v>291</v>
      </c>
      <c r="X8" s="24" t="s">
        <v>300</v>
      </c>
      <c r="Y8" s="26" t="s">
        <v>301</v>
      </c>
      <c r="Z8" s="24" t="s">
        <v>238</v>
      </c>
      <c r="AA8" s="24" t="s">
        <v>302</v>
      </c>
      <c r="AB8" s="24">
        <v>22</v>
      </c>
      <c r="AC8" s="24">
        <v>147</v>
      </c>
      <c r="AD8" s="24" t="s">
        <v>303</v>
      </c>
      <c r="AE8" s="24" t="s">
        <v>304</v>
      </c>
      <c r="AF8" s="24" t="s">
        <v>305</v>
      </c>
      <c r="AG8" s="24">
        <v>3</v>
      </c>
      <c r="AH8" s="24">
        <v>3</v>
      </c>
      <c r="AI8" s="24">
        <v>17</v>
      </c>
    </row>
    <row r="9" spans="2:35" x14ac:dyDescent="0.2">
      <c r="B9" t="s">
        <v>251</v>
      </c>
      <c r="C9" s="3" t="s">
        <v>281</v>
      </c>
      <c r="D9">
        <f t="shared" si="0"/>
        <v>2018</v>
      </c>
      <c r="E9" s="24">
        <v>23</v>
      </c>
      <c r="F9" s="3" t="s">
        <v>273</v>
      </c>
      <c r="G9" s="24" t="s">
        <v>282</v>
      </c>
      <c r="I9" s="24">
        <v>2</v>
      </c>
      <c r="J9" s="24">
        <v>2</v>
      </c>
      <c r="K9" s="27">
        <v>44197</v>
      </c>
      <c r="L9" s="24">
        <v>43</v>
      </c>
      <c r="M9" s="24">
        <v>72</v>
      </c>
      <c r="N9" s="24" t="s">
        <v>242</v>
      </c>
      <c r="O9" s="24">
        <v>573</v>
      </c>
      <c r="P9" s="24">
        <v>3</v>
      </c>
      <c r="Q9" s="24" t="s">
        <v>306</v>
      </c>
      <c r="R9" s="24">
        <v>0</v>
      </c>
      <c r="S9" s="24" t="s">
        <v>37</v>
      </c>
      <c r="T9" s="24">
        <v>25</v>
      </c>
      <c r="U9" s="24">
        <v>54</v>
      </c>
      <c r="V9" s="24" t="s">
        <v>157</v>
      </c>
      <c r="W9" s="24" t="s">
        <v>234</v>
      </c>
      <c r="X9" s="24" t="s">
        <v>284</v>
      </c>
      <c r="Y9" s="24" t="s">
        <v>307</v>
      </c>
      <c r="Z9" s="24" t="s">
        <v>243</v>
      </c>
      <c r="AB9" s="24">
        <v>8</v>
      </c>
      <c r="AC9" s="24">
        <v>71</v>
      </c>
      <c r="AD9" s="24" t="s">
        <v>308</v>
      </c>
      <c r="AE9" s="24" t="s">
        <v>309</v>
      </c>
      <c r="AF9" s="24" t="s">
        <v>310</v>
      </c>
    </row>
    <row r="10" spans="2:35" x14ac:dyDescent="0.2">
      <c r="B10" t="s">
        <v>251</v>
      </c>
      <c r="C10" s="3" t="s">
        <v>290</v>
      </c>
      <c r="D10">
        <f t="shared" si="0"/>
        <v>2019</v>
      </c>
      <c r="E10" s="24">
        <v>24</v>
      </c>
      <c r="F10" s="3" t="s">
        <v>273</v>
      </c>
      <c r="G10" s="24" t="s">
        <v>282</v>
      </c>
      <c r="I10" s="24">
        <v>3</v>
      </c>
      <c r="J10" s="24">
        <v>3</v>
      </c>
      <c r="K10" s="24" t="s">
        <v>311</v>
      </c>
      <c r="L10" s="24">
        <v>72</v>
      </c>
      <c r="M10" s="24">
        <v>112</v>
      </c>
      <c r="N10" s="24" t="s">
        <v>312</v>
      </c>
      <c r="O10" s="24">
        <v>901</v>
      </c>
      <c r="P10" s="24">
        <v>10</v>
      </c>
      <c r="Q10" s="24" t="s">
        <v>291</v>
      </c>
      <c r="R10" s="24">
        <v>2</v>
      </c>
      <c r="S10" s="24" t="s">
        <v>313</v>
      </c>
      <c r="T10" s="24">
        <v>43</v>
      </c>
      <c r="U10" s="24">
        <v>60</v>
      </c>
      <c r="V10" s="24" t="s">
        <v>157</v>
      </c>
      <c r="W10" s="24" t="s">
        <v>314</v>
      </c>
      <c r="X10" s="24" t="s">
        <v>315</v>
      </c>
      <c r="Y10" s="24" t="s">
        <v>316</v>
      </c>
      <c r="Z10" s="24" t="s">
        <v>246</v>
      </c>
      <c r="AB10" s="24">
        <v>6</v>
      </c>
      <c r="AC10" s="24">
        <v>20</v>
      </c>
      <c r="AD10" s="24" t="s">
        <v>317</v>
      </c>
      <c r="AE10" s="24" t="s">
        <v>318</v>
      </c>
      <c r="AF10" s="24" t="s">
        <v>319</v>
      </c>
      <c r="AG10" s="24">
        <v>1</v>
      </c>
      <c r="AH10" s="24">
        <v>1</v>
      </c>
    </row>
    <row r="11" spans="2:35" x14ac:dyDescent="0.2">
      <c r="B11" t="s">
        <v>251</v>
      </c>
      <c r="C11" s="3" t="s">
        <v>298</v>
      </c>
      <c r="D11">
        <f t="shared" si="0"/>
        <v>2020</v>
      </c>
      <c r="E11" s="24">
        <v>25</v>
      </c>
      <c r="F11" s="3" t="s">
        <v>273</v>
      </c>
      <c r="G11" s="24" t="s">
        <v>282</v>
      </c>
      <c r="I11" s="24">
        <v>3</v>
      </c>
      <c r="J11" s="24">
        <v>3</v>
      </c>
      <c r="K11" s="27">
        <v>44198</v>
      </c>
      <c r="L11" s="24">
        <v>76</v>
      </c>
      <c r="M11" s="24">
        <v>117</v>
      </c>
      <c r="N11" s="24" t="s">
        <v>247</v>
      </c>
      <c r="O11" s="24">
        <v>850</v>
      </c>
      <c r="P11" s="24">
        <v>4</v>
      </c>
      <c r="Q11" s="24" t="s">
        <v>297</v>
      </c>
      <c r="R11" s="24">
        <v>2</v>
      </c>
      <c r="S11" s="24" t="s">
        <v>117</v>
      </c>
      <c r="T11" s="24">
        <v>43</v>
      </c>
      <c r="U11" s="24">
        <v>71</v>
      </c>
      <c r="V11" s="24" t="s">
        <v>248</v>
      </c>
      <c r="W11" s="24" t="s">
        <v>125</v>
      </c>
      <c r="X11" s="24" t="s">
        <v>320</v>
      </c>
      <c r="Y11" s="24" t="s">
        <v>321</v>
      </c>
      <c r="Z11" s="24" t="s">
        <v>249</v>
      </c>
      <c r="AB11" s="24">
        <v>4</v>
      </c>
      <c r="AC11" s="24">
        <v>27</v>
      </c>
      <c r="AD11" s="24" t="s">
        <v>322</v>
      </c>
      <c r="AE11" s="24" t="s">
        <v>323</v>
      </c>
      <c r="AF11" s="24" t="s">
        <v>59</v>
      </c>
    </row>
    <row r="12" spans="2:35" x14ac:dyDescent="0.2">
      <c r="B12" t="s">
        <v>364</v>
      </c>
      <c r="C12" s="3">
        <v>2018</v>
      </c>
      <c r="D12">
        <f t="shared" si="0"/>
        <v>2018</v>
      </c>
      <c r="E12" s="24">
        <v>22</v>
      </c>
      <c r="F12" s="3" t="s">
        <v>344</v>
      </c>
      <c r="G12" s="24" t="s">
        <v>282</v>
      </c>
      <c r="H12" s="24">
        <v>17</v>
      </c>
      <c r="I12" s="24">
        <v>12</v>
      </c>
      <c r="J12" s="24">
        <v>11</v>
      </c>
      <c r="K12" s="25">
        <v>36682</v>
      </c>
      <c r="L12" s="24">
        <v>169</v>
      </c>
      <c r="M12" s="24">
        <v>320</v>
      </c>
      <c r="N12" s="24" t="s">
        <v>345</v>
      </c>
      <c r="O12" s="24">
        <v>2074</v>
      </c>
      <c r="P12" s="24">
        <v>10</v>
      </c>
      <c r="Q12" s="24" t="s">
        <v>340</v>
      </c>
      <c r="R12" s="24">
        <v>12</v>
      </c>
      <c r="S12" s="24" t="s">
        <v>244</v>
      </c>
      <c r="T12" s="24">
        <v>89</v>
      </c>
      <c r="U12" s="24">
        <v>75</v>
      </c>
      <c r="V12" s="24" t="s">
        <v>299</v>
      </c>
      <c r="W12" s="24" t="s">
        <v>173</v>
      </c>
      <c r="X12" s="24" t="s">
        <v>346</v>
      </c>
      <c r="Y12" s="24" t="s">
        <v>347</v>
      </c>
      <c r="Z12" s="24" t="s">
        <v>124</v>
      </c>
      <c r="AA12" s="24" t="s">
        <v>348</v>
      </c>
      <c r="AB12" s="24">
        <v>28</v>
      </c>
      <c r="AC12" s="24">
        <v>213</v>
      </c>
      <c r="AD12" s="24" t="s">
        <v>349</v>
      </c>
      <c r="AE12" s="24" t="s">
        <v>350</v>
      </c>
      <c r="AF12" s="24" t="s">
        <v>157</v>
      </c>
      <c r="AG12" s="24">
        <v>2</v>
      </c>
      <c r="AH12" s="24">
        <v>3</v>
      </c>
      <c r="AI12" s="24">
        <v>6</v>
      </c>
    </row>
    <row r="13" spans="2:35" x14ac:dyDescent="0.2">
      <c r="B13" t="s">
        <v>364</v>
      </c>
      <c r="C13" s="3">
        <v>2019</v>
      </c>
      <c r="D13">
        <f t="shared" si="0"/>
        <v>2019</v>
      </c>
      <c r="E13" s="24">
        <v>23</v>
      </c>
      <c r="F13" s="3" t="s">
        <v>344</v>
      </c>
      <c r="G13" s="24" t="s">
        <v>282</v>
      </c>
      <c r="H13" s="24">
        <v>17</v>
      </c>
      <c r="I13" s="24">
        <v>16</v>
      </c>
      <c r="J13" s="24">
        <v>16</v>
      </c>
      <c r="K13" s="25">
        <v>36687</v>
      </c>
      <c r="L13" s="24">
        <v>271</v>
      </c>
      <c r="M13" s="24">
        <v>461</v>
      </c>
      <c r="N13" s="24" t="s">
        <v>133</v>
      </c>
      <c r="O13" s="24">
        <v>3089</v>
      </c>
      <c r="P13" s="24">
        <v>20</v>
      </c>
      <c r="Q13" s="24" t="s">
        <v>289</v>
      </c>
      <c r="R13" s="24">
        <v>9</v>
      </c>
      <c r="S13" s="24" t="s">
        <v>35</v>
      </c>
      <c r="T13" s="24">
        <v>146</v>
      </c>
      <c r="U13" s="24">
        <v>53</v>
      </c>
      <c r="V13" s="24" t="s">
        <v>182</v>
      </c>
      <c r="W13" s="24" t="s">
        <v>182</v>
      </c>
      <c r="X13" s="24" t="s">
        <v>351</v>
      </c>
      <c r="Y13" s="24" t="s">
        <v>352</v>
      </c>
      <c r="Z13" s="24" t="s">
        <v>353</v>
      </c>
      <c r="AA13" s="24" t="s">
        <v>354</v>
      </c>
      <c r="AB13" s="24">
        <v>38</v>
      </c>
      <c r="AC13" s="24">
        <v>237</v>
      </c>
      <c r="AD13" s="24" t="s">
        <v>355</v>
      </c>
      <c r="AE13" s="24" t="s">
        <v>356</v>
      </c>
      <c r="AF13" s="24" t="s">
        <v>83</v>
      </c>
      <c r="AG13" s="26">
        <v>4</v>
      </c>
      <c r="AH13" s="26">
        <v>5</v>
      </c>
      <c r="AI13" s="24">
        <v>11</v>
      </c>
    </row>
    <row r="14" spans="2:35" x14ac:dyDescent="0.2">
      <c r="B14" t="s">
        <v>364</v>
      </c>
      <c r="C14" s="3" t="s">
        <v>298</v>
      </c>
      <c r="D14">
        <f t="shared" si="0"/>
        <v>2020</v>
      </c>
      <c r="E14" s="24">
        <v>24</v>
      </c>
      <c r="F14" s="3" t="s">
        <v>344</v>
      </c>
      <c r="G14" s="24" t="s">
        <v>282</v>
      </c>
      <c r="H14" s="24">
        <v>17</v>
      </c>
      <c r="I14" s="24">
        <v>16</v>
      </c>
      <c r="J14" s="24">
        <v>16</v>
      </c>
      <c r="K14" s="25">
        <v>36598</v>
      </c>
      <c r="L14" s="24">
        <v>396</v>
      </c>
      <c r="M14" s="24">
        <v>572</v>
      </c>
      <c r="N14" s="24" t="s">
        <v>357</v>
      </c>
      <c r="O14" s="24">
        <v>4544</v>
      </c>
      <c r="P14" s="24">
        <v>37</v>
      </c>
      <c r="Q14" s="24" t="s">
        <v>299</v>
      </c>
      <c r="R14" s="24">
        <v>10</v>
      </c>
      <c r="S14" s="24" t="s">
        <v>117</v>
      </c>
      <c r="T14" s="24">
        <v>228</v>
      </c>
      <c r="U14" s="24">
        <v>55</v>
      </c>
      <c r="V14" s="24" t="s">
        <v>75</v>
      </c>
      <c r="W14" s="24" t="s">
        <v>358</v>
      </c>
      <c r="X14" s="24" t="s">
        <v>359</v>
      </c>
      <c r="Y14" s="24" t="s">
        <v>277</v>
      </c>
      <c r="Z14" s="24" t="s">
        <v>360</v>
      </c>
      <c r="AA14" s="24" t="s">
        <v>361</v>
      </c>
      <c r="AB14" s="24">
        <v>26</v>
      </c>
      <c r="AC14" s="24">
        <v>159</v>
      </c>
      <c r="AD14" s="24" t="s">
        <v>362</v>
      </c>
      <c r="AE14" s="24" t="s">
        <v>363</v>
      </c>
      <c r="AF14" s="24" t="s">
        <v>289</v>
      </c>
      <c r="AG14" s="24">
        <v>2</v>
      </c>
      <c r="AH14" s="24">
        <v>3</v>
      </c>
      <c r="AI14" s="24">
        <v>20</v>
      </c>
    </row>
    <row r="15" spans="2:35" x14ac:dyDescent="0.2">
      <c r="B15" t="s">
        <v>364</v>
      </c>
      <c r="C15" s="3">
        <v>2019</v>
      </c>
      <c r="D15">
        <f t="shared" si="0"/>
        <v>2019</v>
      </c>
      <c r="E15" s="24">
        <v>23</v>
      </c>
      <c r="F15" s="3" t="s">
        <v>344</v>
      </c>
      <c r="G15" s="24" t="s">
        <v>282</v>
      </c>
      <c r="I15" s="24">
        <v>1</v>
      </c>
      <c r="J15" s="24">
        <v>1</v>
      </c>
      <c r="K15" s="24" t="s">
        <v>365</v>
      </c>
      <c r="L15" s="24">
        <v>24</v>
      </c>
      <c r="M15" s="24">
        <v>46</v>
      </c>
      <c r="N15" s="24" t="s">
        <v>366</v>
      </c>
      <c r="O15" s="24">
        <v>264</v>
      </c>
      <c r="P15" s="24">
        <v>0</v>
      </c>
      <c r="Q15" s="24" t="s">
        <v>37</v>
      </c>
      <c r="R15" s="24">
        <v>0</v>
      </c>
      <c r="S15" s="24" t="s">
        <v>37</v>
      </c>
      <c r="T15" s="24">
        <v>13</v>
      </c>
      <c r="U15" s="24">
        <v>38</v>
      </c>
      <c r="V15" s="24" t="s">
        <v>367</v>
      </c>
      <c r="W15" s="24" t="s">
        <v>367</v>
      </c>
      <c r="X15" s="24" t="s">
        <v>368</v>
      </c>
      <c r="Y15" s="24" t="s">
        <v>369</v>
      </c>
      <c r="Z15" s="24" t="s">
        <v>370</v>
      </c>
      <c r="AB15" s="24">
        <v>3</v>
      </c>
      <c r="AC15" s="24">
        <v>27</v>
      </c>
      <c r="AD15" s="24" t="s">
        <v>371</v>
      </c>
      <c r="AE15" s="24" t="s">
        <v>371</v>
      </c>
      <c r="AF15" s="24" t="s">
        <v>134</v>
      </c>
    </row>
    <row r="16" spans="2:35" x14ac:dyDescent="0.2">
      <c r="B16" t="s">
        <v>364</v>
      </c>
      <c r="C16" s="3" t="s">
        <v>298</v>
      </c>
      <c r="D16">
        <f t="shared" si="0"/>
        <v>2020</v>
      </c>
      <c r="E16" s="24">
        <v>24</v>
      </c>
      <c r="F16" s="3" t="s">
        <v>344</v>
      </c>
      <c r="G16" s="24" t="s">
        <v>282</v>
      </c>
      <c r="I16" s="24">
        <v>3</v>
      </c>
      <c r="J16" s="24">
        <v>3</v>
      </c>
      <c r="K16" s="27">
        <v>44198</v>
      </c>
      <c r="L16" s="24">
        <v>77</v>
      </c>
      <c r="M16" s="24">
        <v>120</v>
      </c>
      <c r="N16" s="24" t="s">
        <v>245</v>
      </c>
      <c r="O16" s="24">
        <v>817</v>
      </c>
      <c r="P16" s="24">
        <v>5</v>
      </c>
      <c r="Q16" s="24" t="s">
        <v>306</v>
      </c>
      <c r="R16" s="24">
        <v>1</v>
      </c>
      <c r="S16" s="24" t="s">
        <v>372</v>
      </c>
      <c r="T16" s="24">
        <v>44</v>
      </c>
      <c r="U16" s="24">
        <v>37</v>
      </c>
      <c r="V16" s="24" t="s">
        <v>62</v>
      </c>
      <c r="W16" s="24" t="s">
        <v>248</v>
      </c>
      <c r="X16" s="24" t="s">
        <v>373</v>
      </c>
      <c r="Y16" s="24" t="s">
        <v>374</v>
      </c>
      <c r="Z16" s="24" t="s">
        <v>375</v>
      </c>
      <c r="AB16" s="24">
        <v>8</v>
      </c>
      <c r="AC16" s="24">
        <v>94</v>
      </c>
      <c r="AD16" s="24" t="s">
        <v>376</v>
      </c>
      <c r="AE16" s="24" t="s">
        <v>377</v>
      </c>
      <c r="AF16" s="24" t="s">
        <v>45</v>
      </c>
    </row>
    <row r="17" spans="2:35" x14ac:dyDescent="0.2">
      <c r="B17" t="s">
        <v>378</v>
      </c>
      <c r="C17" s="3" t="s">
        <v>396</v>
      </c>
      <c r="D17">
        <f t="shared" si="0"/>
        <v>2016</v>
      </c>
      <c r="E17" s="24">
        <v>23</v>
      </c>
      <c r="F17" s="3" t="s">
        <v>397</v>
      </c>
      <c r="G17" s="24" t="s">
        <v>282</v>
      </c>
      <c r="H17" s="24">
        <v>4</v>
      </c>
      <c r="I17" s="24">
        <v>16</v>
      </c>
      <c r="J17" s="24">
        <v>16</v>
      </c>
      <c r="K17" s="25">
        <v>36598</v>
      </c>
      <c r="L17" s="24">
        <v>311</v>
      </c>
      <c r="M17" s="24">
        <v>459</v>
      </c>
      <c r="N17" s="24" t="s">
        <v>398</v>
      </c>
      <c r="O17" s="24">
        <v>3667</v>
      </c>
      <c r="P17" s="24">
        <v>23</v>
      </c>
      <c r="Q17" s="24" t="s">
        <v>239</v>
      </c>
      <c r="R17" s="24">
        <v>4</v>
      </c>
      <c r="S17" s="24" t="s">
        <v>152</v>
      </c>
      <c r="T17" s="24">
        <v>185</v>
      </c>
      <c r="U17" s="24">
        <v>83</v>
      </c>
      <c r="V17" s="24" t="s">
        <v>157</v>
      </c>
      <c r="W17" s="24" t="s">
        <v>80</v>
      </c>
      <c r="X17" s="24" t="s">
        <v>399</v>
      </c>
      <c r="Y17" s="24" t="s">
        <v>400</v>
      </c>
      <c r="Z17" s="24" t="s">
        <v>401</v>
      </c>
      <c r="AA17" s="24" t="s">
        <v>402</v>
      </c>
      <c r="AB17" s="24">
        <v>25</v>
      </c>
      <c r="AC17" s="24">
        <v>143</v>
      </c>
      <c r="AD17" s="24" t="s">
        <v>403</v>
      </c>
      <c r="AE17" s="24" t="s">
        <v>404</v>
      </c>
      <c r="AF17" s="24" t="s">
        <v>405</v>
      </c>
      <c r="AG17" s="24">
        <v>5</v>
      </c>
      <c r="AH17" s="24">
        <v>5</v>
      </c>
      <c r="AI17" s="24">
        <v>15</v>
      </c>
    </row>
    <row r="18" spans="2:35" x14ac:dyDescent="0.2">
      <c r="B18" t="s">
        <v>378</v>
      </c>
      <c r="C18" s="3">
        <v>2017</v>
      </c>
      <c r="D18">
        <f t="shared" si="0"/>
        <v>2017</v>
      </c>
      <c r="E18" s="24">
        <v>24</v>
      </c>
      <c r="F18" s="3" t="s">
        <v>397</v>
      </c>
      <c r="G18" s="24" t="s">
        <v>282</v>
      </c>
      <c r="H18" s="24">
        <v>4</v>
      </c>
      <c r="I18" s="24">
        <v>16</v>
      </c>
      <c r="J18" s="24">
        <v>16</v>
      </c>
      <c r="K18" s="25">
        <v>36716</v>
      </c>
      <c r="L18" s="24">
        <v>308</v>
      </c>
      <c r="M18" s="24">
        <v>490</v>
      </c>
      <c r="N18" s="24" t="s">
        <v>231</v>
      </c>
      <c r="O18" s="24">
        <v>3324</v>
      </c>
      <c r="P18" s="24">
        <v>22</v>
      </c>
      <c r="Q18" s="24" t="s">
        <v>236</v>
      </c>
      <c r="R18" s="24">
        <v>13</v>
      </c>
      <c r="S18" s="24" t="s">
        <v>131</v>
      </c>
      <c r="T18" s="24">
        <v>162</v>
      </c>
      <c r="U18" s="24">
        <v>81</v>
      </c>
      <c r="V18" s="24" t="s">
        <v>62</v>
      </c>
      <c r="W18" s="24" t="s">
        <v>299</v>
      </c>
      <c r="X18" s="24" t="s">
        <v>390</v>
      </c>
      <c r="Y18" s="24" t="s">
        <v>406</v>
      </c>
      <c r="Z18" s="24" t="s">
        <v>407</v>
      </c>
      <c r="AA18" s="24" t="s">
        <v>408</v>
      </c>
      <c r="AB18" s="24">
        <v>32</v>
      </c>
      <c r="AC18" s="24">
        <v>185</v>
      </c>
      <c r="AD18" s="24" t="s">
        <v>409</v>
      </c>
      <c r="AE18" s="24" t="s">
        <v>410</v>
      </c>
      <c r="AF18" s="24" t="s">
        <v>134</v>
      </c>
      <c r="AG18" s="24">
        <v>0</v>
      </c>
      <c r="AH18" s="26">
        <v>4</v>
      </c>
      <c r="AI18" s="24">
        <v>13</v>
      </c>
    </row>
    <row r="19" spans="2:35" x14ac:dyDescent="0.2">
      <c r="B19" t="s">
        <v>378</v>
      </c>
      <c r="C19" s="3" t="s">
        <v>411</v>
      </c>
      <c r="D19">
        <f t="shared" si="0"/>
        <v>2018</v>
      </c>
      <c r="E19" s="24">
        <v>25</v>
      </c>
      <c r="F19" s="3" t="s">
        <v>397</v>
      </c>
      <c r="G19" s="24" t="s">
        <v>282</v>
      </c>
      <c r="H19" s="24">
        <v>4</v>
      </c>
      <c r="I19" s="24">
        <v>16</v>
      </c>
      <c r="J19" s="24">
        <v>16</v>
      </c>
      <c r="K19" s="25">
        <v>36687</v>
      </c>
      <c r="L19" s="24">
        <v>356</v>
      </c>
      <c r="M19" s="24">
        <v>526</v>
      </c>
      <c r="N19" s="24" t="s">
        <v>412</v>
      </c>
      <c r="O19" s="24">
        <v>3885</v>
      </c>
      <c r="P19" s="24">
        <v>22</v>
      </c>
      <c r="Q19" s="24" t="s">
        <v>306</v>
      </c>
      <c r="R19" s="24">
        <v>8</v>
      </c>
      <c r="S19" s="24" t="s">
        <v>51</v>
      </c>
      <c r="T19" s="24">
        <v>206</v>
      </c>
      <c r="U19" s="24">
        <v>90</v>
      </c>
      <c r="V19" s="24" t="s">
        <v>176</v>
      </c>
      <c r="W19" s="24" t="s">
        <v>116</v>
      </c>
      <c r="X19" s="24" t="s">
        <v>413</v>
      </c>
      <c r="Y19" s="24" t="s">
        <v>414</v>
      </c>
      <c r="Z19" s="24" t="s">
        <v>415</v>
      </c>
      <c r="AA19" s="24" t="s">
        <v>416</v>
      </c>
      <c r="AB19" s="24">
        <v>56</v>
      </c>
      <c r="AC19" s="24">
        <v>347</v>
      </c>
      <c r="AD19" s="24" t="s">
        <v>377</v>
      </c>
      <c r="AE19" s="24" t="s">
        <v>417</v>
      </c>
      <c r="AF19" s="24" t="s">
        <v>283</v>
      </c>
      <c r="AG19" s="24">
        <v>3</v>
      </c>
      <c r="AH19" s="24">
        <v>5</v>
      </c>
      <c r="AI19" s="24">
        <v>14</v>
      </c>
    </row>
    <row r="20" spans="2:35" x14ac:dyDescent="0.2">
      <c r="B20" t="s">
        <v>378</v>
      </c>
      <c r="C20" s="3">
        <v>2019</v>
      </c>
      <c r="D20">
        <f t="shared" si="0"/>
        <v>2019</v>
      </c>
      <c r="E20" s="24">
        <v>26</v>
      </c>
      <c r="F20" s="3" t="s">
        <v>397</v>
      </c>
      <c r="G20" s="24" t="s">
        <v>282</v>
      </c>
      <c r="H20" s="24">
        <v>4</v>
      </c>
      <c r="I20" s="24">
        <v>16</v>
      </c>
      <c r="J20" s="24">
        <v>16</v>
      </c>
      <c r="K20" s="25">
        <v>36746</v>
      </c>
      <c r="L20" s="24">
        <v>388</v>
      </c>
      <c r="M20" s="24">
        <v>596</v>
      </c>
      <c r="N20" s="24" t="s">
        <v>418</v>
      </c>
      <c r="O20" s="24">
        <v>4902</v>
      </c>
      <c r="P20" s="24">
        <v>30</v>
      </c>
      <c r="Q20" s="24" t="s">
        <v>239</v>
      </c>
      <c r="R20" s="24">
        <v>11</v>
      </c>
      <c r="S20" s="24" t="s">
        <v>313</v>
      </c>
      <c r="T20" s="24">
        <v>229</v>
      </c>
      <c r="U20" s="24">
        <v>62</v>
      </c>
      <c r="V20" s="24" t="s">
        <v>97</v>
      </c>
      <c r="W20" s="24" t="s">
        <v>419</v>
      </c>
      <c r="X20" s="24" t="s">
        <v>292</v>
      </c>
      <c r="Y20" s="24" t="s">
        <v>420</v>
      </c>
      <c r="Z20" s="24" t="s">
        <v>421</v>
      </c>
      <c r="AA20" s="24" t="s">
        <v>422</v>
      </c>
      <c r="AB20" s="24">
        <v>23</v>
      </c>
      <c r="AC20" s="24">
        <v>151</v>
      </c>
      <c r="AD20" s="24" t="s">
        <v>423</v>
      </c>
      <c r="AE20" s="24" t="s">
        <v>424</v>
      </c>
      <c r="AF20" s="24" t="s">
        <v>142</v>
      </c>
      <c r="AG20" s="24"/>
      <c r="AH20" s="24"/>
      <c r="AI20" s="24">
        <v>15</v>
      </c>
    </row>
    <row r="21" spans="2:35" x14ac:dyDescent="0.2">
      <c r="B21" t="s">
        <v>378</v>
      </c>
      <c r="C21" s="3">
        <v>2020</v>
      </c>
      <c r="D21">
        <f t="shared" si="0"/>
        <v>2020</v>
      </c>
      <c r="E21" s="24">
        <v>27</v>
      </c>
      <c r="F21" s="3" t="s">
        <v>397</v>
      </c>
      <c r="G21" s="24" t="s">
        <v>425</v>
      </c>
      <c r="H21" s="24">
        <v>4</v>
      </c>
      <c r="I21" s="24">
        <v>5</v>
      </c>
      <c r="J21" s="24">
        <v>5</v>
      </c>
      <c r="K21" s="25">
        <v>36587</v>
      </c>
      <c r="L21" s="24">
        <v>151</v>
      </c>
      <c r="M21" s="24">
        <v>222</v>
      </c>
      <c r="N21" s="24" t="s">
        <v>161</v>
      </c>
      <c r="O21" s="24">
        <v>1856</v>
      </c>
      <c r="P21" s="24">
        <v>9</v>
      </c>
      <c r="Q21" s="24" t="s">
        <v>342</v>
      </c>
      <c r="R21" s="24">
        <v>4</v>
      </c>
      <c r="S21" s="24" t="s">
        <v>313</v>
      </c>
      <c r="T21" s="24">
        <v>93</v>
      </c>
      <c r="U21" s="24">
        <v>58</v>
      </c>
      <c r="V21" s="24" t="s">
        <v>419</v>
      </c>
      <c r="W21" s="24" t="s">
        <v>419</v>
      </c>
      <c r="X21" s="24" t="s">
        <v>346</v>
      </c>
      <c r="Y21" s="24" t="s">
        <v>426</v>
      </c>
      <c r="Z21" s="24" t="s">
        <v>427</v>
      </c>
      <c r="AA21" s="24" t="s">
        <v>428</v>
      </c>
      <c r="AB21" s="24">
        <v>10</v>
      </c>
      <c r="AC21" s="24">
        <v>66</v>
      </c>
      <c r="AD21" s="26" t="s">
        <v>429</v>
      </c>
      <c r="AE21" s="24" t="s">
        <v>429</v>
      </c>
      <c r="AF21" s="24" t="s">
        <v>289</v>
      </c>
      <c r="AG21" s="24">
        <v>1</v>
      </c>
      <c r="AH21" s="24">
        <v>1</v>
      </c>
      <c r="AI21" s="24">
        <v>6</v>
      </c>
    </row>
    <row r="22" spans="2:35" x14ac:dyDescent="0.2">
      <c r="B22" t="s">
        <v>378</v>
      </c>
      <c r="C22" s="3" t="s">
        <v>396</v>
      </c>
      <c r="D22">
        <f t="shared" si="0"/>
        <v>2016</v>
      </c>
      <c r="E22" s="24">
        <v>23</v>
      </c>
      <c r="F22" s="3" t="s">
        <v>397</v>
      </c>
      <c r="G22" s="24" t="s">
        <v>282</v>
      </c>
      <c r="I22" s="24">
        <v>1</v>
      </c>
      <c r="J22" s="24">
        <v>1</v>
      </c>
      <c r="K22" s="24" t="s">
        <v>365</v>
      </c>
      <c r="L22" s="24">
        <v>24</v>
      </c>
      <c r="M22" s="24">
        <v>38</v>
      </c>
      <c r="N22" s="24" t="s">
        <v>430</v>
      </c>
      <c r="O22" s="24">
        <v>302</v>
      </c>
      <c r="P22" s="24">
        <v>3</v>
      </c>
      <c r="Q22" s="24" t="s">
        <v>75</v>
      </c>
      <c r="R22" s="24">
        <v>1</v>
      </c>
      <c r="S22" s="24" t="s">
        <v>47</v>
      </c>
      <c r="T22" s="24">
        <v>16</v>
      </c>
      <c r="U22" s="24">
        <v>40</v>
      </c>
      <c r="V22" s="24" t="s">
        <v>75</v>
      </c>
      <c r="W22" s="24" t="s">
        <v>67</v>
      </c>
      <c r="X22" s="24" t="s">
        <v>292</v>
      </c>
      <c r="Y22" s="24" t="s">
        <v>431</v>
      </c>
      <c r="Z22" s="24" t="s">
        <v>432</v>
      </c>
      <c r="AB22" s="24">
        <v>2</v>
      </c>
      <c r="AC22" s="24">
        <v>11</v>
      </c>
      <c r="AD22" s="24" t="s">
        <v>403</v>
      </c>
      <c r="AE22" s="24" t="s">
        <v>433</v>
      </c>
      <c r="AF22" s="24" t="s">
        <v>239</v>
      </c>
      <c r="AG22" s="24"/>
    </row>
    <row r="23" spans="2:35" x14ac:dyDescent="0.2">
      <c r="B23" t="s">
        <v>378</v>
      </c>
      <c r="C23" s="3" t="s">
        <v>411</v>
      </c>
      <c r="D23">
        <f t="shared" si="0"/>
        <v>2018</v>
      </c>
      <c r="E23" s="24">
        <v>25</v>
      </c>
      <c r="F23" s="3" t="s">
        <v>397</v>
      </c>
      <c r="G23" s="24" t="s">
        <v>282</v>
      </c>
      <c r="I23" s="24">
        <v>2</v>
      </c>
      <c r="J23" s="24">
        <v>2</v>
      </c>
      <c r="K23" s="27">
        <v>44197</v>
      </c>
      <c r="L23" s="24">
        <v>42</v>
      </c>
      <c r="M23" s="24">
        <v>65</v>
      </c>
      <c r="N23" s="24" t="s">
        <v>434</v>
      </c>
      <c r="O23" s="24">
        <v>492</v>
      </c>
      <c r="P23" s="24">
        <v>2</v>
      </c>
      <c r="Q23" s="24" t="s">
        <v>340</v>
      </c>
      <c r="R23" s="24">
        <v>1</v>
      </c>
      <c r="S23" s="24" t="s">
        <v>51</v>
      </c>
      <c r="T23" s="24">
        <v>22</v>
      </c>
      <c r="U23" s="24">
        <v>44</v>
      </c>
      <c r="V23" s="24" t="s">
        <v>83</v>
      </c>
      <c r="W23" s="24" t="s">
        <v>116</v>
      </c>
      <c r="X23" s="24" t="s">
        <v>435</v>
      </c>
      <c r="Y23" s="24" t="s">
        <v>436</v>
      </c>
      <c r="Z23" s="24" t="s">
        <v>437</v>
      </c>
      <c r="AB23" s="24">
        <v>2</v>
      </c>
      <c r="AC23" s="24">
        <v>18</v>
      </c>
      <c r="AD23" s="24" t="s">
        <v>438</v>
      </c>
      <c r="AE23" s="24" t="s">
        <v>439</v>
      </c>
      <c r="AF23" s="24" t="s">
        <v>174</v>
      </c>
      <c r="AG23" s="24">
        <v>1</v>
      </c>
    </row>
    <row r="24" spans="2:35" x14ac:dyDescent="0.2">
      <c r="B24" t="s">
        <v>448</v>
      </c>
      <c r="C24" s="3" t="s">
        <v>449</v>
      </c>
      <c r="D24">
        <f t="shared" si="0"/>
        <v>2012</v>
      </c>
      <c r="E24" s="24">
        <v>24</v>
      </c>
      <c r="F24" s="3" t="s">
        <v>183</v>
      </c>
      <c r="G24" s="24" t="s">
        <v>282</v>
      </c>
      <c r="H24" s="24">
        <v>3</v>
      </c>
      <c r="I24" s="24">
        <v>16</v>
      </c>
      <c r="J24" s="24">
        <v>16</v>
      </c>
      <c r="K24" s="25">
        <v>36657</v>
      </c>
      <c r="L24" s="24">
        <v>252</v>
      </c>
      <c r="M24" s="24">
        <v>393</v>
      </c>
      <c r="N24" s="24" t="s">
        <v>89</v>
      </c>
      <c r="O24" s="24">
        <v>3118</v>
      </c>
      <c r="P24" s="24">
        <v>26</v>
      </c>
      <c r="Q24" s="24" t="s">
        <v>106</v>
      </c>
      <c r="R24" s="24">
        <v>10</v>
      </c>
      <c r="S24" s="24" t="s">
        <v>82</v>
      </c>
      <c r="T24" s="24">
        <v>153</v>
      </c>
      <c r="U24" s="24">
        <v>67</v>
      </c>
      <c r="V24" s="24" t="s">
        <v>75</v>
      </c>
      <c r="W24" s="24" t="s">
        <v>159</v>
      </c>
      <c r="X24" s="24" t="s">
        <v>450</v>
      </c>
      <c r="Y24" s="24" t="s">
        <v>451</v>
      </c>
      <c r="Z24" s="24" t="s">
        <v>452</v>
      </c>
      <c r="AA24" s="24" t="s">
        <v>453</v>
      </c>
      <c r="AB24" s="24">
        <v>33</v>
      </c>
      <c r="AC24" s="24">
        <v>203</v>
      </c>
      <c r="AD24" s="24" t="s">
        <v>454</v>
      </c>
      <c r="AE24" s="24" t="s">
        <v>455</v>
      </c>
      <c r="AF24" s="24" t="s">
        <v>113</v>
      </c>
      <c r="AG24" s="24">
        <v>3</v>
      </c>
      <c r="AH24" s="24">
        <v>4</v>
      </c>
      <c r="AI24" s="24">
        <v>16</v>
      </c>
    </row>
    <row r="25" spans="2:35" x14ac:dyDescent="0.2">
      <c r="B25" t="s">
        <v>448</v>
      </c>
      <c r="C25" s="3" t="s">
        <v>456</v>
      </c>
      <c r="D25">
        <f t="shared" si="0"/>
        <v>2013</v>
      </c>
      <c r="E25" s="24">
        <v>25</v>
      </c>
      <c r="F25" s="3" t="s">
        <v>183</v>
      </c>
      <c r="G25" s="24" t="s">
        <v>282</v>
      </c>
      <c r="H25" s="24">
        <v>3</v>
      </c>
      <c r="I25" s="24">
        <v>16</v>
      </c>
      <c r="J25" s="24">
        <v>16</v>
      </c>
      <c r="K25" s="25">
        <v>36598</v>
      </c>
      <c r="L25" s="24">
        <v>257</v>
      </c>
      <c r="M25" s="24">
        <v>407</v>
      </c>
      <c r="N25" s="24" t="s">
        <v>457</v>
      </c>
      <c r="O25" s="24">
        <v>3357</v>
      </c>
      <c r="P25" s="24">
        <v>26</v>
      </c>
      <c r="Q25" s="24" t="s">
        <v>383</v>
      </c>
      <c r="R25" s="24">
        <v>9</v>
      </c>
      <c r="S25" s="24" t="s">
        <v>446</v>
      </c>
      <c r="T25" s="24">
        <v>157</v>
      </c>
      <c r="U25" s="24">
        <v>80</v>
      </c>
      <c r="V25" s="24" t="s">
        <v>97</v>
      </c>
      <c r="W25" s="24" t="s">
        <v>358</v>
      </c>
      <c r="X25" s="24" t="s">
        <v>458</v>
      </c>
      <c r="Y25" s="24" t="s">
        <v>459</v>
      </c>
      <c r="Z25" s="24" t="s">
        <v>460</v>
      </c>
      <c r="AA25" s="24" t="s">
        <v>461</v>
      </c>
      <c r="AB25" s="24">
        <v>44</v>
      </c>
      <c r="AC25" s="24">
        <v>272</v>
      </c>
      <c r="AD25" s="24" t="s">
        <v>454</v>
      </c>
      <c r="AE25" s="24" t="s">
        <v>462</v>
      </c>
      <c r="AF25" s="24" t="s">
        <v>463</v>
      </c>
      <c r="AG25" s="24">
        <v>3</v>
      </c>
      <c r="AH25" s="24">
        <v>4</v>
      </c>
      <c r="AI25" s="24">
        <v>17</v>
      </c>
    </row>
    <row r="26" spans="2:35" x14ac:dyDescent="0.2">
      <c r="B26" t="s">
        <v>448</v>
      </c>
      <c r="C26" s="3">
        <v>2014</v>
      </c>
      <c r="D26">
        <f t="shared" si="0"/>
        <v>2014</v>
      </c>
      <c r="E26" s="24">
        <v>26</v>
      </c>
      <c r="F26" s="3" t="s">
        <v>183</v>
      </c>
      <c r="G26" s="24" t="s">
        <v>282</v>
      </c>
      <c r="H26" s="24">
        <v>3</v>
      </c>
      <c r="I26" s="24">
        <v>16</v>
      </c>
      <c r="J26" s="24">
        <v>16</v>
      </c>
      <c r="K26" s="25">
        <v>36628</v>
      </c>
      <c r="L26" s="24">
        <v>285</v>
      </c>
      <c r="M26" s="24">
        <v>452</v>
      </c>
      <c r="N26" s="24" t="s">
        <v>457</v>
      </c>
      <c r="O26" s="24">
        <v>3475</v>
      </c>
      <c r="P26" s="24">
        <v>20</v>
      </c>
      <c r="Q26" s="24" t="s">
        <v>464</v>
      </c>
      <c r="R26" s="24">
        <v>7</v>
      </c>
      <c r="S26" s="24" t="s">
        <v>51</v>
      </c>
      <c r="T26" s="24">
        <v>161</v>
      </c>
      <c r="U26" s="24">
        <v>80</v>
      </c>
      <c r="V26" s="24" t="s">
        <v>113</v>
      </c>
      <c r="W26" s="24" t="s">
        <v>75</v>
      </c>
      <c r="X26" s="24" t="s">
        <v>300</v>
      </c>
      <c r="Y26" s="24" t="s">
        <v>465</v>
      </c>
      <c r="Z26" s="24" t="s">
        <v>466</v>
      </c>
      <c r="AA26" s="24" t="s">
        <v>467</v>
      </c>
      <c r="AB26" s="24">
        <v>42</v>
      </c>
      <c r="AC26" s="24">
        <v>242</v>
      </c>
      <c r="AD26" s="24" t="s">
        <v>468</v>
      </c>
      <c r="AE26" s="24" t="s">
        <v>323</v>
      </c>
      <c r="AF26" s="24" t="s">
        <v>358</v>
      </c>
      <c r="AG26" s="24">
        <v>1</v>
      </c>
      <c r="AH26" s="24">
        <v>4</v>
      </c>
      <c r="AI26" s="24">
        <v>19</v>
      </c>
    </row>
    <row r="27" spans="2:35" x14ac:dyDescent="0.2">
      <c r="B27" t="s">
        <v>448</v>
      </c>
      <c r="C27" s="3" t="s">
        <v>469</v>
      </c>
      <c r="D27">
        <f t="shared" si="0"/>
        <v>2015</v>
      </c>
      <c r="E27" s="24">
        <v>27</v>
      </c>
      <c r="F27" s="3" t="s">
        <v>183</v>
      </c>
      <c r="G27" s="24" t="s">
        <v>282</v>
      </c>
      <c r="H27" s="24">
        <v>3</v>
      </c>
      <c r="I27" s="24">
        <v>16</v>
      </c>
      <c r="J27" s="24">
        <v>16</v>
      </c>
      <c r="K27" s="25">
        <v>36687</v>
      </c>
      <c r="L27" s="24">
        <v>329</v>
      </c>
      <c r="M27" s="24">
        <v>483</v>
      </c>
      <c r="N27" s="24" t="s">
        <v>470</v>
      </c>
      <c r="O27" s="24">
        <v>4024</v>
      </c>
      <c r="P27" s="24">
        <v>34</v>
      </c>
      <c r="Q27" s="24" t="s">
        <v>337</v>
      </c>
      <c r="R27" s="24">
        <v>8</v>
      </c>
      <c r="S27" s="24" t="s">
        <v>117</v>
      </c>
      <c r="T27" s="24">
        <v>190</v>
      </c>
      <c r="U27" s="24">
        <v>80</v>
      </c>
      <c r="V27" s="24" t="s">
        <v>67</v>
      </c>
      <c r="W27" s="24" t="s">
        <v>314</v>
      </c>
      <c r="X27" s="24" t="s">
        <v>300</v>
      </c>
      <c r="Y27" s="24" t="s">
        <v>471</v>
      </c>
      <c r="Z27" s="26" t="s">
        <v>472</v>
      </c>
      <c r="AA27" s="24" t="s">
        <v>473</v>
      </c>
      <c r="AB27" s="24">
        <v>45</v>
      </c>
      <c r="AC27" s="24">
        <v>265</v>
      </c>
      <c r="AD27" s="24" t="s">
        <v>474</v>
      </c>
      <c r="AE27" s="24" t="s">
        <v>475</v>
      </c>
      <c r="AF27" s="24" t="s">
        <v>358</v>
      </c>
      <c r="AG27" s="24">
        <v>2</v>
      </c>
      <c r="AH27" s="24">
        <v>2</v>
      </c>
      <c r="AI27" s="24">
        <v>19</v>
      </c>
    </row>
    <row r="28" spans="2:35" x14ac:dyDescent="0.2">
      <c r="B28" t="s">
        <v>448</v>
      </c>
      <c r="C28" s="3">
        <v>2016</v>
      </c>
      <c r="D28">
        <f t="shared" si="0"/>
        <v>2016</v>
      </c>
      <c r="E28" s="24">
        <v>28</v>
      </c>
      <c r="F28" s="3" t="s">
        <v>183</v>
      </c>
      <c r="G28" s="24" t="s">
        <v>282</v>
      </c>
      <c r="H28" s="24">
        <v>3</v>
      </c>
      <c r="I28" s="24">
        <v>16</v>
      </c>
      <c r="J28" s="24">
        <v>16</v>
      </c>
      <c r="K28" s="25">
        <v>37021</v>
      </c>
      <c r="L28" s="24">
        <v>353</v>
      </c>
      <c r="M28" s="24">
        <v>546</v>
      </c>
      <c r="N28" s="24" t="s">
        <v>476</v>
      </c>
      <c r="O28" s="24">
        <v>4219</v>
      </c>
      <c r="P28" s="24">
        <v>21</v>
      </c>
      <c r="Q28" s="24" t="s">
        <v>244</v>
      </c>
      <c r="R28" s="24">
        <v>11</v>
      </c>
      <c r="S28" s="24" t="s">
        <v>35</v>
      </c>
      <c r="T28" s="24">
        <v>193</v>
      </c>
      <c r="U28" s="24">
        <v>59</v>
      </c>
      <c r="V28" s="24" t="s">
        <v>113</v>
      </c>
      <c r="W28" s="24" t="s">
        <v>83</v>
      </c>
      <c r="X28" s="24" t="s">
        <v>384</v>
      </c>
      <c r="Y28" s="24" t="s">
        <v>477</v>
      </c>
      <c r="Z28" s="24" t="s">
        <v>54</v>
      </c>
      <c r="AA28" s="24" t="s">
        <v>478</v>
      </c>
      <c r="AB28" s="24">
        <v>41</v>
      </c>
      <c r="AC28" s="26">
        <v>293</v>
      </c>
      <c r="AD28" s="24" t="s">
        <v>479</v>
      </c>
      <c r="AE28" s="24" t="s">
        <v>480</v>
      </c>
      <c r="AF28" s="24" t="s">
        <v>337</v>
      </c>
      <c r="AG28" s="24">
        <v>4</v>
      </c>
      <c r="AH28" s="24">
        <v>3</v>
      </c>
      <c r="AI28" s="24">
        <v>14</v>
      </c>
    </row>
    <row r="29" spans="2:35" x14ac:dyDescent="0.2">
      <c r="B29" t="s">
        <v>448</v>
      </c>
      <c r="C29" s="3" t="s">
        <v>481</v>
      </c>
      <c r="D29">
        <f t="shared" si="0"/>
        <v>2017</v>
      </c>
      <c r="E29" s="24">
        <v>29</v>
      </c>
      <c r="F29" s="3" t="s">
        <v>183</v>
      </c>
      <c r="G29" s="24" t="s">
        <v>282</v>
      </c>
      <c r="H29" s="24">
        <v>3</v>
      </c>
      <c r="I29" s="24">
        <v>16</v>
      </c>
      <c r="J29" s="24">
        <v>16</v>
      </c>
      <c r="K29" s="25">
        <v>36716</v>
      </c>
      <c r="L29" s="24">
        <v>339</v>
      </c>
      <c r="M29" s="24">
        <v>553</v>
      </c>
      <c r="N29" s="24" t="s">
        <v>482</v>
      </c>
      <c r="O29" s="24">
        <v>3983</v>
      </c>
      <c r="P29" s="26">
        <v>34</v>
      </c>
      <c r="Q29" s="24" t="s">
        <v>134</v>
      </c>
      <c r="R29" s="24">
        <v>11</v>
      </c>
      <c r="S29" s="24" t="s">
        <v>35</v>
      </c>
      <c r="T29" s="24">
        <v>189</v>
      </c>
      <c r="U29" s="24">
        <v>74</v>
      </c>
      <c r="V29" s="24" t="s">
        <v>125</v>
      </c>
      <c r="W29" s="24" t="s">
        <v>116</v>
      </c>
      <c r="X29" s="24" t="s">
        <v>435</v>
      </c>
      <c r="Y29" s="24" t="s">
        <v>483</v>
      </c>
      <c r="Z29" s="24" t="s">
        <v>484</v>
      </c>
      <c r="AA29" s="24" t="s">
        <v>119</v>
      </c>
      <c r="AB29" s="24">
        <v>43</v>
      </c>
      <c r="AC29" s="24">
        <v>322</v>
      </c>
      <c r="AD29" s="24" t="s">
        <v>485</v>
      </c>
      <c r="AE29" s="24" t="s">
        <v>486</v>
      </c>
      <c r="AF29" s="24" t="s">
        <v>125</v>
      </c>
      <c r="AG29" s="24">
        <v>2</v>
      </c>
      <c r="AH29" s="24">
        <v>2</v>
      </c>
      <c r="AI29" s="24">
        <v>15</v>
      </c>
    </row>
    <row r="30" spans="2:35" x14ac:dyDescent="0.2">
      <c r="B30" t="s">
        <v>448</v>
      </c>
      <c r="C30" s="3" t="s">
        <v>411</v>
      </c>
      <c r="D30">
        <f t="shared" si="0"/>
        <v>2018</v>
      </c>
      <c r="E30" s="24">
        <v>30</v>
      </c>
      <c r="F30" s="3" t="s">
        <v>183</v>
      </c>
      <c r="G30" s="24" t="s">
        <v>282</v>
      </c>
      <c r="H30" s="24">
        <v>3</v>
      </c>
      <c r="I30" s="24">
        <v>16</v>
      </c>
      <c r="J30" s="24">
        <v>16</v>
      </c>
      <c r="K30" s="25">
        <v>36687</v>
      </c>
      <c r="L30" s="24">
        <v>280</v>
      </c>
      <c r="M30" s="24">
        <v>427</v>
      </c>
      <c r="N30" s="24" t="s">
        <v>79</v>
      </c>
      <c r="O30" s="24">
        <v>3448</v>
      </c>
      <c r="P30" s="24">
        <v>35</v>
      </c>
      <c r="Q30" s="24" t="s">
        <v>97</v>
      </c>
      <c r="R30" s="24">
        <v>7</v>
      </c>
      <c r="S30" s="24" t="s">
        <v>92</v>
      </c>
      <c r="T30" s="24">
        <v>162</v>
      </c>
      <c r="U30" s="24">
        <v>66</v>
      </c>
      <c r="V30" s="24" t="s">
        <v>159</v>
      </c>
      <c r="W30" s="24" t="s">
        <v>314</v>
      </c>
      <c r="X30" s="24" t="s">
        <v>346</v>
      </c>
      <c r="Y30" s="24" t="s">
        <v>487</v>
      </c>
      <c r="Z30" s="24" t="s">
        <v>488</v>
      </c>
      <c r="AA30" s="24" t="s">
        <v>489</v>
      </c>
      <c r="AB30" s="24">
        <v>51</v>
      </c>
      <c r="AC30" s="24">
        <v>355</v>
      </c>
      <c r="AD30" s="24" t="s">
        <v>490</v>
      </c>
      <c r="AE30" s="24" t="s">
        <v>403</v>
      </c>
      <c r="AF30" s="24" t="s">
        <v>491</v>
      </c>
      <c r="AG30" s="24">
        <v>2</v>
      </c>
      <c r="AH30" s="24">
        <v>4</v>
      </c>
      <c r="AI30" s="24">
        <v>14</v>
      </c>
    </row>
    <row r="31" spans="2:35" x14ac:dyDescent="0.2">
      <c r="B31" t="s">
        <v>448</v>
      </c>
      <c r="C31" s="3" t="s">
        <v>290</v>
      </c>
      <c r="D31">
        <f t="shared" si="0"/>
        <v>2019</v>
      </c>
      <c r="E31" s="24">
        <v>31</v>
      </c>
      <c r="F31" s="3" t="s">
        <v>183</v>
      </c>
      <c r="G31" s="24" t="s">
        <v>282</v>
      </c>
      <c r="H31" s="24">
        <v>3</v>
      </c>
      <c r="I31" s="24">
        <v>16</v>
      </c>
      <c r="J31" s="24">
        <v>16</v>
      </c>
      <c r="K31" s="25">
        <v>36657</v>
      </c>
      <c r="L31" s="24">
        <v>341</v>
      </c>
      <c r="M31" s="24">
        <v>516</v>
      </c>
      <c r="N31" s="24" t="s">
        <v>492</v>
      </c>
      <c r="O31" s="24">
        <v>4110</v>
      </c>
      <c r="P31" s="24">
        <v>31</v>
      </c>
      <c r="Q31" s="24" t="s">
        <v>178</v>
      </c>
      <c r="R31" s="24">
        <v>5</v>
      </c>
      <c r="S31" s="24" t="s">
        <v>77</v>
      </c>
      <c r="T31" s="24">
        <v>190</v>
      </c>
      <c r="U31" s="24">
        <v>60</v>
      </c>
      <c r="V31" s="24" t="s">
        <v>157</v>
      </c>
      <c r="W31" s="24" t="s">
        <v>493</v>
      </c>
      <c r="X31" s="24" t="s">
        <v>494</v>
      </c>
      <c r="Y31" s="24" t="s">
        <v>495</v>
      </c>
      <c r="Z31" s="24" t="s">
        <v>496</v>
      </c>
      <c r="AA31" s="24" t="s">
        <v>467</v>
      </c>
      <c r="AB31" s="26">
        <v>48</v>
      </c>
      <c r="AC31" s="24">
        <v>319</v>
      </c>
      <c r="AD31" s="24" t="s">
        <v>323</v>
      </c>
      <c r="AE31" s="24" t="s">
        <v>497</v>
      </c>
      <c r="AF31" s="24" t="s">
        <v>358</v>
      </c>
      <c r="AG31" s="26">
        <v>4</v>
      </c>
      <c r="AH31" s="26">
        <v>5</v>
      </c>
      <c r="AI31" s="24">
        <v>15</v>
      </c>
    </row>
    <row r="32" spans="2:35" x14ac:dyDescent="0.2">
      <c r="B32" t="s">
        <v>448</v>
      </c>
      <c r="C32" s="3" t="s">
        <v>298</v>
      </c>
      <c r="D32">
        <f t="shared" si="0"/>
        <v>2020</v>
      </c>
      <c r="E32" s="24">
        <v>32</v>
      </c>
      <c r="F32" s="3" t="s">
        <v>183</v>
      </c>
      <c r="G32" s="24" t="s">
        <v>282</v>
      </c>
      <c r="H32" s="24">
        <v>3</v>
      </c>
      <c r="I32" s="24">
        <v>16</v>
      </c>
      <c r="J32" s="24">
        <v>16</v>
      </c>
      <c r="K32" s="25">
        <v>36628</v>
      </c>
      <c r="L32" s="24">
        <v>384</v>
      </c>
      <c r="M32" s="24">
        <v>558</v>
      </c>
      <c r="N32" s="24" t="s">
        <v>498</v>
      </c>
      <c r="O32" s="24">
        <v>4212</v>
      </c>
      <c r="P32" s="24">
        <v>40</v>
      </c>
      <c r="Q32" s="24" t="s">
        <v>125</v>
      </c>
      <c r="R32" s="24">
        <v>13</v>
      </c>
      <c r="S32" s="24" t="s">
        <v>99</v>
      </c>
      <c r="T32" s="24">
        <v>213</v>
      </c>
      <c r="U32" s="24">
        <v>62</v>
      </c>
      <c r="V32" s="24" t="s">
        <v>116</v>
      </c>
      <c r="W32" s="24" t="s">
        <v>75</v>
      </c>
      <c r="X32" s="24" t="s">
        <v>368</v>
      </c>
      <c r="Y32" s="24" t="s">
        <v>499</v>
      </c>
      <c r="Z32" s="24" t="s">
        <v>500</v>
      </c>
      <c r="AA32" s="24" t="s">
        <v>501</v>
      </c>
      <c r="AB32" s="24">
        <v>47</v>
      </c>
      <c r="AC32" s="24">
        <v>301</v>
      </c>
      <c r="AD32" s="24" t="s">
        <v>502</v>
      </c>
      <c r="AE32" s="24" t="s">
        <v>503</v>
      </c>
      <c r="AF32" s="24" t="s">
        <v>53</v>
      </c>
      <c r="AG32" s="24">
        <v>3</v>
      </c>
      <c r="AH32" s="24">
        <v>3</v>
      </c>
      <c r="AI32" s="24">
        <v>18</v>
      </c>
    </row>
    <row r="33" spans="2:35" x14ac:dyDescent="0.2">
      <c r="B33" t="s">
        <v>448</v>
      </c>
      <c r="C33" s="3" t="s">
        <v>449</v>
      </c>
      <c r="D33">
        <f t="shared" si="0"/>
        <v>2012</v>
      </c>
      <c r="E33" s="24">
        <v>24</v>
      </c>
      <c r="F33" s="3" t="s">
        <v>183</v>
      </c>
      <c r="G33" s="24" t="s">
        <v>282</v>
      </c>
      <c r="I33" s="24">
        <v>2</v>
      </c>
      <c r="J33" s="24">
        <v>2</v>
      </c>
      <c r="K33" s="27">
        <v>44197</v>
      </c>
      <c r="L33" s="24">
        <v>39</v>
      </c>
      <c r="M33" s="24">
        <v>62</v>
      </c>
      <c r="N33" s="24" t="s">
        <v>231</v>
      </c>
      <c r="O33" s="24">
        <v>572</v>
      </c>
      <c r="P33" s="24">
        <v>3</v>
      </c>
      <c r="Q33" s="24" t="s">
        <v>504</v>
      </c>
      <c r="R33" s="24">
        <v>1</v>
      </c>
      <c r="S33" s="24" t="s">
        <v>92</v>
      </c>
      <c r="T33" s="24">
        <v>28</v>
      </c>
      <c r="U33" s="24">
        <v>34</v>
      </c>
      <c r="V33" s="24" t="s">
        <v>505</v>
      </c>
      <c r="W33" s="24" t="s">
        <v>393</v>
      </c>
      <c r="X33" s="24" t="s">
        <v>506</v>
      </c>
      <c r="Y33" s="24" t="s">
        <v>507</v>
      </c>
      <c r="Z33" s="24" t="s">
        <v>508</v>
      </c>
      <c r="AB33" s="24">
        <v>7</v>
      </c>
      <c r="AC33" s="24">
        <v>48</v>
      </c>
      <c r="AD33" s="24" t="s">
        <v>509</v>
      </c>
      <c r="AE33" s="24" t="s">
        <v>510</v>
      </c>
      <c r="AF33" s="24" t="s">
        <v>511</v>
      </c>
      <c r="AG33" s="24">
        <v>1</v>
      </c>
      <c r="AH33" s="24">
        <v>1</v>
      </c>
    </row>
    <row r="34" spans="2:35" x14ac:dyDescent="0.2">
      <c r="B34" t="s">
        <v>448</v>
      </c>
      <c r="C34" s="3" t="s">
        <v>456</v>
      </c>
      <c r="D34">
        <f t="shared" si="0"/>
        <v>2013</v>
      </c>
      <c r="E34" s="24">
        <v>25</v>
      </c>
      <c r="F34" s="3" t="s">
        <v>183</v>
      </c>
      <c r="G34" s="24" t="s">
        <v>282</v>
      </c>
      <c r="I34" s="24">
        <v>3</v>
      </c>
      <c r="J34" s="24">
        <v>3</v>
      </c>
      <c r="K34" s="24" t="s">
        <v>311</v>
      </c>
      <c r="L34" s="24">
        <v>43</v>
      </c>
      <c r="M34" s="24">
        <v>68</v>
      </c>
      <c r="N34" s="24" t="s">
        <v>430</v>
      </c>
      <c r="O34" s="24">
        <v>524</v>
      </c>
      <c r="P34" s="24">
        <v>3</v>
      </c>
      <c r="Q34" s="24" t="s">
        <v>464</v>
      </c>
      <c r="R34" s="24">
        <v>0</v>
      </c>
      <c r="S34" s="24" t="s">
        <v>37</v>
      </c>
      <c r="T34" s="24">
        <v>24</v>
      </c>
      <c r="U34" s="24">
        <v>51</v>
      </c>
      <c r="V34" s="24" t="s">
        <v>113</v>
      </c>
      <c r="W34" s="24" t="s">
        <v>80</v>
      </c>
      <c r="X34" s="24" t="s">
        <v>300</v>
      </c>
      <c r="Y34" s="24" t="s">
        <v>512</v>
      </c>
      <c r="Z34" s="24" t="s">
        <v>513</v>
      </c>
      <c r="AB34" s="24">
        <v>7</v>
      </c>
      <c r="AC34" s="24">
        <v>22</v>
      </c>
      <c r="AD34" s="24" t="s">
        <v>479</v>
      </c>
      <c r="AE34" s="24" t="s">
        <v>514</v>
      </c>
      <c r="AF34" s="24" t="s">
        <v>515</v>
      </c>
      <c r="AG34" s="24">
        <v>1</v>
      </c>
      <c r="AH34" s="24">
        <v>1</v>
      </c>
    </row>
    <row r="35" spans="2:35" x14ac:dyDescent="0.2">
      <c r="B35" t="s">
        <v>448</v>
      </c>
      <c r="C35" s="3">
        <v>2014</v>
      </c>
      <c r="D35">
        <f t="shared" si="0"/>
        <v>2014</v>
      </c>
      <c r="E35" s="24">
        <v>26</v>
      </c>
      <c r="F35" s="3" t="s">
        <v>183</v>
      </c>
      <c r="G35" s="24" t="s">
        <v>282</v>
      </c>
      <c r="I35" s="24">
        <v>3</v>
      </c>
      <c r="J35" s="24">
        <v>3</v>
      </c>
      <c r="K35" s="27">
        <v>44198</v>
      </c>
      <c r="L35" s="24">
        <v>41</v>
      </c>
      <c r="M35" s="24">
        <v>72</v>
      </c>
      <c r="N35" s="24" t="s">
        <v>516</v>
      </c>
      <c r="O35" s="24">
        <v>724</v>
      </c>
      <c r="P35" s="24">
        <v>6</v>
      </c>
      <c r="Q35" s="24" t="s">
        <v>67</v>
      </c>
      <c r="R35" s="24">
        <v>5</v>
      </c>
      <c r="S35" s="24" t="s">
        <v>40</v>
      </c>
      <c r="T35" s="24">
        <v>29</v>
      </c>
      <c r="U35" s="24">
        <v>63</v>
      </c>
      <c r="V35" s="24" t="s">
        <v>511</v>
      </c>
      <c r="W35" s="24" t="s">
        <v>80</v>
      </c>
      <c r="X35" s="24" t="s">
        <v>517</v>
      </c>
      <c r="Y35" s="24" t="s">
        <v>518</v>
      </c>
      <c r="Z35" s="24" t="s">
        <v>519</v>
      </c>
      <c r="AB35" s="24">
        <v>10</v>
      </c>
      <c r="AC35" s="24">
        <v>58</v>
      </c>
      <c r="AD35" s="24" t="s">
        <v>520</v>
      </c>
      <c r="AE35" s="24" t="s">
        <v>454</v>
      </c>
      <c r="AF35" s="24" t="s">
        <v>300</v>
      </c>
      <c r="AG35" s="24">
        <v>1</v>
      </c>
      <c r="AH35" s="24">
        <v>1</v>
      </c>
    </row>
    <row r="36" spans="2:35" x14ac:dyDescent="0.2">
      <c r="B36" t="s">
        <v>448</v>
      </c>
      <c r="C36" s="3" t="s">
        <v>469</v>
      </c>
      <c r="D36">
        <f t="shared" si="0"/>
        <v>2015</v>
      </c>
      <c r="E36" s="24">
        <v>27</v>
      </c>
      <c r="F36" s="3" t="s">
        <v>183</v>
      </c>
      <c r="G36" s="24" t="s">
        <v>282</v>
      </c>
      <c r="I36" s="24">
        <v>2</v>
      </c>
      <c r="J36" s="24">
        <v>2</v>
      </c>
      <c r="K36" s="27">
        <v>44197</v>
      </c>
      <c r="L36" s="24">
        <v>44</v>
      </c>
      <c r="M36" s="24">
        <v>74</v>
      </c>
      <c r="N36" s="24" t="s">
        <v>122</v>
      </c>
      <c r="O36" s="24">
        <v>508</v>
      </c>
      <c r="P36" s="24">
        <v>4</v>
      </c>
      <c r="Q36" s="24" t="s">
        <v>173</v>
      </c>
      <c r="R36" s="24">
        <v>3</v>
      </c>
      <c r="S36" s="24" t="s">
        <v>342</v>
      </c>
      <c r="T36" s="24">
        <v>27</v>
      </c>
      <c r="U36" s="24">
        <v>35</v>
      </c>
      <c r="V36" s="24" t="s">
        <v>40</v>
      </c>
      <c r="W36" s="24" t="s">
        <v>134</v>
      </c>
      <c r="X36" s="24" t="s">
        <v>359</v>
      </c>
      <c r="Y36" s="24" t="s">
        <v>521</v>
      </c>
      <c r="Z36" s="24" t="s">
        <v>522</v>
      </c>
      <c r="AB36" s="24">
        <v>7</v>
      </c>
      <c r="AC36" s="24">
        <v>54</v>
      </c>
      <c r="AD36" s="24" t="s">
        <v>523</v>
      </c>
      <c r="AE36" s="24" t="s">
        <v>524</v>
      </c>
      <c r="AF36" s="24" t="s">
        <v>80</v>
      </c>
      <c r="AG36" s="24">
        <v>1</v>
      </c>
      <c r="AH36" s="24">
        <v>1</v>
      </c>
    </row>
    <row r="37" spans="2:35" x14ac:dyDescent="0.2">
      <c r="B37" t="s">
        <v>448</v>
      </c>
      <c r="C37" s="3">
        <v>2016</v>
      </c>
      <c r="D37">
        <f t="shared" si="0"/>
        <v>2016</v>
      </c>
      <c r="E37" s="24">
        <v>28</v>
      </c>
      <c r="F37" s="3" t="s">
        <v>183</v>
      </c>
      <c r="G37" s="24" t="s">
        <v>282</v>
      </c>
      <c r="I37" s="24">
        <v>2</v>
      </c>
      <c r="J37" s="24">
        <v>2</v>
      </c>
      <c r="K37" s="27">
        <v>44197</v>
      </c>
      <c r="L37" s="24">
        <v>40</v>
      </c>
      <c r="M37" s="24">
        <v>60</v>
      </c>
      <c r="N37" s="24" t="s">
        <v>175</v>
      </c>
      <c r="O37" s="24">
        <v>449</v>
      </c>
      <c r="P37" s="24">
        <v>4</v>
      </c>
      <c r="Q37" s="24" t="s">
        <v>182</v>
      </c>
      <c r="R37" s="24">
        <v>2</v>
      </c>
      <c r="S37" s="24" t="s">
        <v>59</v>
      </c>
      <c r="T37" s="24">
        <v>23</v>
      </c>
      <c r="U37" s="24">
        <v>42</v>
      </c>
      <c r="V37" s="24" t="s">
        <v>116</v>
      </c>
      <c r="W37" s="24" t="s">
        <v>248</v>
      </c>
      <c r="X37" s="24" t="s">
        <v>320</v>
      </c>
      <c r="Y37" s="24" t="s">
        <v>525</v>
      </c>
      <c r="Z37" s="24" t="s">
        <v>526</v>
      </c>
      <c r="AB37" s="24">
        <v>6</v>
      </c>
      <c r="AC37" s="24">
        <v>31</v>
      </c>
      <c r="AD37" s="24" t="s">
        <v>527</v>
      </c>
      <c r="AE37" s="24" t="s">
        <v>528</v>
      </c>
      <c r="AF37" s="24" t="s">
        <v>529</v>
      </c>
      <c r="AG37" s="24"/>
      <c r="AH37" s="24"/>
    </row>
    <row r="38" spans="2:35" x14ac:dyDescent="0.2">
      <c r="B38" t="s">
        <v>448</v>
      </c>
      <c r="C38" s="3" t="s">
        <v>411</v>
      </c>
      <c r="D38">
        <f t="shared" si="0"/>
        <v>2018</v>
      </c>
      <c r="E38" s="24">
        <v>30</v>
      </c>
      <c r="F38" s="3" t="s">
        <v>183</v>
      </c>
      <c r="G38" s="24" t="s">
        <v>282</v>
      </c>
      <c r="I38" s="24">
        <v>1</v>
      </c>
      <c r="J38" s="24">
        <v>1</v>
      </c>
      <c r="K38" s="24" t="s">
        <v>365</v>
      </c>
      <c r="L38" s="24">
        <v>18</v>
      </c>
      <c r="M38" s="24">
        <v>27</v>
      </c>
      <c r="N38" s="24" t="s">
        <v>175</v>
      </c>
      <c r="O38" s="24">
        <v>233</v>
      </c>
      <c r="P38" s="24">
        <v>1</v>
      </c>
      <c r="Q38" s="24" t="s">
        <v>142</v>
      </c>
      <c r="R38" s="24">
        <v>0</v>
      </c>
      <c r="S38" s="24" t="s">
        <v>37</v>
      </c>
      <c r="T38" s="24">
        <v>6</v>
      </c>
      <c r="U38" s="24">
        <v>53</v>
      </c>
      <c r="V38" s="24" t="s">
        <v>80</v>
      </c>
      <c r="W38" s="24" t="s">
        <v>530</v>
      </c>
      <c r="X38" s="24" t="s">
        <v>276</v>
      </c>
      <c r="Y38" s="24" t="s">
        <v>531</v>
      </c>
      <c r="Z38" s="24" t="s">
        <v>532</v>
      </c>
      <c r="AB38" s="24">
        <v>1</v>
      </c>
      <c r="AC38" s="24">
        <v>7</v>
      </c>
      <c r="AD38" s="24" t="s">
        <v>533</v>
      </c>
      <c r="AE38" s="24" t="s">
        <v>534</v>
      </c>
      <c r="AF38" s="24" t="s">
        <v>305</v>
      </c>
      <c r="AG38" s="24"/>
      <c r="AH38" s="24"/>
    </row>
    <row r="39" spans="2:35" x14ac:dyDescent="0.2">
      <c r="B39" t="s">
        <v>448</v>
      </c>
      <c r="C39" s="3" t="s">
        <v>290</v>
      </c>
      <c r="D39">
        <f t="shared" si="0"/>
        <v>2019</v>
      </c>
      <c r="E39" s="24">
        <v>31</v>
      </c>
      <c r="F39" s="3" t="s">
        <v>183</v>
      </c>
      <c r="G39" s="24" t="s">
        <v>282</v>
      </c>
      <c r="I39" s="24">
        <v>2</v>
      </c>
      <c r="J39" s="24">
        <v>2</v>
      </c>
      <c r="K39" s="27">
        <v>44197</v>
      </c>
      <c r="L39" s="24">
        <v>39</v>
      </c>
      <c r="M39" s="24">
        <v>61</v>
      </c>
      <c r="N39" s="24" t="s">
        <v>39</v>
      </c>
      <c r="O39" s="24">
        <v>602</v>
      </c>
      <c r="P39" s="24">
        <v>2</v>
      </c>
      <c r="Q39" s="24" t="s">
        <v>59</v>
      </c>
      <c r="R39" s="24">
        <v>0</v>
      </c>
      <c r="S39" s="24" t="s">
        <v>37</v>
      </c>
      <c r="T39" s="24">
        <v>25</v>
      </c>
      <c r="U39" s="24">
        <v>53</v>
      </c>
      <c r="V39" s="24" t="s">
        <v>535</v>
      </c>
      <c r="W39" s="24" t="s">
        <v>189</v>
      </c>
      <c r="X39" s="24" t="s">
        <v>536</v>
      </c>
      <c r="Y39" s="24" t="s">
        <v>537</v>
      </c>
      <c r="Z39" s="24" t="s">
        <v>538</v>
      </c>
      <c r="AB39" s="24">
        <v>6</v>
      </c>
      <c r="AC39" s="24">
        <v>19</v>
      </c>
      <c r="AD39" s="24" t="s">
        <v>539</v>
      </c>
      <c r="AE39" s="24" t="s">
        <v>540</v>
      </c>
      <c r="AF39" s="24" t="s">
        <v>314</v>
      </c>
      <c r="AG39" s="24"/>
      <c r="AH39" s="24"/>
    </row>
    <row r="40" spans="2:35" x14ac:dyDescent="0.2">
      <c r="B40" t="s">
        <v>448</v>
      </c>
      <c r="C40" s="3" t="s">
        <v>298</v>
      </c>
      <c r="D40">
        <f t="shared" si="0"/>
        <v>2020</v>
      </c>
      <c r="E40" s="24">
        <v>32</v>
      </c>
      <c r="F40" s="3" t="s">
        <v>183</v>
      </c>
      <c r="G40" s="24" t="s">
        <v>282</v>
      </c>
      <c r="I40" s="24">
        <v>1</v>
      </c>
      <c r="J40" s="24">
        <v>1</v>
      </c>
      <c r="K40" s="24" t="s">
        <v>365</v>
      </c>
      <c r="L40" s="24">
        <v>11</v>
      </c>
      <c r="M40" s="24">
        <v>27</v>
      </c>
      <c r="N40" s="24" t="s">
        <v>541</v>
      </c>
      <c r="O40" s="24">
        <v>174</v>
      </c>
      <c r="P40" s="24">
        <v>2</v>
      </c>
      <c r="Q40" s="24" t="s">
        <v>176</v>
      </c>
      <c r="R40" s="24">
        <v>1</v>
      </c>
      <c r="S40" s="24" t="s">
        <v>142</v>
      </c>
      <c r="T40" s="24">
        <v>5</v>
      </c>
      <c r="U40" s="24">
        <v>51</v>
      </c>
      <c r="V40" s="24" t="s">
        <v>383</v>
      </c>
      <c r="W40" s="24" t="s">
        <v>45</v>
      </c>
      <c r="X40" s="24" t="s">
        <v>542</v>
      </c>
      <c r="Y40" s="24" t="s">
        <v>543</v>
      </c>
      <c r="Z40" s="24" t="s">
        <v>544</v>
      </c>
      <c r="AB40" s="24">
        <v>5</v>
      </c>
      <c r="AC40" s="24">
        <v>32</v>
      </c>
      <c r="AD40" s="24" t="s">
        <v>545</v>
      </c>
      <c r="AE40" s="24" t="s">
        <v>546</v>
      </c>
      <c r="AF40" s="24" t="s">
        <v>339</v>
      </c>
      <c r="AG40" s="24"/>
    </row>
    <row r="41" spans="2:35" x14ac:dyDescent="0.2">
      <c r="B41" t="s">
        <v>592</v>
      </c>
      <c r="C41" s="3">
        <v>2016</v>
      </c>
      <c r="D41">
        <f t="shared" si="0"/>
        <v>2016</v>
      </c>
      <c r="E41" s="24">
        <v>22</v>
      </c>
      <c r="F41" s="3" t="s">
        <v>190</v>
      </c>
      <c r="G41" s="24" t="s">
        <v>425</v>
      </c>
      <c r="H41" s="24">
        <v>16</v>
      </c>
      <c r="I41" s="24">
        <v>7</v>
      </c>
      <c r="J41" s="24">
        <v>7</v>
      </c>
      <c r="K41" s="24" t="s">
        <v>566</v>
      </c>
      <c r="L41" s="24">
        <v>112</v>
      </c>
      <c r="M41" s="24">
        <v>205</v>
      </c>
      <c r="N41" s="24" t="s">
        <v>567</v>
      </c>
      <c r="O41" s="24">
        <v>1089</v>
      </c>
      <c r="P41" s="24">
        <v>5</v>
      </c>
      <c r="Q41" s="24" t="s">
        <v>568</v>
      </c>
      <c r="R41" s="24">
        <v>7</v>
      </c>
      <c r="S41" s="24" t="s">
        <v>297</v>
      </c>
      <c r="T41" s="24">
        <v>48</v>
      </c>
      <c r="U41" s="24">
        <v>66</v>
      </c>
      <c r="V41" s="24" t="s">
        <v>444</v>
      </c>
      <c r="W41" s="24" t="s">
        <v>289</v>
      </c>
      <c r="X41" s="24" t="s">
        <v>569</v>
      </c>
      <c r="Y41" s="24" t="s">
        <v>570</v>
      </c>
      <c r="Z41" s="24" t="s">
        <v>70</v>
      </c>
      <c r="AA41" s="24" t="s">
        <v>571</v>
      </c>
      <c r="AB41" s="24">
        <v>26</v>
      </c>
      <c r="AC41" s="24">
        <v>222</v>
      </c>
      <c r="AD41" s="24" t="s">
        <v>572</v>
      </c>
      <c r="AE41" s="24" t="s">
        <v>573</v>
      </c>
      <c r="AF41" s="24" t="s">
        <v>574</v>
      </c>
      <c r="AG41" s="24"/>
      <c r="AH41" s="24"/>
      <c r="AI41" s="24">
        <v>-2</v>
      </c>
    </row>
    <row r="42" spans="2:35" x14ac:dyDescent="0.2">
      <c r="B42" t="s">
        <v>592</v>
      </c>
      <c r="C42" s="3" t="s">
        <v>481</v>
      </c>
      <c r="D42">
        <f t="shared" si="0"/>
        <v>2017</v>
      </c>
      <c r="E42" s="24">
        <v>23</v>
      </c>
      <c r="F42" s="3" t="s">
        <v>190</v>
      </c>
      <c r="G42" s="24" t="s">
        <v>282</v>
      </c>
      <c r="H42" s="24">
        <v>16</v>
      </c>
      <c r="I42" s="24">
        <v>15</v>
      </c>
      <c r="J42" s="24">
        <v>15</v>
      </c>
      <c r="K42" s="25">
        <v>36627</v>
      </c>
      <c r="L42" s="24">
        <v>296</v>
      </c>
      <c r="M42" s="24">
        <v>477</v>
      </c>
      <c r="N42" s="24" t="s">
        <v>44</v>
      </c>
      <c r="O42" s="24">
        <v>3804</v>
      </c>
      <c r="P42" s="24">
        <v>28</v>
      </c>
      <c r="Q42" s="24" t="s">
        <v>120</v>
      </c>
      <c r="R42" s="24">
        <v>7</v>
      </c>
      <c r="S42" s="24" t="s">
        <v>51</v>
      </c>
      <c r="T42" s="24">
        <v>177</v>
      </c>
      <c r="U42" s="24">
        <v>94</v>
      </c>
      <c r="V42" s="24" t="s">
        <v>157</v>
      </c>
      <c r="W42" s="24" t="s">
        <v>358</v>
      </c>
      <c r="X42" s="26" t="s">
        <v>276</v>
      </c>
      <c r="Y42" s="24" t="s">
        <v>575</v>
      </c>
      <c r="Z42" s="24" t="s">
        <v>177</v>
      </c>
      <c r="AA42" s="24" t="s">
        <v>576</v>
      </c>
      <c r="AB42" s="24">
        <v>25</v>
      </c>
      <c r="AC42" s="24">
        <v>172</v>
      </c>
      <c r="AD42" s="24" t="s">
        <v>577</v>
      </c>
      <c r="AE42" s="26" t="s">
        <v>429</v>
      </c>
      <c r="AF42" s="24" t="s">
        <v>239</v>
      </c>
      <c r="AG42" s="24">
        <v>1</v>
      </c>
      <c r="AH42" s="24">
        <v>1</v>
      </c>
      <c r="AI42" s="24">
        <v>15</v>
      </c>
    </row>
    <row r="43" spans="2:35" x14ac:dyDescent="0.2">
      <c r="B43" t="s">
        <v>592</v>
      </c>
      <c r="C43" s="3" t="s">
        <v>411</v>
      </c>
      <c r="D43">
        <f t="shared" si="0"/>
        <v>2018</v>
      </c>
      <c r="E43" s="24">
        <v>24</v>
      </c>
      <c r="F43" s="3" t="s">
        <v>190</v>
      </c>
      <c r="G43" s="24" t="s">
        <v>282</v>
      </c>
      <c r="H43" s="24">
        <v>16</v>
      </c>
      <c r="I43" s="24">
        <v>16</v>
      </c>
      <c r="J43" s="24">
        <v>16</v>
      </c>
      <c r="K43" s="25">
        <v>36598</v>
      </c>
      <c r="L43" s="24">
        <v>364</v>
      </c>
      <c r="M43" s="24">
        <v>561</v>
      </c>
      <c r="N43" s="24" t="s">
        <v>578</v>
      </c>
      <c r="O43" s="24">
        <v>4688</v>
      </c>
      <c r="P43" s="24">
        <v>32</v>
      </c>
      <c r="Q43" s="24" t="s">
        <v>367</v>
      </c>
      <c r="R43" s="24">
        <v>12</v>
      </c>
      <c r="S43" s="24" t="s">
        <v>64</v>
      </c>
      <c r="T43" s="24">
        <v>268</v>
      </c>
      <c r="U43" s="24">
        <v>70</v>
      </c>
      <c r="V43" s="24" t="s">
        <v>419</v>
      </c>
      <c r="W43" s="24" t="s">
        <v>358</v>
      </c>
      <c r="X43" s="24" t="s">
        <v>276</v>
      </c>
      <c r="Y43" s="24" t="s">
        <v>579</v>
      </c>
      <c r="Z43" s="24" t="s">
        <v>184</v>
      </c>
      <c r="AA43" s="24" t="s">
        <v>70</v>
      </c>
      <c r="AB43" s="24">
        <v>33</v>
      </c>
      <c r="AC43" s="24">
        <v>223</v>
      </c>
      <c r="AD43" s="24" t="s">
        <v>580</v>
      </c>
      <c r="AE43" s="24" t="s">
        <v>581</v>
      </c>
      <c r="AF43" s="24" t="s">
        <v>166</v>
      </c>
      <c r="AG43" s="24">
        <v>4</v>
      </c>
      <c r="AH43" s="24">
        <v>4</v>
      </c>
      <c r="AI43" s="24">
        <v>18</v>
      </c>
    </row>
    <row r="44" spans="2:35" x14ac:dyDescent="0.2">
      <c r="B44" t="s">
        <v>592</v>
      </c>
      <c r="C44" s="3">
        <v>2019</v>
      </c>
      <c r="D44">
        <f t="shared" si="0"/>
        <v>2019</v>
      </c>
      <c r="E44" s="24">
        <v>25</v>
      </c>
      <c r="F44" s="3" t="s">
        <v>190</v>
      </c>
      <c r="G44" s="24" t="s">
        <v>282</v>
      </c>
      <c r="H44" s="24">
        <v>16</v>
      </c>
      <c r="I44" s="24">
        <v>16</v>
      </c>
      <c r="J44" s="24">
        <v>16</v>
      </c>
      <c r="K44" s="25">
        <v>36716</v>
      </c>
      <c r="L44" s="24">
        <v>394</v>
      </c>
      <c r="M44" s="26">
        <v>626</v>
      </c>
      <c r="N44" s="24" t="s">
        <v>231</v>
      </c>
      <c r="O44" s="24">
        <v>4638</v>
      </c>
      <c r="P44" s="24">
        <v>22</v>
      </c>
      <c r="Q44" s="24" t="s">
        <v>582</v>
      </c>
      <c r="R44" s="24">
        <v>16</v>
      </c>
      <c r="S44" s="24" t="s">
        <v>47</v>
      </c>
      <c r="T44" s="24">
        <v>220</v>
      </c>
      <c r="U44" s="24">
        <v>66</v>
      </c>
      <c r="V44" s="24" t="s">
        <v>176</v>
      </c>
      <c r="W44" s="24" t="s">
        <v>337</v>
      </c>
      <c r="X44" s="24" t="s">
        <v>399</v>
      </c>
      <c r="Y44" s="24" t="s">
        <v>583</v>
      </c>
      <c r="Z44" s="24" t="s">
        <v>41</v>
      </c>
      <c r="AA44" s="24" t="s">
        <v>584</v>
      </c>
      <c r="AB44" s="24">
        <v>22</v>
      </c>
      <c r="AC44" s="24">
        <v>170</v>
      </c>
      <c r="AD44" s="24" t="s">
        <v>585</v>
      </c>
      <c r="AE44" s="24" t="s">
        <v>502</v>
      </c>
      <c r="AF44" s="24" t="s">
        <v>297</v>
      </c>
      <c r="AG44" s="24">
        <v>1</v>
      </c>
      <c r="AH44" s="24">
        <v>2</v>
      </c>
      <c r="AI44" s="24">
        <v>12</v>
      </c>
    </row>
    <row r="45" spans="2:35" x14ac:dyDescent="0.2">
      <c r="B45" t="s">
        <v>592</v>
      </c>
      <c r="C45" s="3">
        <v>2020</v>
      </c>
      <c r="D45">
        <f t="shared" si="0"/>
        <v>2020</v>
      </c>
      <c r="E45" s="24">
        <v>26</v>
      </c>
      <c r="F45" s="3" t="s">
        <v>190</v>
      </c>
      <c r="G45" s="24" t="s">
        <v>282</v>
      </c>
      <c r="H45" s="24">
        <v>16</v>
      </c>
      <c r="I45" s="24">
        <v>15</v>
      </c>
      <c r="J45" s="24">
        <v>15</v>
      </c>
      <c r="K45" s="25">
        <v>36686</v>
      </c>
      <c r="L45" s="24">
        <v>370</v>
      </c>
      <c r="M45" s="24">
        <v>552</v>
      </c>
      <c r="N45" s="24" t="s">
        <v>586</v>
      </c>
      <c r="O45" s="24">
        <v>3952</v>
      </c>
      <c r="P45" s="24">
        <v>20</v>
      </c>
      <c r="Q45" s="24" t="s">
        <v>305</v>
      </c>
      <c r="R45" s="24">
        <v>13</v>
      </c>
      <c r="S45" s="24" t="s">
        <v>568</v>
      </c>
      <c r="T45" s="24">
        <v>194</v>
      </c>
      <c r="U45" s="24">
        <v>56</v>
      </c>
      <c r="V45" s="24" t="s">
        <v>125</v>
      </c>
      <c r="W45" s="24" t="s">
        <v>62</v>
      </c>
      <c r="X45" s="24" t="s">
        <v>491</v>
      </c>
      <c r="Y45" s="24" t="s">
        <v>587</v>
      </c>
      <c r="Z45" s="24" t="s">
        <v>588</v>
      </c>
      <c r="AA45" s="24" t="s">
        <v>589</v>
      </c>
      <c r="AB45" s="24">
        <v>23</v>
      </c>
      <c r="AC45" s="24">
        <v>161</v>
      </c>
      <c r="AD45" s="24" t="s">
        <v>590</v>
      </c>
      <c r="AE45" s="24" t="s">
        <v>591</v>
      </c>
      <c r="AF45" s="24" t="s">
        <v>250</v>
      </c>
      <c r="AG45" s="24">
        <v>0</v>
      </c>
      <c r="AH45" s="24">
        <v>1</v>
      </c>
      <c r="AI45" s="24">
        <v>9</v>
      </c>
    </row>
    <row r="46" spans="2:35" x14ac:dyDescent="0.2">
      <c r="B46" t="s">
        <v>592</v>
      </c>
      <c r="C46" s="3" t="s">
        <v>481</v>
      </c>
      <c r="D46">
        <f t="shared" si="0"/>
        <v>2017</v>
      </c>
      <c r="E46" s="24">
        <v>23</v>
      </c>
      <c r="F46" s="3" t="s">
        <v>190</v>
      </c>
      <c r="G46" s="24" t="s">
        <v>282</v>
      </c>
      <c r="I46" s="24">
        <v>1</v>
      </c>
      <c r="J46" s="24">
        <v>1</v>
      </c>
      <c r="K46" s="24" t="s">
        <v>365</v>
      </c>
      <c r="L46" s="24">
        <v>24</v>
      </c>
      <c r="M46" s="24">
        <v>45</v>
      </c>
      <c r="N46" s="24" t="s">
        <v>593</v>
      </c>
      <c r="O46" s="24">
        <v>259</v>
      </c>
      <c r="P46" s="24">
        <v>1</v>
      </c>
      <c r="Q46" s="24" t="s">
        <v>446</v>
      </c>
      <c r="R46" s="24">
        <v>0</v>
      </c>
      <c r="S46" s="24" t="s">
        <v>37</v>
      </c>
      <c r="T46" s="24">
        <v>12</v>
      </c>
      <c r="U46" s="24">
        <v>38</v>
      </c>
      <c r="V46" s="24" t="s">
        <v>391</v>
      </c>
      <c r="W46" s="24" t="s">
        <v>154</v>
      </c>
      <c r="X46" s="24" t="s">
        <v>390</v>
      </c>
      <c r="Y46" s="24" t="s">
        <v>594</v>
      </c>
      <c r="Z46" s="24" t="s">
        <v>595</v>
      </c>
      <c r="AB46" s="24">
        <v>3</v>
      </c>
      <c r="AC46" s="24">
        <v>13</v>
      </c>
      <c r="AD46" s="24" t="s">
        <v>596</v>
      </c>
      <c r="AE46" s="24" t="s">
        <v>597</v>
      </c>
      <c r="AF46" s="24" t="s">
        <v>45</v>
      </c>
      <c r="AG46" s="24"/>
      <c r="AH46" s="24"/>
    </row>
    <row r="47" spans="2:35" x14ac:dyDescent="0.2">
      <c r="B47" t="s">
        <v>592</v>
      </c>
      <c r="C47" s="3" t="s">
        <v>411</v>
      </c>
      <c r="D47">
        <f t="shared" si="0"/>
        <v>2018</v>
      </c>
      <c r="E47" s="24">
        <v>24</v>
      </c>
      <c r="F47" s="3" t="s">
        <v>190</v>
      </c>
      <c r="G47" s="24" t="s">
        <v>282</v>
      </c>
      <c r="I47" s="24">
        <v>3</v>
      </c>
      <c r="J47" s="24">
        <v>3</v>
      </c>
      <c r="K47" s="27">
        <v>44198</v>
      </c>
      <c r="L47" s="24">
        <v>59</v>
      </c>
      <c r="M47" s="24">
        <v>106</v>
      </c>
      <c r="N47" s="24" t="s">
        <v>576</v>
      </c>
      <c r="O47" s="24">
        <v>712</v>
      </c>
      <c r="P47" s="24">
        <v>1</v>
      </c>
      <c r="Q47" s="24" t="s">
        <v>152</v>
      </c>
      <c r="R47" s="24">
        <v>2</v>
      </c>
      <c r="S47" s="24" t="s">
        <v>598</v>
      </c>
      <c r="T47" s="24">
        <v>35</v>
      </c>
      <c r="U47" s="24">
        <v>39</v>
      </c>
      <c r="V47" s="24" t="s">
        <v>182</v>
      </c>
      <c r="W47" s="24" t="s">
        <v>134</v>
      </c>
      <c r="X47" s="24" t="s">
        <v>494</v>
      </c>
      <c r="Y47" s="24" t="s">
        <v>599</v>
      </c>
      <c r="Z47" s="24" t="s">
        <v>600</v>
      </c>
      <c r="AB47" s="24">
        <v>5</v>
      </c>
      <c r="AC47" s="24">
        <v>39</v>
      </c>
      <c r="AD47" s="24" t="s">
        <v>601</v>
      </c>
      <c r="AE47" s="24" t="s">
        <v>602</v>
      </c>
      <c r="AF47" s="24" t="s">
        <v>236</v>
      </c>
      <c r="AG47" s="24">
        <v>1</v>
      </c>
      <c r="AH47" s="24">
        <v>1</v>
      </c>
    </row>
    <row r="48" spans="2:35" x14ac:dyDescent="0.2">
      <c r="B48" t="s">
        <v>592</v>
      </c>
      <c r="C48" s="3">
        <v>2020</v>
      </c>
      <c r="D48">
        <f t="shared" si="0"/>
        <v>2020</v>
      </c>
      <c r="E48" s="24">
        <v>26</v>
      </c>
      <c r="F48" s="3" t="s">
        <v>190</v>
      </c>
      <c r="G48" s="24" t="s">
        <v>282</v>
      </c>
      <c r="I48" s="24">
        <v>2</v>
      </c>
      <c r="J48" s="24">
        <v>1</v>
      </c>
      <c r="K48" s="24" t="s">
        <v>365</v>
      </c>
      <c r="L48" s="24">
        <v>30</v>
      </c>
      <c r="M48" s="24">
        <v>46</v>
      </c>
      <c r="N48" s="24" t="s">
        <v>603</v>
      </c>
      <c r="O48" s="24">
        <v>329</v>
      </c>
      <c r="P48" s="24">
        <v>2</v>
      </c>
      <c r="Q48" s="24" t="s">
        <v>289</v>
      </c>
      <c r="R48" s="24">
        <v>0</v>
      </c>
      <c r="S48" s="24" t="s">
        <v>37</v>
      </c>
      <c r="T48" s="24">
        <v>16</v>
      </c>
      <c r="U48" s="24">
        <v>44</v>
      </c>
      <c r="V48" s="24" t="s">
        <v>125</v>
      </c>
      <c r="W48" s="24" t="s">
        <v>157</v>
      </c>
      <c r="X48" s="24" t="s">
        <v>368</v>
      </c>
      <c r="Y48" s="24" t="s">
        <v>604</v>
      </c>
      <c r="Z48" s="24" t="s">
        <v>605</v>
      </c>
      <c r="AB48" s="24">
        <v>6</v>
      </c>
      <c r="AC48" s="24">
        <v>41</v>
      </c>
      <c r="AD48" s="24" t="s">
        <v>597</v>
      </c>
      <c r="AE48" s="24" t="s">
        <v>606</v>
      </c>
      <c r="AF48" s="24" t="s">
        <v>359</v>
      </c>
      <c r="AG48" s="24"/>
    </row>
    <row r="49" spans="2:35" x14ac:dyDescent="0.2">
      <c r="B49" t="s">
        <v>607</v>
      </c>
      <c r="C49" s="3">
        <v>2005</v>
      </c>
      <c r="D49">
        <f t="shared" si="0"/>
        <v>2005</v>
      </c>
      <c r="E49" s="24">
        <v>22</v>
      </c>
      <c r="F49" s="3" t="s">
        <v>608</v>
      </c>
      <c r="G49" s="24"/>
      <c r="H49" s="24">
        <v>12</v>
      </c>
      <c r="I49" s="24">
        <v>3</v>
      </c>
      <c r="J49" s="24">
        <v>0</v>
      </c>
      <c r="K49" s="24"/>
      <c r="L49" s="24">
        <v>9</v>
      </c>
      <c r="M49" s="24">
        <v>16</v>
      </c>
      <c r="N49" s="24" t="s">
        <v>609</v>
      </c>
      <c r="O49" s="24">
        <v>65</v>
      </c>
      <c r="P49" s="24">
        <v>0</v>
      </c>
      <c r="Q49" s="24" t="s">
        <v>37</v>
      </c>
      <c r="R49" s="24">
        <v>1</v>
      </c>
      <c r="S49" s="24" t="s">
        <v>45</v>
      </c>
      <c r="T49" s="24">
        <v>3</v>
      </c>
      <c r="U49" s="24">
        <v>16</v>
      </c>
      <c r="V49" s="24" t="s">
        <v>342</v>
      </c>
      <c r="W49" s="24" t="s">
        <v>108</v>
      </c>
      <c r="X49" s="24" t="s">
        <v>125</v>
      </c>
      <c r="Y49" s="24" t="s">
        <v>610</v>
      </c>
      <c r="Z49" s="24" t="s">
        <v>611</v>
      </c>
      <c r="AA49" s="24"/>
      <c r="AB49" s="24">
        <v>3</v>
      </c>
      <c r="AC49" s="24">
        <v>28</v>
      </c>
      <c r="AD49" s="24" t="s">
        <v>612</v>
      </c>
      <c r="AE49" s="24" t="s">
        <v>613</v>
      </c>
      <c r="AF49" s="24" t="s">
        <v>542</v>
      </c>
      <c r="AG49" s="24"/>
      <c r="AH49" s="24"/>
      <c r="AI49" s="24">
        <v>0</v>
      </c>
    </row>
    <row r="50" spans="2:35" x14ac:dyDescent="0.2">
      <c r="B50" t="s">
        <v>607</v>
      </c>
      <c r="C50" s="3">
        <v>2006</v>
      </c>
      <c r="D50">
        <f t="shared" si="0"/>
        <v>2006</v>
      </c>
      <c r="E50" s="24">
        <v>23</v>
      </c>
      <c r="F50" s="3" t="s">
        <v>608</v>
      </c>
      <c r="G50" s="24"/>
      <c r="H50" s="24">
        <v>12</v>
      </c>
      <c r="I50" s="24">
        <v>2</v>
      </c>
      <c r="J50" s="24">
        <v>0</v>
      </c>
      <c r="K50" s="24"/>
      <c r="L50" s="24">
        <v>6</v>
      </c>
      <c r="M50" s="24">
        <v>15</v>
      </c>
      <c r="N50" s="24" t="s">
        <v>614</v>
      </c>
      <c r="O50" s="24">
        <v>46</v>
      </c>
      <c r="P50" s="24">
        <v>0</v>
      </c>
      <c r="Q50" s="24" t="s">
        <v>37</v>
      </c>
      <c r="R50" s="24">
        <v>0</v>
      </c>
      <c r="S50" s="24" t="s">
        <v>37</v>
      </c>
      <c r="T50" s="24">
        <v>2</v>
      </c>
      <c r="U50" s="24">
        <v>16</v>
      </c>
      <c r="V50" s="24" t="s">
        <v>340</v>
      </c>
      <c r="W50" s="24" t="s">
        <v>340</v>
      </c>
      <c r="X50" s="24" t="s">
        <v>113</v>
      </c>
      <c r="Y50" s="24" t="s">
        <v>563</v>
      </c>
      <c r="Z50" s="24" t="s">
        <v>615</v>
      </c>
      <c r="AA50" s="24" t="s">
        <v>75</v>
      </c>
      <c r="AB50" s="24">
        <v>3</v>
      </c>
      <c r="AC50" s="24">
        <v>18</v>
      </c>
      <c r="AD50" s="24" t="s">
        <v>616</v>
      </c>
      <c r="AE50" s="24" t="s">
        <v>616</v>
      </c>
      <c r="AF50" s="24" t="s">
        <v>617</v>
      </c>
      <c r="AG50" s="24"/>
      <c r="AH50" s="24"/>
      <c r="AI50" s="24">
        <v>0</v>
      </c>
    </row>
    <row r="51" spans="2:35" x14ac:dyDescent="0.2">
      <c r="B51" t="s">
        <v>607</v>
      </c>
      <c r="C51" s="3">
        <v>2007</v>
      </c>
      <c r="D51">
        <f t="shared" si="0"/>
        <v>2007</v>
      </c>
      <c r="E51" s="24">
        <v>24</v>
      </c>
      <c r="F51" s="3" t="s">
        <v>608</v>
      </c>
      <c r="G51" s="24"/>
      <c r="H51" s="24">
        <v>12</v>
      </c>
      <c r="I51" s="24">
        <v>2</v>
      </c>
      <c r="J51" s="24">
        <v>0</v>
      </c>
      <c r="K51" s="24"/>
      <c r="L51" s="24">
        <v>20</v>
      </c>
      <c r="M51" s="24">
        <v>28</v>
      </c>
      <c r="N51" s="24" t="s">
        <v>618</v>
      </c>
      <c r="O51" s="24">
        <v>218</v>
      </c>
      <c r="P51" s="24">
        <v>1</v>
      </c>
      <c r="Q51" s="24" t="s">
        <v>305</v>
      </c>
      <c r="R51" s="24">
        <v>0</v>
      </c>
      <c r="S51" s="24" t="s">
        <v>37</v>
      </c>
      <c r="T51" s="24">
        <v>9</v>
      </c>
      <c r="U51" s="24">
        <v>43</v>
      </c>
      <c r="V51" s="24" t="s">
        <v>53</v>
      </c>
      <c r="W51" s="24" t="s">
        <v>358</v>
      </c>
      <c r="X51" s="24" t="s">
        <v>413</v>
      </c>
      <c r="Y51" s="24" t="s">
        <v>619</v>
      </c>
      <c r="Z51" s="24" t="s">
        <v>620</v>
      </c>
      <c r="AA51" s="24" t="s">
        <v>621</v>
      </c>
      <c r="AB51" s="24">
        <v>3</v>
      </c>
      <c r="AC51" s="24">
        <v>24</v>
      </c>
      <c r="AD51" s="24" t="s">
        <v>622</v>
      </c>
      <c r="AE51" s="24" t="s">
        <v>585</v>
      </c>
      <c r="AF51" s="24" t="s">
        <v>569</v>
      </c>
      <c r="AG51" s="24"/>
      <c r="AH51" s="24"/>
      <c r="AI51" s="24">
        <v>1</v>
      </c>
    </row>
    <row r="52" spans="2:35" x14ac:dyDescent="0.2">
      <c r="B52" t="s">
        <v>607</v>
      </c>
      <c r="C52" s="3">
        <v>2008</v>
      </c>
      <c r="D52">
        <f t="shared" si="0"/>
        <v>2008</v>
      </c>
      <c r="E52" s="24">
        <v>25</v>
      </c>
      <c r="F52" s="3" t="s">
        <v>608</v>
      </c>
      <c r="G52" s="24" t="s">
        <v>282</v>
      </c>
      <c r="H52" s="24">
        <v>12</v>
      </c>
      <c r="I52" s="24">
        <v>16</v>
      </c>
      <c r="J52" s="24">
        <v>16</v>
      </c>
      <c r="K52" s="25">
        <v>36805</v>
      </c>
      <c r="L52" s="24">
        <v>341</v>
      </c>
      <c r="M52" s="24">
        <v>536</v>
      </c>
      <c r="N52" s="24" t="s">
        <v>70</v>
      </c>
      <c r="O52" s="24">
        <v>4038</v>
      </c>
      <c r="P52" s="24">
        <v>28</v>
      </c>
      <c r="Q52" s="24" t="s">
        <v>405</v>
      </c>
      <c r="R52" s="24">
        <v>13</v>
      </c>
      <c r="S52" s="24" t="s">
        <v>568</v>
      </c>
      <c r="T52" s="24">
        <v>184</v>
      </c>
      <c r="U52" s="24">
        <v>71</v>
      </c>
      <c r="V52" s="24" t="s">
        <v>116</v>
      </c>
      <c r="W52" s="24" t="s">
        <v>116</v>
      </c>
      <c r="X52" s="24" t="s">
        <v>399</v>
      </c>
      <c r="Y52" s="24" t="s">
        <v>623</v>
      </c>
      <c r="Z52" s="24" t="s">
        <v>624</v>
      </c>
      <c r="AA52" s="24" t="s">
        <v>231</v>
      </c>
      <c r="AB52" s="24">
        <v>34</v>
      </c>
      <c r="AC52" s="24">
        <v>231</v>
      </c>
      <c r="AD52" s="24" t="s">
        <v>625</v>
      </c>
      <c r="AE52" s="24" t="s">
        <v>626</v>
      </c>
      <c r="AF52" s="24" t="s">
        <v>178</v>
      </c>
      <c r="AG52" s="24">
        <v>1</v>
      </c>
      <c r="AH52" s="24">
        <v>2</v>
      </c>
      <c r="AI52" s="24">
        <v>15</v>
      </c>
    </row>
    <row r="53" spans="2:35" x14ac:dyDescent="0.2">
      <c r="B53" t="s">
        <v>607</v>
      </c>
      <c r="C53" s="3" t="s">
        <v>627</v>
      </c>
      <c r="D53">
        <f t="shared" si="0"/>
        <v>2009</v>
      </c>
      <c r="E53" s="24">
        <v>26</v>
      </c>
      <c r="F53" s="3" t="s">
        <v>608</v>
      </c>
      <c r="G53" s="24" t="s">
        <v>282</v>
      </c>
      <c r="H53" s="24">
        <v>12</v>
      </c>
      <c r="I53" s="24">
        <v>16</v>
      </c>
      <c r="J53" s="24">
        <v>16</v>
      </c>
      <c r="K53" s="25">
        <v>36657</v>
      </c>
      <c r="L53" s="24">
        <v>350</v>
      </c>
      <c r="M53" s="24">
        <v>541</v>
      </c>
      <c r="N53" s="24" t="s">
        <v>476</v>
      </c>
      <c r="O53" s="24">
        <v>4434</v>
      </c>
      <c r="P53" s="24">
        <v>30</v>
      </c>
      <c r="Q53" s="24" t="s">
        <v>181</v>
      </c>
      <c r="R53" s="24">
        <v>7</v>
      </c>
      <c r="S53" s="26" t="s">
        <v>108</v>
      </c>
      <c r="T53" s="24">
        <v>198</v>
      </c>
      <c r="U53" s="24">
        <v>83</v>
      </c>
      <c r="V53" s="24" t="s">
        <v>97</v>
      </c>
      <c r="W53" s="24" t="s">
        <v>493</v>
      </c>
      <c r="X53" s="24" t="s">
        <v>628</v>
      </c>
      <c r="Y53" s="24" t="s">
        <v>629</v>
      </c>
      <c r="Z53" s="24" t="s">
        <v>432</v>
      </c>
      <c r="AA53" s="24" t="s">
        <v>630</v>
      </c>
      <c r="AB53" s="26">
        <v>50</v>
      </c>
      <c r="AC53" s="24">
        <v>306</v>
      </c>
      <c r="AD53" s="24" t="s">
        <v>631</v>
      </c>
      <c r="AE53" s="24" t="s">
        <v>317</v>
      </c>
      <c r="AF53" s="24" t="s">
        <v>358</v>
      </c>
      <c r="AG53" s="24">
        <v>2</v>
      </c>
      <c r="AH53" s="24">
        <v>2</v>
      </c>
      <c r="AI53" s="24">
        <v>19</v>
      </c>
    </row>
    <row r="54" spans="2:35" x14ac:dyDescent="0.2">
      <c r="B54" t="s">
        <v>607</v>
      </c>
      <c r="C54" s="3">
        <v>2010</v>
      </c>
      <c r="D54">
        <f t="shared" si="0"/>
        <v>2010</v>
      </c>
      <c r="E54" s="24">
        <v>27</v>
      </c>
      <c r="F54" s="3" t="s">
        <v>608</v>
      </c>
      <c r="G54" s="24" t="s">
        <v>282</v>
      </c>
      <c r="H54" s="24">
        <v>12</v>
      </c>
      <c r="I54" s="24">
        <v>15</v>
      </c>
      <c r="J54" s="24">
        <v>15</v>
      </c>
      <c r="K54" s="25">
        <v>36656</v>
      </c>
      <c r="L54" s="24">
        <v>312</v>
      </c>
      <c r="M54" s="24">
        <v>475</v>
      </c>
      <c r="N54" s="24" t="s">
        <v>72</v>
      </c>
      <c r="O54" s="24">
        <v>3922</v>
      </c>
      <c r="P54" s="24">
        <v>28</v>
      </c>
      <c r="Q54" s="24" t="s">
        <v>120</v>
      </c>
      <c r="R54" s="24">
        <v>11</v>
      </c>
      <c r="S54" s="24" t="s">
        <v>99</v>
      </c>
      <c r="T54" s="24">
        <v>183</v>
      </c>
      <c r="U54" s="24">
        <v>86</v>
      </c>
      <c r="V54" s="24" t="s">
        <v>67</v>
      </c>
      <c r="W54" s="24" t="s">
        <v>419</v>
      </c>
      <c r="X54" s="24" t="s">
        <v>292</v>
      </c>
      <c r="Y54" s="24" t="s">
        <v>632</v>
      </c>
      <c r="Z54" s="24" t="s">
        <v>460</v>
      </c>
      <c r="AA54" s="24" t="s">
        <v>633</v>
      </c>
      <c r="AB54" s="24">
        <v>31</v>
      </c>
      <c r="AC54" s="24">
        <v>193</v>
      </c>
      <c r="AD54" s="24" t="s">
        <v>634</v>
      </c>
      <c r="AE54" s="24" t="s">
        <v>635</v>
      </c>
      <c r="AF54" s="24" t="s">
        <v>134</v>
      </c>
      <c r="AG54" s="24">
        <v>0</v>
      </c>
      <c r="AH54" s="24">
        <v>1</v>
      </c>
      <c r="AI54" s="24">
        <v>15</v>
      </c>
    </row>
    <row r="55" spans="2:35" x14ac:dyDescent="0.2">
      <c r="B55" t="s">
        <v>607</v>
      </c>
      <c r="C55" s="3" t="s">
        <v>636</v>
      </c>
      <c r="D55">
        <f t="shared" si="0"/>
        <v>2011</v>
      </c>
      <c r="E55" s="24">
        <v>28</v>
      </c>
      <c r="F55" s="3" t="s">
        <v>608</v>
      </c>
      <c r="G55" s="24" t="s">
        <v>282</v>
      </c>
      <c r="H55" s="24">
        <v>12</v>
      </c>
      <c r="I55" s="24">
        <v>15</v>
      </c>
      <c r="J55" s="24">
        <v>15</v>
      </c>
      <c r="K55" s="25">
        <v>36539</v>
      </c>
      <c r="L55" s="24">
        <v>343</v>
      </c>
      <c r="M55" s="24">
        <v>502</v>
      </c>
      <c r="N55" s="24" t="s">
        <v>637</v>
      </c>
      <c r="O55" s="24">
        <v>4643</v>
      </c>
      <c r="P55" s="24">
        <v>45</v>
      </c>
      <c r="Q55" s="26" t="s">
        <v>314</v>
      </c>
      <c r="R55" s="24">
        <v>6</v>
      </c>
      <c r="S55" s="24" t="s">
        <v>42</v>
      </c>
      <c r="T55" s="24">
        <v>209</v>
      </c>
      <c r="U55" s="24">
        <v>93</v>
      </c>
      <c r="V55" s="26" t="s">
        <v>505</v>
      </c>
      <c r="W55" s="26" t="s">
        <v>189</v>
      </c>
      <c r="X55" s="24" t="s">
        <v>638</v>
      </c>
      <c r="Y55" s="24" t="s">
        <v>639</v>
      </c>
      <c r="Z55" s="26" t="s">
        <v>640</v>
      </c>
      <c r="AA55" s="26" t="s">
        <v>641</v>
      </c>
      <c r="AB55" s="24">
        <v>36</v>
      </c>
      <c r="AC55" s="24">
        <v>219</v>
      </c>
      <c r="AD55" s="26" t="s">
        <v>642</v>
      </c>
      <c r="AE55" s="26" t="s">
        <v>643</v>
      </c>
      <c r="AF55" s="24" t="s">
        <v>182</v>
      </c>
      <c r="AG55" s="24">
        <v>0</v>
      </c>
      <c r="AH55" s="24">
        <v>1</v>
      </c>
      <c r="AI55" s="26">
        <v>23</v>
      </c>
    </row>
    <row r="56" spans="2:35" x14ac:dyDescent="0.2">
      <c r="B56" t="s">
        <v>607</v>
      </c>
      <c r="C56" s="3" t="s">
        <v>449</v>
      </c>
      <c r="D56">
        <f t="shared" si="0"/>
        <v>2012</v>
      </c>
      <c r="E56" s="24">
        <v>29</v>
      </c>
      <c r="F56" s="3" t="s">
        <v>608</v>
      </c>
      <c r="G56" s="24" t="s">
        <v>282</v>
      </c>
      <c r="H56" s="24">
        <v>12</v>
      </c>
      <c r="I56" s="24">
        <v>16</v>
      </c>
      <c r="J56" s="24">
        <v>16</v>
      </c>
      <c r="K56" s="25">
        <v>36657</v>
      </c>
      <c r="L56" s="24">
        <v>371</v>
      </c>
      <c r="M56" s="24">
        <v>552</v>
      </c>
      <c r="N56" s="24" t="s">
        <v>461</v>
      </c>
      <c r="O56" s="24">
        <v>4295</v>
      </c>
      <c r="P56" s="24">
        <v>39</v>
      </c>
      <c r="Q56" s="26" t="s">
        <v>90</v>
      </c>
      <c r="R56" s="24">
        <v>8</v>
      </c>
      <c r="S56" s="24" t="s">
        <v>85</v>
      </c>
      <c r="T56" s="24">
        <v>215</v>
      </c>
      <c r="U56" s="24">
        <v>73</v>
      </c>
      <c r="V56" s="24" t="s">
        <v>53</v>
      </c>
      <c r="W56" s="24" t="s">
        <v>358</v>
      </c>
      <c r="X56" s="24" t="s">
        <v>644</v>
      </c>
      <c r="Y56" s="24" t="s">
        <v>645</v>
      </c>
      <c r="Z56" s="26" t="s">
        <v>114</v>
      </c>
      <c r="AA56" s="24" t="s">
        <v>646</v>
      </c>
      <c r="AB56" s="26">
        <v>51</v>
      </c>
      <c r="AC56" s="24">
        <v>293</v>
      </c>
      <c r="AD56" s="24" t="s">
        <v>626</v>
      </c>
      <c r="AE56" s="24" t="s">
        <v>362</v>
      </c>
      <c r="AF56" s="24" t="s">
        <v>358</v>
      </c>
      <c r="AG56" s="24">
        <v>2</v>
      </c>
      <c r="AH56" s="24">
        <v>3</v>
      </c>
      <c r="AI56" s="24">
        <v>16</v>
      </c>
    </row>
    <row r="57" spans="2:35" x14ac:dyDescent="0.2">
      <c r="B57" t="s">
        <v>607</v>
      </c>
      <c r="C57" s="3">
        <v>2013</v>
      </c>
      <c r="D57">
        <f t="shared" si="0"/>
        <v>2013</v>
      </c>
      <c r="E57" s="24">
        <v>30</v>
      </c>
      <c r="F57" s="3" t="s">
        <v>608</v>
      </c>
      <c r="G57" s="24" t="s">
        <v>282</v>
      </c>
      <c r="H57" s="24">
        <v>12</v>
      </c>
      <c r="I57" s="24">
        <v>9</v>
      </c>
      <c r="J57" s="24">
        <v>9</v>
      </c>
      <c r="K57" s="25">
        <v>36591</v>
      </c>
      <c r="L57" s="24">
        <v>193</v>
      </c>
      <c r="M57" s="24">
        <v>290</v>
      </c>
      <c r="N57" s="24" t="s">
        <v>647</v>
      </c>
      <c r="O57" s="24">
        <v>2536</v>
      </c>
      <c r="P57" s="24">
        <v>17</v>
      </c>
      <c r="Q57" s="24" t="s">
        <v>120</v>
      </c>
      <c r="R57" s="24">
        <v>6</v>
      </c>
      <c r="S57" s="24" t="s">
        <v>64</v>
      </c>
      <c r="T57" s="24">
        <v>108</v>
      </c>
      <c r="U57" s="24">
        <v>83</v>
      </c>
      <c r="V57" s="24" t="s">
        <v>493</v>
      </c>
      <c r="W57" s="24" t="s">
        <v>314</v>
      </c>
      <c r="X57" s="24" t="s">
        <v>458</v>
      </c>
      <c r="Y57" s="24" t="s">
        <v>648</v>
      </c>
      <c r="Z57" s="24" t="s">
        <v>401</v>
      </c>
      <c r="AA57" s="24" t="s">
        <v>649</v>
      </c>
      <c r="AB57" s="24">
        <v>21</v>
      </c>
      <c r="AC57" s="24">
        <v>117</v>
      </c>
      <c r="AD57" s="24" t="s">
        <v>650</v>
      </c>
      <c r="AE57" s="24" t="s">
        <v>651</v>
      </c>
      <c r="AF57" s="24" t="s">
        <v>62</v>
      </c>
      <c r="AG57" s="24">
        <v>1</v>
      </c>
      <c r="AH57" s="24">
        <v>1</v>
      </c>
      <c r="AI57" s="24">
        <v>9</v>
      </c>
    </row>
    <row r="58" spans="2:35" x14ac:dyDescent="0.2">
      <c r="B58" t="s">
        <v>607</v>
      </c>
      <c r="C58" s="3" t="s">
        <v>652</v>
      </c>
      <c r="D58">
        <f t="shared" si="0"/>
        <v>2014</v>
      </c>
      <c r="E58" s="24">
        <v>31</v>
      </c>
      <c r="F58" s="3" t="s">
        <v>608</v>
      </c>
      <c r="G58" s="24" t="s">
        <v>282</v>
      </c>
      <c r="H58" s="24">
        <v>12</v>
      </c>
      <c r="I58" s="24">
        <v>16</v>
      </c>
      <c r="J58" s="24">
        <v>16</v>
      </c>
      <c r="K58" s="25">
        <v>36628</v>
      </c>
      <c r="L58" s="24">
        <v>341</v>
      </c>
      <c r="M58" s="24">
        <v>520</v>
      </c>
      <c r="N58" s="24" t="s">
        <v>79</v>
      </c>
      <c r="O58" s="24">
        <v>4381</v>
      </c>
      <c r="P58" s="24">
        <v>38</v>
      </c>
      <c r="Q58" s="24" t="s">
        <v>248</v>
      </c>
      <c r="R58" s="24">
        <v>5</v>
      </c>
      <c r="S58" s="26" t="s">
        <v>77</v>
      </c>
      <c r="T58" s="24">
        <v>221</v>
      </c>
      <c r="U58" s="24">
        <v>80</v>
      </c>
      <c r="V58" s="24" t="s">
        <v>419</v>
      </c>
      <c r="W58" s="26" t="s">
        <v>393</v>
      </c>
      <c r="X58" s="24" t="s">
        <v>653</v>
      </c>
      <c r="Y58" s="24" t="s">
        <v>654</v>
      </c>
      <c r="Z58" s="24" t="s">
        <v>98</v>
      </c>
      <c r="AA58" s="24" t="s">
        <v>655</v>
      </c>
      <c r="AB58" s="24">
        <v>28</v>
      </c>
      <c r="AC58" s="24">
        <v>174</v>
      </c>
      <c r="AD58" s="26" t="s">
        <v>423</v>
      </c>
      <c r="AE58" s="26" t="s">
        <v>656</v>
      </c>
      <c r="AF58" s="24" t="s">
        <v>319</v>
      </c>
      <c r="AG58" s="24">
        <v>1</v>
      </c>
      <c r="AH58" s="24">
        <v>1</v>
      </c>
      <c r="AI58" s="24">
        <v>22</v>
      </c>
    </row>
    <row r="59" spans="2:35" x14ac:dyDescent="0.2">
      <c r="B59" t="s">
        <v>607</v>
      </c>
      <c r="C59" s="3" t="s">
        <v>469</v>
      </c>
      <c r="D59">
        <f t="shared" si="0"/>
        <v>2015</v>
      </c>
      <c r="E59" s="24">
        <v>32</v>
      </c>
      <c r="F59" s="3" t="s">
        <v>608</v>
      </c>
      <c r="G59" s="24" t="s">
        <v>282</v>
      </c>
      <c r="H59" s="24">
        <v>12</v>
      </c>
      <c r="I59" s="24">
        <v>16</v>
      </c>
      <c r="J59" s="24">
        <v>16</v>
      </c>
      <c r="K59" s="25">
        <v>36687</v>
      </c>
      <c r="L59" s="24">
        <v>347</v>
      </c>
      <c r="M59" s="24">
        <v>572</v>
      </c>
      <c r="N59" s="24" t="s">
        <v>657</v>
      </c>
      <c r="O59" s="24">
        <v>3821</v>
      </c>
      <c r="P59" s="24">
        <v>31</v>
      </c>
      <c r="Q59" s="24" t="s">
        <v>173</v>
      </c>
      <c r="R59" s="24">
        <v>8</v>
      </c>
      <c r="S59" s="24" t="s">
        <v>85</v>
      </c>
      <c r="T59" s="24">
        <v>177</v>
      </c>
      <c r="U59" s="24">
        <v>65</v>
      </c>
      <c r="V59" s="24" t="s">
        <v>182</v>
      </c>
      <c r="W59" s="24" t="s">
        <v>90</v>
      </c>
      <c r="X59" s="24" t="s">
        <v>368</v>
      </c>
      <c r="Y59" s="24" t="s">
        <v>658</v>
      </c>
      <c r="Z59" s="24" t="s">
        <v>659</v>
      </c>
      <c r="AA59" s="24" t="s">
        <v>191</v>
      </c>
      <c r="AB59" s="24">
        <v>46</v>
      </c>
      <c r="AC59" s="24">
        <v>314</v>
      </c>
      <c r="AD59" s="24" t="s">
        <v>660</v>
      </c>
      <c r="AE59" s="24" t="s">
        <v>661</v>
      </c>
      <c r="AF59" s="24" t="s">
        <v>176</v>
      </c>
      <c r="AG59" s="24">
        <v>2</v>
      </c>
      <c r="AH59" s="24">
        <v>2</v>
      </c>
      <c r="AI59" s="24">
        <v>14</v>
      </c>
    </row>
    <row r="60" spans="2:35" x14ac:dyDescent="0.2">
      <c r="B60" t="s">
        <v>607</v>
      </c>
      <c r="C60" s="3" t="s">
        <v>396</v>
      </c>
      <c r="D60">
        <f t="shared" si="0"/>
        <v>2016</v>
      </c>
      <c r="E60" s="24">
        <v>33</v>
      </c>
      <c r="F60" s="3" t="s">
        <v>608</v>
      </c>
      <c r="G60" s="24" t="s">
        <v>282</v>
      </c>
      <c r="H60" s="24">
        <v>12</v>
      </c>
      <c r="I60" s="24">
        <v>16</v>
      </c>
      <c r="J60" s="24">
        <v>16</v>
      </c>
      <c r="K60" s="25">
        <v>36687</v>
      </c>
      <c r="L60" s="24">
        <v>401</v>
      </c>
      <c r="M60" s="24">
        <v>610</v>
      </c>
      <c r="N60" s="24" t="s">
        <v>72</v>
      </c>
      <c r="O60" s="24">
        <v>4428</v>
      </c>
      <c r="P60" s="26">
        <v>40</v>
      </c>
      <c r="Q60" s="24" t="s">
        <v>106</v>
      </c>
      <c r="R60" s="24">
        <v>7</v>
      </c>
      <c r="S60" s="24" t="s">
        <v>102</v>
      </c>
      <c r="T60" s="24">
        <v>226</v>
      </c>
      <c r="U60" s="24">
        <v>66</v>
      </c>
      <c r="V60" s="24" t="s">
        <v>248</v>
      </c>
      <c r="W60" s="24" t="s">
        <v>159</v>
      </c>
      <c r="X60" s="24" t="s">
        <v>368</v>
      </c>
      <c r="Y60" s="24" t="s">
        <v>662</v>
      </c>
      <c r="Z60" s="24" t="s">
        <v>663</v>
      </c>
      <c r="AA60" s="24" t="s">
        <v>193</v>
      </c>
      <c r="AB60" s="24">
        <v>35</v>
      </c>
      <c r="AC60" s="24">
        <v>246</v>
      </c>
      <c r="AD60" s="24" t="s">
        <v>664</v>
      </c>
      <c r="AE60" s="24" t="s">
        <v>577</v>
      </c>
      <c r="AF60" s="24" t="s">
        <v>173</v>
      </c>
      <c r="AG60" s="24">
        <v>0</v>
      </c>
      <c r="AH60" s="24">
        <v>2</v>
      </c>
      <c r="AI60" s="24">
        <v>18</v>
      </c>
    </row>
    <row r="61" spans="2:35" x14ac:dyDescent="0.2">
      <c r="B61" t="s">
        <v>607</v>
      </c>
      <c r="C61" s="3">
        <v>2017</v>
      </c>
      <c r="D61">
        <f t="shared" si="0"/>
        <v>2017</v>
      </c>
      <c r="E61" s="24">
        <v>34</v>
      </c>
      <c r="F61" s="3" t="s">
        <v>608</v>
      </c>
      <c r="G61" s="24" t="s">
        <v>425</v>
      </c>
      <c r="H61" s="24">
        <v>12</v>
      </c>
      <c r="I61" s="24">
        <v>7</v>
      </c>
      <c r="J61" s="24">
        <v>7</v>
      </c>
      <c r="K61" s="25">
        <v>36589</v>
      </c>
      <c r="L61" s="24">
        <v>154</v>
      </c>
      <c r="M61" s="24">
        <v>238</v>
      </c>
      <c r="N61" s="24" t="s">
        <v>476</v>
      </c>
      <c r="O61" s="24">
        <v>1675</v>
      </c>
      <c r="P61" s="24">
        <v>16</v>
      </c>
      <c r="Q61" s="24" t="s">
        <v>182</v>
      </c>
      <c r="R61" s="24">
        <v>6</v>
      </c>
      <c r="S61" s="24" t="s">
        <v>82</v>
      </c>
      <c r="T61" s="24">
        <v>86</v>
      </c>
      <c r="U61" s="24">
        <v>72</v>
      </c>
      <c r="V61" s="24" t="s">
        <v>337</v>
      </c>
      <c r="W61" s="24" t="s">
        <v>125</v>
      </c>
      <c r="X61" s="24" t="s">
        <v>413</v>
      </c>
      <c r="Y61" s="24" t="s">
        <v>665</v>
      </c>
      <c r="Z61" s="24" t="s">
        <v>526</v>
      </c>
      <c r="AA61" s="24" t="s">
        <v>233</v>
      </c>
      <c r="AB61" s="24">
        <v>22</v>
      </c>
      <c r="AC61" s="24">
        <v>168</v>
      </c>
      <c r="AD61" s="24" t="s">
        <v>666</v>
      </c>
      <c r="AE61" s="24" t="s">
        <v>667</v>
      </c>
      <c r="AF61" s="24" t="s">
        <v>358</v>
      </c>
      <c r="AG61" s="24">
        <v>2</v>
      </c>
      <c r="AH61" s="24">
        <v>2</v>
      </c>
      <c r="AI61" s="24">
        <v>6</v>
      </c>
    </row>
    <row r="62" spans="2:35" x14ac:dyDescent="0.2">
      <c r="B62" t="s">
        <v>607</v>
      </c>
      <c r="C62" s="3" t="s">
        <v>411</v>
      </c>
      <c r="D62">
        <f t="shared" si="0"/>
        <v>2018</v>
      </c>
      <c r="E62" s="24">
        <v>35</v>
      </c>
      <c r="F62" s="3" t="s">
        <v>608</v>
      </c>
      <c r="G62" s="24" t="s">
        <v>282</v>
      </c>
      <c r="H62" s="24">
        <v>12</v>
      </c>
      <c r="I62" s="24">
        <v>16</v>
      </c>
      <c r="J62" s="24">
        <v>16</v>
      </c>
      <c r="K62" s="25">
        <v>37140</v>
      </c>
      <c r="L62" s="24">
        <v>372</v>
      </c>
      <c r="M62" s="24">
        <v>597</v>
      </c>
      <c r="N62" s="24" t="s">
        <v>668</v>
      </c>
      <c r="O62" s="24">
        <v>4442</v>
      </c>
      <c r="P62" s="24">
        <v>25</v>
      </c>
      <c r="Q62" s="24" t="s">
        <v>306</v>
      </c>
      <c r="R62" s="24">
        <v>2</v>
      </c>
      <c r="S62" s="26" t="s">
        <v>669</v>
      </c>
      <c r="T62" s="24">
        <v>200</v>
      </c>
      <c r="U62" s="24">
        <v>75</v>
      </c>
      <c r="V62" s="24" t="s">
        <v>176</v>
      </c>
      <c r="W62" s="24" t="s">
        <v>159</v>
      </c>
      <c r="X62" s="24" t="s">
        <v>670</v>
      </c>
      <c r="Y62" s="24" t="s">
        <v>671</v>
      </c>
      <c r="Z62" s="24" t="s">
        <v>672</v>
      </c>
      <c r="AA62" s="24" t="s">
        <v>673</v>
      </c>
      <c r="AB62" s="24">
        <v>49</v>
      </c>
      <c r="AC62" s="24">
        <v>353</v>
      </c>
      <c r="AD62" s="24" t="s">
        <v>527</v>
      </c>
      <c r="AE62" s="24" t="s">
        <v>204</v>
      </c>
      <c r="AF62" s="24" t="s">
        <v>83</v>
      </c>
      <c r="AG62" s="24">
        <v>3</v>
      </c>
      <c r="AH62" s="24">
        <v>3</v>
      </c>
      <c r="AI62" s="24">
        <v>13</v>
      </c>
    </row>
    <row r="63" spans="2:35" x14ac:dyDescent="0.2">
      <c r="B63" t="s">
        <v>607</v>
      </c>
      <c r="C63" s="3" t="s">
        <v>290</v>
      </c>
      <c r="D63">
        <f t="shared" si="0"/>
        <v>2019</v>
      </c>
      <c r="E63" s="24">
        <v>36</v>
      </c>
      <c r="F63" s="3" t="s">
        <v>608</v>
      </c>
      <c r="G63" s="24" t="s">
        <v>282</v>
      </c>
      <c r="H63" s="24">
        <v>12</v>
      </c>
      <c r="I63" s="24">
        <v>16</v>
      </c>
      <c r="J63" s="24">
        <v>16</v>
      </c>
      <c r="K63" s="25">
        <v>36598</v>
      </c>
      <c r="L63" s="24">
        <v>353</v>
      </c>
      <c r="M63" s="24">
        <v>569</v>
      </c>
      <c r="N63" s="24" t="s">
        <v>674</v>
      </c>
      <c r="O63" s="24">
        <v>4002</v>
      </c>
      <c r="P63" s="24">
        <v>26</v>
      </c>
      <c r="Q63" s="24" t="s">
        <v>556</v>
      </c>
      <c r="R63" s="24">
        <v>4</v>
      </c>
      <c r="S63" s="26" t="s">
        <v>55</v>
      </c>
      <c r="T63" s="24">
        <v>189</v>
      </c>
      <c r="U63" s="24">
        <v>74</v>
      </c>
      <c r="V63" s="24" t="s">
        <v>337</v>
      </c>
      <c r="W63" s="24" t="s">
        <v>83</v>
      </c>
      <c r="X63" s="24" t="s">
        <v>574</v>
      </c>
      <c r="Y63" s="24" t="s">
        <v>675</v>
      </c>
      <c r="Z63" s="24" t="s">
        <v>484</v>
      </c>
      <c r="AA63" s="24" t="s">
        <v>676</v>
      </c>
      <c r="AB63" s="24">
        <v>36</v>
      </c>
      <c r="AC63" s="24">
        <v>284</v>
      </c>
      <c r="AD63" s="24" t="s">
        <v>677</v>
      </c>
      <c r="AE63" s="24" t="s">
        <v>678</v>
      </c>
      <c r="AF63" s="24" t="s">
        <v>178</v>
      </c>
      <c r="AG63" s="24">
        <v>2</v>
      </c>
      <c r="AH63" s="24">
        <v>3</v>
      </c>
      <c r="AI63" s="24">
        <v>14</v>
      </c>
    </row>
    <row r="64" spans="2:35" x14ac:dyDescent="0.2">
      <c r="B64" t="s">
        <v>607</v>
      </c>
      <c r="C64" s="3" t="s">
        <v>679</v>
      </c>
      <c r="D64">
        <f t="shared" si="0"/>
        <v>2020</v>
      </c>
      <c r="E64" s="24">
        <v>37</v>
      </c>
      <c r="F64" s="3" t="s">
        <v>608</v>
      </c>
      <c r="G64" s="24" t="s">
        <v>282</v>
      </c>
      <c r="H64" s="24">
        <v>12</v>
      </c>
      <c r="I64" s="24">
        <v>16</v>
      </c>
      <c r="J64" s="24">
        <v>16</v>
      </c>
      <c r="K64" s="25">
        <v>36598</v>
      </c>
      <c r="L64" s="24">
        <v>372</v>
      </c>
      <c r="M64" s="24">
        <v>526</v>
      </c>
      <c r="N64" s="26" t="s">
        <v>680</v>
      </c>
      <c r="O64" s="24">
        <v>4299</v>
      </c>
      <c r="P64" s="26">
        <v>48</v>
      </c>
      <c r="Q64" s="26" t="s">
        <v>529</v>
      </c>
      <c r="R64" s="24">
        <v>5</v>
      </c>
      <c r="S64" s="26" t="s">
        <v>77</v>
      </c>
      <c r="T64" s="24">
        <v>216</v>
      </c>
      <c r="U64" s="24">
        <v>78</v>
      </c>
      <c r="V64" s="24" t="s">
        <v>97</v>
      </c>
      <c r="W64" s="26" t="s">
        <v>283</v>
      </c>
      <c r="X64" s="24" t="s">
        <v>644</v>
      </c>
      <c r="Y64" s="24" t="s">
        <v>681</v>
      </c>
      <c r="Z64" s="26" t="s">
        <v>682</v>
      </c>
      <c r="AA64" s="26" t="s">
        <v>683</v>
      </c>
      <c r="AB64" s="24">
        <v>20</v>
      </c>
      <c r="AC64" s="24">
        <v>182</v>
      </c>
      <c r="AD64" s="24" t="s">
        <v>684</v>
      </c>
      <c r="AE64" s="26" t="s">
        <v>288</v>
      </c>
      <c r="AF64" s="24" t="s">
        <v>142</v>
      </c>
      <c r="AG64" s="24">
        <v>1</v>
      </c>
      <c r="AH64" s="24">
        <v>2</v>
      </c>
      <c r="AI64" s="24">
        <v>17</v>
      </c>
    </row>
    <row r="65" spans="2:35" x14ac:dyDescent="0.2">
      <c r="B65" t="s">
        <v>607</v>
      </c>
      <c r="C65" s="3">
        <v>2007</v>
      </c>
      <c r="D65">
        <f t="shared" si="0"/>
        <v>2007</v>
      </c>
      <c r="E65" s="24">
        <v>24</v>
      </c>
      <c r="F65" s="3" t="s">
        <v>608</v>
      </c>
      <c r="G65" s="24" t="s">
        <v>282</v>
      </c>
      <c r="I65" s="24">
        <v>1</v>
      </c>
      <c r="J65" s="24">
        <v>0</v>
      </c>
      <c r="K65" s="24" t="s">
        <v>685</v>
      </c>
      <c r="L65" s="24">
        <v>0</v>
      </c>
      <c r="M65" s="24">
        <v>0</v>
      </c>
      <c r="N65" s="24"/>
      <c r="O65" s="24">
        <v>0</v>
      </c>
      <c r="P65" s="24">
        <v>0</v>
      </c>
      <c r="Q65" s="24"/>
      <c r="R65" s="24">
        <v>0</v>
      </c>
      <c r="S65" s="24"/>
      <c r="T65" s="24">
        <v>0</v>
      </c>
      <c r="U65" s="24">
        <v>0</v>
      </c>
      <c r="V65" s="24"/>
      <c r="W65" s="24"/>
      <c r="X65" s="24"/>
      <c r="Y65" s="24" t="s">
        <v>37</v>
      </c>
      <c r="Z65" s="24"/>
      <c r="AB65" s="24">
        <v>0</v>
      </c>
      <c r="AC65" s="24">
        <v>0</v>
      </c>
      <c r="AD65" s="24"/>
      <c r="AE65" s="24"/>
      <c r="AF65" s="24"/>
      <c r="AG65" s="24"/>
      <c r="AH65" s="24"/>
    </row>
    <row r="66" spans="2:35" x14ac:dyDescent="0.2">
      <c r="B66" t="s">
        <v>607</v>
      </c>
      <c r="C66" s="3" t="s">
        <v>627</v>
      </c>
      <c r="D66">
        <f t="shared" si="0"/>
        <v>2009</v>
      </c>
      <c r="E66" s="24">
        <v>26</v>
      </c>
      <c r="F66" s="3" t="s">
        <v>608</v>
      </c>
      <c r="G66" s="24" t="s">
        <v>282</v>
      </c>
      <c r="I66" s="24">
        <v>1</v>
      </c>
      <c r="J66" s="24">
        <v>1</v>
      </c>
      <c r="K66" s="24" t="s">
        <v>365</v>
      </c>
      <c r="L66" s="24">
        <v>28</v>
      </c>
      <c r="M66" s="24">
        <v>42</v>
      </c>
      <c r="N66" s="24" t="s">
        <v>175</v>
      </c>
      <c r="O66" s="24">
        <v>423</v>
      </c>
      <c r="P66" s="24">
        <v>4</v>
      </c>
      <c r="Q66" s="24" t="s">
        <v>393</v>
      </c>
      <c r="R66" s="24">
        <v>1</v>
      </c>
      <c r="S66" s="24" t="s">
        <v>568</v>
      </c>
      <c r="T66" s="24">
        <v>16</v>
      </c>
      <c r="U66" s="24">
        <v>44</v>
      </c>
      <c r="V66" s="24" t="s">
        <v>511</v>
      </c>
      <c r="W66" s="24" t="s">
        <v>413</v>
      </c>
      <c r="X66" s="24" t="s">
        <v>686</v>
      </c>
      <c r="Y66" s="24" t="s">
        <v>687</v>
      </c>
      <c r="Z66" s="24" t="s">
        <v>688</v>
      </c>
      <c r="AB66" s="24">
        <v>5</v>
      </c>
      <c r="AC66" s="24">
        <v>19</v>
      </c>
      <c r="AD66" s="24" t="s">
        <v>689</v>
      </c>
      <c r="AE66" s="24" t="s">
        <v>690</v>
      </c>
      <c r="AF66" s="24" t="s">
        <v>373</v>
      </c>
      <c r="AG66" s="24"/>
      <c r="AH66" s="24"/>
    </row>
    <row r="67" spans="2:35" x14ac:dyDescent="0.2">
      <c r="B67" t="s">
        <v>607</v>
      </c>
      <c r="C67" s="3">
        <v>2010</v>
      </c>
      <c r="D67">
        <f t="shared" si="0"/>
        <v>2010</v>
      </c>
      <c r="E67" s="24">
        <v>27</v>
      </c>
      <c r="F67" s="3" t="s">
        <v>608</v>
      </c>
      <c r="G67" s="24" t="s">
        <v>282</v>
      </c>
      <c r="I67" s="24">
        <v>4</v>
      </c>
      <c r="J67" s="24">
        <v>4</v>
      </c>
      <c r="K67" s="24" t="s">
        <v>691</v>
      </c>
      <c r="L67" s="24">
        <v>90</v>
      </c>
      <c r="M67" s="24">
        <v>132</v>
      </c>
      <c r="N67" s="24" t="s">
        <v>278</v>
      </c>
      <c r="O67" s="24">
        <v>1094</v>
      </c>
      <c r="P67" s="24">
        <v>9</v>
      </c>
      <c r="Q67" s="24" t="s">
        <v>62</v>
      </c>
      <c r="R67" s="24">
        <v>2</v>
      </c>
      <c r="S67" s="24" t="s">
        <v>51</v>
      </c>
      <c r="T67" s="24">
        <v>53</v>
      </c>
      <c r="U67" s="24">
        <v>38</v>
      </c>
      <c r="V67" s="24" t="s">
        <v>67</v>
      </c>
      <c r="W67" s="24" t="s">
        <v>314</v>
      </c>
      <c r="X67" s="24" t="s">
        <v>300</v>
      </c>
      <c r="Y67" s="24" t="s">
        <v>692</v>
      </c>
      <c r="Z67" s="24" t="s">
        <v>693</v>
      </c>
      <c r="AB67" s="24">
        <v>8</v>
      </c>
      <c r="AC67" s="24">
        <v>53</v>
      </c>
      <c r="AD67" s="24" t="s">
        <v>694</v>
      </c>
      <c r="AE67" s="24" t="s">
        <v>695</v>
      </c>
      <c r="AF67" s="24" t="s">
        <v>367</v>
      </c>
      <c r="AG67" s="24"/>
      <c r="AH67" s="24"/>
    </row>
    <row r="68" spans="2:35" x14ac:dyDescent="0.2">
      <c r="B68" t="s">
        <v>607</v>
      </c>
      <c r="C68" s="3" t="s">
        <v>636</v>
      </c>
      <c r="D68">
        <f t="shared" si="0"/>
        <v>2011</v>
      </c>
      <c r="E68" s="24">
        <v>28</v>
      </c>
      <c r="F68" s="3" t="s">
        <v>608</v>
      </c>
      <c r="G68" s="24" t="s">
        <v>282</v>
      </c>
      <c r="I68" s="24">
        <v>1</v>
      </c>
      <c r="J68" s="24">
        <v>1</v>
      </c>
      <c r="K68" s="24" t="s">
        <v>365</v>
      </c>
      <c r="L68" s="24">
        <v>26</v>
      </c>
      <c r="M68" s="24">
        <v>46</v>
      </c>
      <c r="N68" s="24" t="s">
        <v>696</v>
      </c>
      <c r="O68" s="24">
        <v>264</v>
      </c>
      <c r="P68" s="24">
        <v>2</v>
      </c>
      <c r="Q68" s="24" t="s">
        <v>289</v>
      </c>
      <c r="R68" s="24">
        <v>1</v>
      </c>
      <c r="S68" s="24" t="s">
        <v>446</v>
      </c>
      <c r="T68" s="24">
        <v>15</v>
      </c>
      <c r="U68" s="24">
        <v>21</v>
      </c>
      <c r="V68" s="24" t="s">
        <v>367</v>
      </c>
      <c r="W68" s="24" t="s">
        <v>166</v>
      </c>
      <c r="X68" s="24" t="s">
        <v>387</v>
      </c>
      <c r="Y68" s="24" t="s">
        <v>369</v>
      </c>
      <c r="Z68" s="24" t="s">
        <v>697</v>
      </c>
      <c r="AB68" s="24">
        <v>4</v>
      </c>
      <c r="AC68" s="24">
        <v>23</v>
      </c>
      <c r="AD68" s="24" t="s">
        <v>698</v>
      </c>
      <c r="AE68" s="24" t="s">
        <v>699</v>
      </c>
      <c r="AF68" s="24" t="s">
        <v>157</v>
      </c>
      <c r="AG68" s="24"/>
      <c r="AH68" s="24"/>
    </row>
    <row r="69" spans="2:35" x14ac:dyDescent="0.2">
      <c r="B69" t="s">
        <v>607</v>
      </c>
      <c r="C69" s="3" t="s">
        <v>449</v>
      </c>
      <c r="D69">
        <f t="shared" si="0"/>
        <v>2012</v>
      </c>
      <c r="E69" s="24">
        <v>29</v>
      </c>
      <c r="F69" s="3" t="s">
        <v>608</v>
      </c>
      <c r="G69" s="24" t="s">
        <v>282</v>
      </c>
      <c r="I69" s="24">
        <v>2</v>
      </c>
      <c r="J69" s="24">
        <v>2</v>
      </c>
      <c r="K69" s="27">
        <v>44197</v>
      </c>
      <c r="L69" s="24">
        <v>49</v>
      </c>
      <c r="M69" s="24">
        <v>72</v>
      </c>
      <c r="N69" s="24" t="s">
        <v>470</v>
      </c>
      <c r="O69" s="24">
        <v>531</v>
      </c>
      <c r="P69" s="24">
        <v>3</v>
      </c>
      <c r="Q69" s="24" t="s">
        <v>306</v>
      </c>
      <c r="R69" s="24">
        <v>1</v>
      </c>
      <c r="S69" s="24" t="s">
        <v>85</v>
      </c>
      <c r="T69" s="24">
        <v>27</v>
      </c>
      <c r="U69" s="24">
        <v>44</v>
      </c>
      <c r="V69" s="24" t="s">
        <v>176</v>
      </c>
      <c r="W69" s="24" t="s">
        <v>83</v>
      </c>
      <c r="X69" s="24" t="s">
        <v>390</v>
      </c>
      <c r="Y69" s="24" t="s">
        <v>700</v>
      </c>
      <c r="Z69" s="24" t="s">
        <v>672</v>
      </c>
      <c r="AB69" s="24">
        <v>4</v>
      </c>
      <c r="AC69" s="24">
        <v>33</v>
      </c>
      <c r="AD69" s="24" t="s">
        <v>701</v>
      </c>
      <c r="AE69" s="24" t="s">
        <v>702</v>
      </c>
      <c r="AF69" s="24" t="s">
        <v>444</v>
      </c>
      <c r="AG69" s="24"/>
      <c r="AH69" s="24"/>
    </row>
    <row r="70" spans="2:35" x14ac:dyDescent="0.2">
      <c r="B70" t="s">
        <v>607</v>
      </c>
      <c r="C70" s="3">
        <v>2013</v>
      </c>
      <c r="D70">
        <f t="shared" ref="D70:D133" si="1">VALUE(LEFT(C70,4))</f>
        <v>2013</v>
      </c>
      <c r="E70" s="24">
        <v>30</v>
      </c>
      <c r="F70" s="3" t="s">
        <v>608</v>
      </c>
      <c r="G70" s="24" t="s">
        <v>282</v>
      </c>
      <c r="I70" s="24">
        <v>1</v>
      </c>
      <c r="J70" s="24">
        <v>1</v>
      </c>
      <c r="K70" s="24" t="s">
        <v>365</v>
      </c>
      <c r="L70" s="24">
        <v>17</v>
      </c>
      <c r="M70" s="24">
        <v>26</v>
      </c>
      <c r="N70" s="24" t="s">
        <v>703</v>
      </c>
      <c r="O70" s="24">
        <v>177</v>
      </c>
      <c r="P70" s="24">
        <v>1</v>
      </c>
      <c r="Q70" s="24" t="s">
        <v>244</v>
      </c>
      <c r="R70" s="24">
        <v>0</v>
      </c>
      <c r="S70" s="24" t="s">
        <v>37</v>
      </c>
      <c r="T70" s="24">
        <v>8</v>
      </c>
      <c r="U70" s="24">
        <v>26</v>
      </c>
      <c r="V70" s="24" t="s">
        <v>62</v>
      </c>
      <c r="W70" s="24" t="s">
        <v>83</v>
      </c>
      <c r="X70" s="24" t="s">
        <v>704</v>
      </c>
      <c r="Y70" s="24" t="s">
        <v>705</v>
      </c>
      <c r="Z70" s="24" t="s">
        <v>706</v>
      </c>
      <c r="AB70" s="24">
        <v>4</v>
      </c>
      <c r="AC70" s="24">
        <v>20</v>
      </c>
      <c r="AD70" s="24" t="s">
        <v>707</v>
      </c>
      <c r="AE70" s="24" t="s">
        <v>708</v>
      </c>
      <c r="AF70" s="24" t="s">
        <v>284</v>
      </c>
      <c r="AG70" s="24"/>
      <c r="AH70" s="24"/>
    </row>
    <row r="71" spans="2:35" x14ac:dyDescent="0.2">
      <c r="B71" t="s">
        <v>607</v>
      </c>
      <c r="C71" s="3" t="s">
        <v>652</v>
      </c>
      <c r="D71">
        <f t="shared" si="1"/>
        <v>2014</v>
      </c>
      <c r="E71" s="24">
        <v>31</v>
      </c>
      <c r="F71" s="3" t="s">
        <v>608</v>
      </c>
      <c r="G71" s="24" t="s">
        <v>282</v>
      </c>
      <c r="I71" s="24">
        <v>2</v>
      </c>
      <c r="J71" s="24">
        <v>2</v>
      </c>
      <c r="K71" s="27">
        <v>44197</v>
      </c>
      <c r="L71" s="24">
        <v>43</v>
      </c>
      <c r="M71" s="24">
        <v>69</v>
      </c>
      <c r="N71" s="24" t="s">
        <v>668</v>
      </c>
      <c r="O71" s="24">
        <v>494</v>
      </c>
      <c r="P71" s="24">
        <v>4</v>
      </c>
      <c r="Q71" s="24" t="s">
        <v>391</v>
      </c>
      <c r="R71" s="24">
        <v>2</v>
      </c>
      <c r="S71" s="24" t="s">
        <v>275</v>
      </c>
      <c r="T71" s="24">
        <v>27</v>
      </c>
      <c r="U71" s="24">
        <v>46</v>
      </c>
      <c r="V71" s="24" t="s">
        <v>125</v>
      </c>
      <c r="W71" s="24" t="s">
        <v>337</v>
      </c>
      <c r="X71" s="24" t="s">
        <v>359</v>
      </c>
      <c r="Y71" s="24" t="s">
        <v>709</v>
      </c>
      <c r="Z71" s="24" t="s">
        <v>710</v>
      </c>
      <c r="AB71" s="24">
        <v>2</v>
      </c>
      <c r="AC71" s="24">
        <v>17</v>
      </c>
      <c r="AD71" s="24" t="s">
        <v>323</v>
      </c>
      <c r="AE71" s="24" t="s">
        <v>711</v>
      </c>
      <c r="AF71" s="24" t="s">
        <v>115</v>
      </c>
      <c r="AG71" s="24">
        <v>1</v>
      </c>
      <c r="AH71" s="24">
        <v>1</v>
      </c>
    </row>
    <row r="72" spans="2:35" x14ac:dyDescent="0.2">
      <c r="B72" t="s">
        <v>607</v>
      </c>
      <c r="C72" s="3" t="s">
        <v>469</v>
      </c>
      <c r="D72">
        <f t="shared" si="1"/>
        <v>2015</v>
      </c>
      <c r="E72" s="24">
        <v>32</v>
      </c>
      <c r="F72" s="3" t="s">
        <v>608</v>
      </c>
      <c r="G72" s="24" t="s">
        <v>282</v>
      </c>
      <c r="I72" s="24">
        <v>2</v>
      </c>
      <c r="J72" s="24">
        <v>2</v>
      </c>
      <c r="K72" s="27">
        <v>44197</v>
      </c>
      <c r="L72" s="24">
        <v>45</v>
      </c>
      <c r="M72" s="24">
        <v>80</v>
      </c>
      <c r="N72" s="24" t="s">
        <v>609</v>
      </c>
      <c r="O72" s="24">
        <v>471</v>
      </c>
      <c r="P72" s="24">
        <v>4</v>
      </c>
      <c r="Q72" s="24" t="s">
        <v>239</v>
      </c>
      <c r="R72" s="24">
        <v>1</v>
      </c>
      <c r="S72" s="24" t="s">
        <v>108</v>
      </c>
      <c r="T72" s="24">
        <v>23</v>
      </c>
      <c r="U72" s="24">
        <v>60</v>
      </c>
      <c r="V72" s="24" t="s">
        <v>120</v>
      </c>
      <c r="W72" s="24" t="s">
        <v>45</v>
      </c>
      <c r="X72" s="24" t="s">
        <v>189</v>
      </c>
      <c r="Y72" s="24" t="s">
        <v>712</v>
      </c>
      <c r="Z72" s="24" t="s">
        <v>713</v>
      </c>
      <c r="AB72" s="24">
        <v>2</v>
      </c>
      <c r="AC72" s="24">
        <v>15</v>
      </c>
      <c r="AD72" s="24" t="s">
        <v>714</v>
      </c>
      <c r="AE72" s="24" t="s">
        <v>667</v>
      </c>
      <c r="AF72" s="24" t="s">
        <v>568</v>
      </c>
      <c r="AG72" s="24"/>
      <c r="AH72" s="24"/>
    </row>
    <row r="73" spans="2:35" x14ac:dyDescent="0.2">
      <c r="B73" t="s">
        <v>607</v>
      </c>
      <c r="C73" s="3" t="s">
        <v>396</v>
      </c>
      <c r="D73">
        <f t="shared" si="1"/>
        <v>2016</v>
      </c>
      <c r="E73" s="24">
        <v>33</v>
      </c>
      <c r="F73" s="3" t="s">
        <v>608</v>
      </c>
      <c r="G73" s="24" t="s">
        <v>282</v>
      </c>
      <c r="I73" s="24">
        <v>3</v>
      </c>
      <c r="J73" s="24">
        <v>3</v>
      </c>
      <c r="K73" s="27">
        <v>44198</v>
      </c>
      <c r="L73" s="24">
        <v>80</v>
      </c>
      <c r="M73" s="24">
        <v>128</v>
      </c>
      <c r="N73" s="24" t="s">
        <v>715</v>
      </c>
      <c r="O73" s="24">
        <v>1004</v>
      </c>
      <c r="P73" s="24">
        <v>9</v>
      </c>
      <c r="Q73" s="24" t="s">
        <v>337</v>
      </c>
      <c r="R73" s="24">
        <v>2</v>
      </c>
      <c r="S73" s="24" t="s">
        <v>92</v>
      </c>
      <c r="T73" s="24">
        <v>53</v>
      </c>
      <c r="U73" s="24">
        <v>42</v>
      </c>
      <c r="V73" s="24" t="s">
        <v>53</v>
      </c>
      <c r="W73" s="24" t="s">
        <v>358</v>
      </c>
      <c r="X73" s="24" t="s">
        <v>292</v>
      </c>
      <c r="Y73" s="24" t="s">
        <v>716</v>
      </c>
      <c r="Z73" s="24" t="s">
        <v>717</v>
      </c>
      <c r="AB73" s="24">
        <v>10</v>
      </c>
      <c r="AC73" s="24">
        <v>79</v>
      </c>
      <c r="AD73" s="24" t="s">
        <v>718</v>
      </c>
      <c r="AE73" s="24" t="s">
        <v>719</v>
      </c>
      <c r="AF73" s="24" t="s">
        <v>125</v>
      </c>
      <c r="AG73" s="24">
        <v>0</v>
      </c>
      <c r="AH73" s="24">
        <v>1</v>
      </c>
    </row>
    <row r="74" spans="2:35" x14ac:dyDescent="0.2">
      <c r="B74" t="s">
        <v>607</v>
      </c>
      <c r="C74" s="3" t="s">
        <v>290</v>
      </c>
      <c r="D74">
        <f t="shared" si="1"/>
        <v>2019</v>
      </c>
      <c r="E74" s="24">
        <v>36</v>
      </c>
      <c r="F74" s="3" t="s">
        <v>608</v>
      </c>
      <c r="G74" s="24" t="s">
        <v>282</v>
      </c>
      <c r="I74" s="24">
        <v>2</v>
      </c>
      <c r="J74" s="24">
        <v>2</v>
      </c>
      <c r="K74" s="27">
        <v>44197</v>
      </c>
      <c r="L74" s="24">
        <v>47</v>
      </c>
      <c r="M74" s="24">
        <v>66</v>
      </c>
      <c r="N74" s="24" t="s">
        <v>646</v>
      </c>
      <c r="O74" s="24">
        <v>569</v>
      </c>
      <c r="P74" s="24">
        <v>4</v>
      </c>
      <c r="Q74" s="24" t="s">
        <v>134</v>
      </c>
      <c r="R74" s="24">
        <v>2</v>
      </c>
      <c r="S74" s="24" t="s">
        <v>174</v>
      </c>
      <c r="T74" s="24">
        <v>28</v>
      </c>
      <c r="U74" s="24">
        <v>65</v>
      </c>
      <c r="V74" s="24" t="s">
        <v>80</v>
      </c>
      <c r="W74" s="24" t="s">
        <v>358</v>
      </c>
      <c r="X74" s="24" t="s">
        <v>494</v>
      </c>
      <c r="Y74" s="24" t="s">
        <v>720</v>
      </c>
      <c r="Z74" s="24" t="s">
        <v>401</v>
      </c>
      <c r="AB74" s="24">
        <v>5</v>
      </c>
      <c r="AC74" s="24">
        <v>38</v>
      </c>
      <c r="AD74" s="24" t="s">
        <v>721</v>
      </c>
      <c r="AE74" s="24" t="s">
        <v>722</v>
      </c>
      <c r="AF74" s="24" t="s">
        <v>337</v>
      </c>
      <c r="AG74" s="24"/>
      <c r="AH74" s="24"/>
    </row>
    <row r="75" spans="2:35" x14ac:dyDescent="0.2">
      <c r="B75" t="s">
        <v>607</v>
      </c>
      <c r="C75" s="3" t="s">
        <v>679</v>
      </c>
      <c r="D75">
        <f t="shared" si="1"/>
        <v>2020</v>
      </c>
      <c r="E75" s="24">
        <v>37</v>
      </c>
      <c r="F75" s="3" t="s">
        <v>608</v>
      </c>
      <c r="G75" s="24" t="s">
        <v>282</v>
      </c>
      <c r="I75" s="24">
        <v>2</v>
      </c>
      <c r="J75" s="24">
        <v>2</v>
      </c>
      <c r="K75" s="27">
        <v>44197</v>
      </c>
      <c r="L75" s="24">
        <v>56</v>
      </c>
      <c r="M75" s="24">
        <v>84</v>
      </c>
      <c r="N75" s="24" t="s">
        <v>175</v>
      </c>
      <c r="O75" s="24">
        <v>642</v>
      </c>
      <c r="P75" s="24">
        <v>5</v>
      </c>
      <c r="Q75" s="24" t="s">
        <v>178</v>
      </c>
      <c r="R75" s="24">
        <v>1</v>
      </c>
      <c r="S75" s="24" t="s">
        <v>42</v>
      </c>
      <c r="T75" s="24">
        <v>34</v>
      </c>
      <c r="U75" s="24">
        <v>58</v>
      </c>
      <c r="V75" s="24" t="s">
        <v>83</v>
      </c>
      <c r="W75" s="24" t="s">
        <v>67</v>
      </c>
      <c r="X75" s="24" t="s">
        <v>359</v>
      </c>
      <c r="Y75" s="24" t="s">
        <v>723</v>
      </c>
      <c r="Z75" s="24" t="s">
        <v>724</v>
      </c>
      <c r="AB75" s="24">
        <v>5</v>
      </c>
      <c r="AC75" s="24">
        <v>32</v>
      </c>
      <c r="AD75" s="24" t="s">
        <v>725</v>
      </c>
      <c r="AE75" s="24" t="s">
        <v>317</v>
      </c>
      <c r="AF75" s="24" t="s">
        <v>166</v>
      </c>
      <c r="AG75" s="24"/>
    </row>
    <row r="76" spans="2:35" x14ac:dyDescent="0.2">
      <c r="B76" t="s">
        <v>781</v>
      </c>
      <c r="C76" s="3">
        <v>2012</v>
      </c>
      <c r="D76">
        <f t="shared" si="1"/>
        <v>2012</v>
      </c>
      <c r="E76" s="24">
        <v>24</v>
      </c>
      <c r="F76" s="3" t="s">
        <v>743</v>
      </c>
      <c r="G76" s="24"/>
      <c r="H76" s="24">
        <v>12</v>
      </c>
      <c r="I76" s="24">
        <v>3</v>
      </c>
      <c r="J76" s="24">
        <v>1</v>
      </c>
      <c r="K76" s="24" t="s">
        <v>274</v>
      </c>
      <c r="L76" s="24">
        <v>33</v>
      </c>
      <c r="M76" s="24">
        <v>48</v>
      </c>
      <c r="N76" s="24" t="s">
        <v>498</v>
      </c>
      <c r="O76" s="24">
        <v>466</v>
      </c>
      <c r="P76" s="24">
        <v>4</v>
      </c>
      <c r="Q76" s="24" t="s">
        <v>67</v>
      </c>
      <c r="R76" s="24">
        <v>3</v>
      </c>
      <c r="S76" s="24" t="s">
        <v>45</v>
      </c>
      <c r="T76" s="24">
        <v>20</v>
      </c>
      <c r="U76" s="24">
        <v>77</v>
      </c>
      <c r="V76" s="24" t="s">
        <v>569</v>
      </c>
      <c r="W76" s="24" t="s">
        <v>80</v>
      </c>
      <c r="X76" s="24" t="s">
        <v>744</v>
      </c>
      <c r="Y76" s="24" t="s">
        <v>745</v>
      </c>
      <c r="Z76" s="24" t="s">
        <v>513</v>
      </c>
      <c r="AA76" s="24" t="s">
        <v>294</v>
      </c>
      <c r="AB76" s="24">
        <v>3</v>
      </c>
      <c r="AC76" s="24">
        <v>27</v>
      </c>
      <c r="AD76" s="24" t="s">
        <v>746</v>
      </c>
      <c r="AE76" s="24" t="s">
        <v>303</v>
      </c>
      <c r="AF76" s="24" t="s">
        <v>120</v>
      </c>
      <c r="AG76" s="24">
        <v>1</v>
      </c>
      <c r="AH76" s="24">
        <v>1</v>
      </c>
      <c r="AI76" s="24">
        <v>2</v>
      </c>
    </row>
    <row r="77" spans="2:35" x14ac:dyDescent="0.2">
      <c r="B77" t="s">
        <v>781</v>
      </c>
      <c r="C77" s="3">
        <v>2013</v>
      </c>
      <c r="D77">
        <f t="shared" si="1"/>
        <v>2013</v>
      </c>
      <c r="E77" s="24">
        <v>25</v>
      </c>
      <c r="F77" s="3" t="s">
        <v>743</v>
      </c>
      <c r="G77" s="24" t="s">
        <v>425</v>
      </c>
      <c r="H77" s="24">
        <v>12</v>
      </c>
      <c r="I77" s="24">
        <v>5</v>
      </c>
      <c r="J77" s="24">
        <v>3</v>
      </c>
      <c r="K77" s="24" t="s">
        <v>747</v>
      </c>
      <c r="L77" s="24">
        <v>81</v>
      </c>
      <c r="M77" s="24">
        <v>155</v>
      </c>
      <c r="N77" s="24" t="s">
        <v>748</v>
      </c>
      <c r="O77" s="24">
        <v>854</v>
      </c>
      <c r="P77" s="24">
        <v>4</v>
      </c>
      <c r="Q77" s="24" t="s">
        <v>47</v>
      </c>
      <c r="R77" s="24">
        <v>7</v>
      </c>
      <c r="S77" s="24" t="s">
        <v>236</v>
      </c>
      <c r="T77" s="24">
        <v>42</v>
      </c>
      <c r="U77" s="24">
        <v>62</v>
      </c>
      <c r="V77" s="24" t="s">
        <v>181</v>
      </c>
      <c r="W77" s="24" t="s">
        <v>250</v>
      </c>
      <c r="X77" s="24" t="s">
        <v>189</v>
      </c>
      <c r="Y77" s="24" t="s">
        <v>749</v>
      </c>
      <c r="Z77" s="24" t="s">
        <v>750</v>
      </c>
      <c r="AA77" s="24" t="s">
        <v>751</v>
      </c>
      <c r="AB77" s="24">
        <v>5</v>
      </c>
      <c r="AC77" s="24">
        <v>32</v>
      </c>
      <c r="AD77" s="24" t="s">
        <v>752</v>
      </c>
      <c r="AE77" s="24" t="s">
        <v>753</v>
      </c>
      <c r="AF77" s="24" t="s">
        <v>340</v>
      </c>
      <c r="AG77" s="24"/>
      <c r="AH77" s="24"/>
      <c r="AI77" s="24">
        <v>-2</v>
      </c>
    </row>
    <row r="78" spans="2:35" x14ac:dyDescent="0.2">
      <c r="B78" t="s">
        <v>781</v>
      </c>
      <c r="C78" s="3">
        <v>2014</v>
      </c>
      <c r="D78">
        <f t="shared" si="1"/>
        <v>2014</v>
      </c>
      <c r="E78" s="24">
        <v>26</v>
      </c>
      <c r="F78" s="3" t="s">
        <v>743</v>
      </c>
      <c r="G78" s="24" t="s">
        <v>425</v>
      </c>
      <c r="H78" s="24">
        <v>8</v>
      </c>
      <c r="I78" s="24">
        <v>6</v>
      </c>
      <c r="J78" s="24">
        <v>5</v>
      </c>
      <c r="K78" s="25">
        <v>36617</v>
      </c>
      <c r="L78" s="24">
        <v>126</v>
      </c>
      <c r="M78" s="24">
        <v>204</v>
      </c>
      <c r="N78" s="24" t="s">
        <v>61</v>
      </c>
      <c r="O78" s="24">
        <v>1710</v>
      </c>
      <c r="P78" s="24">
        <v>10</v>
      </c>
      <c r="Q78" s="24" t="s">
        <v>440</v>
      </c>
      <c r="R78" s="24">
        <v>9</v>
      </c>
      <c r="S78" s="24" t="s">
        <v>464</v>
      </c>
      <c r="T78" s="24">
        <v>75</v>
      </c>
      <c r="U78" s="24">
        <v>81</v>
      </c>
      <c r="V78" s="24" t="s">
        <v>419</v>
      </c>
      <c r="W78" s="24" t="s">
        <v>176</v>
      </c>
      <c r="X78" s="24" t="s">
        <v>754</v>
      </c>
      <c r="Y78" s="24" t="s">
        <v>755</v>
      </c>
      <c r="Z78" s="24" t="s">
        <v>756</v>
      </c>
      <c r="AA78" s="24" t="s">
        <v>757</v>
      </c>
      <c r="AB78" s="24">
        <v>8</v>
      </c>
      <c r="AC78" s="24">
        <v>70</v>
      </c>
      <c r="AD78" s="24" t="s">
        <v>758</v>
      </c>
      <c r="AE78" s="24" t="s">
        <v>759</v>
      </c>
      <c r="AF78" s="24" t="s">
        <v>244</v>
      </c>
      <c r="AG78" s="24"/>
      <c r="AH78" s="24"/>
      <c r="AI78" s="24">
        <v>4</v>
      </c>
    </row>
    <row r="79" spans="2:35" x14ac:dyDescent="0.2">
      <c r="B79" t="s">
        <v>781</v>
      </c>
      <c r="C79" s="3">
        <v>2015</v>
      </c>
      <c r="D79">
        <f t="shared" si="1"/>
        <v>2015</v>
      </c>
      <c r="E79" s="24">
        <v>27</v>
      </c>
      <c r="F79" s="3" t="s">
        <v>743</v>
      </c>
      <c r="G79" s="24" t="s">
        <v>282</v>
      </c>
      <c r="H79" s="24">
        <v>8</v>
      </c>
      <c r="I79" s="24">
        <v>16</v>
      </c>
      <c r="J79" s="24">
        <v>16</v>
      </c>
      <c r="K79" s="25">
        <v>36716</v>
      </c>
      <c r="L79" s="24">
        <v>379</v>
      </c>
      <c r="M79" s="24">
        <v>543</v>
      </c>
      <c r="N79" s="26" t="s">
        <v>760</v>
      </c>
      <c r="O79" s="24">
        <v>4166</v>
      </c>
      <c r="P79" s="24">
        <v>29</v>
      </c>
      <c r="Q79" s="24" t="s">
        <v>444</v>
      </c>
      <c r="R79" s="24">
        <v>11</v>
      </c>
      <c r="S79" s="24" t="s">
        <v>35</v>
      </c>
      <c r="T79" s="24">
        <v>205</v>
      </c>
      <c r="U79" s="24">
        <v>78</v>
      </c>
      <c r="V79" s="24" t="s">
        <v>113</v>
      </c>
      <c r="W79" s="24" t="s">
        <v>53</v>
      </c>
      <c r="X79" s="24" t="s">
        <v>368</v>
      </c>
      <c r="Y79" s="24" t="s">
        <v>761</v>
      </c>
      <c r="Z79" s="24" t="s">
        <v>513</v>
      </c>
      <c r="AA79" s="24" t="s">
        <v>398</v>
      </c>
      <c r="AB79" s="24">
        <v>26</v>
      </c>
      <c r="AC79" s="24">
        <v>186</v>
      </c>
      <c r="AD79" s="24" t="s">
        <v>762</v>
      </c>
      <c r="AE79" s="24" t="s">
        <v>763</v>
      </c>
      <c r="AF79" s="24" t="s">
        <v>556</v>
      </c>
      <c r="AG79" s="24">
        <v>2</v>
      </c>
      <c r="AH79" s="24">
        <v>3</v>
      </c>
      <c r="AI79" s="24">
        <v>12</v>
      </c>
    </row>
    <row r="80" spans="2:35" x14ac:dyDescent="0.2">
      <c r="B80" t="s">
        <v>781</v>
      </c>
      <c r="C80" s="3" t="s">
        <v>396</v>
      </c>
      <c r="D80">
        <f t="shared" si="1"/>
        <v>2016</v>
      </c>
      <c r="E80" s="24">
        <v>28</v>
      </c>
      <c r="F80" s="3" t="s">
        <v>743</v>
      </c>
      <c r="G80" s="24" t="s">
        <v>282</v>
      </c>
      <c r="H80" s="24">
        <v>8</v>
      </c>
      <c r="I80" s="24">
        <v>16</v>
      </c>
      <c r="J80" s="24">
        <v>16</v>
      </c>
      <c r="K80" s="25">
        <v>37080</v>
      </c>
      <c r="L80" s="24">
        <v>406</v>
      </c>
      <c r="M80" s="24">
        <v>606</v>
      </c>
      <c r="N80" s="24" t="s">
        <v>586</v>
      </c>
      <c r="O80" s="24">
        <v>4917</v>
      </c>
      <c r="P80" s="24">
        <v>25</v>
      </c>
      <c r="Q80" s="24" t="s">
        <v>342</v>
      </c>
      <c r="R80" s="24">
        <v>12</v>
      </c>
      <c r="S80" s="24" t="s">
        <v>35</v>
      </c>
      <c r="T80" s="24">
        <v>227</v>
      </c>
      <c r="U80" s="24">
        <v>80</v>
      </c>
      <c r="V80" s="24" t="s">
        <v>159</v>
      </c>
      <c r="W80" s="24" t="s">
        <v>157</v>
      </c>
      <c r="X80" s="24" t="s">
        <v>494</v>
      </c>
      <c r="Y80" s="24" t="s">
        <v>764</v>
      </c>
      <c r="Z80" s="24" t="s">
        <v>526</v>
      </c>
      <c r="AA80" s="24" t="s">
        <v>765</v>
      </c>
      <c r="AB80" s="24">
        <v>23</v>
      </c>
      <c r="AC80" s="24">
        <v>190</v>
      </c>
      <c r="AD80" s="24" t="s">
        <v>580</v>
      </c>
      <c r="AE80" s="24" t="s">
        <v>766</v>
      </c>
      <c r="AF80" s="24" t="s">
        <v>142</v>
      </c>
      <c r="AG80" s="24">
        <v>4</v>
      </c>
      <c r="AH80" s="24">
        <v>4</v>
      </c>
      <c r="AI80" s="24">
        <v>15</v>
      </c>
    </row>
    <row r="81" spans="2:35" x14ac:dyDescent="0.2">
      <c r="B81" t="s">
        <v>781</v>
      </c>
      <c r="C81" s="3">
        <v>2017</v>
      </c>
      <c r="D81">
        <f t="shared" si="1"/>
        <v>2017</v>
      </c>
      <c r="E81" s="24">
        <v>29</v>
      </c>
      <c r="F81" s="3" t="s">
        <v>743</v>
      </c>
      <c r="G81" s="24" t="s">
        <v>282</v>
      </c>
      <c r="H81" s="24">
        <v>8</v>
      </c>
      <c r="I81" s="24">
        <v>16</v>
      </c>
      <c r="J81" s="24">
        <v>16</v>
      </c>
      <c r="K81" s="25">
        <v>36776</v>
      </c>
      <c r="L81" s="24">
        <v>347</v>
      </c>
      <c r="M81" s="24">
        <v>540</v>
      </c>
      <c r="N81" s="24" t="s">
        <v>312</v>
      </c>
      <c r="O81" s="24">
        <v>4093</v>
      </c>
      <c r="P81" s="24">
        <v>27</v>
      </c>
      <c r="Q81" s="24" t="s">
        <v>239</v>
      </c>
      <c r="R81" s="24">
        <v>13</v>
      </c>
      <c r="S81" s="24" t="s">
        <v>568</v>
      </c>
      <c r="T81" s="24">
        <v>194</v>
      </c>
      <c r="U81" s="24">
        <v>74</v>
      </c>
      <c r="V81" s="24" t="s">
        <v>83</v>
      </c>
      <c r="W81" s="24" t="s">
        <v>116</v>
      </c>
      <c r="X81" s="24" t="s">
        <v>399</v>
      </c>
      <c r="Y81" s="24" t="s">
        <v>767</v>
      </c>
      <c r="Z81" s="24" t="s">
        <v>768</v>
      </c>
      <c r="AA81" s="24" t="s">
        <v>769</v>
      </c>
      <c r="AB81" s="24">
        <v>41</v>
      </c>
      <c r="AC81" s="26">
        <v>342</v>
      </c>
      <c r="AD81" s="24" t="s">
        <v>502</v>
      </c>
      <c r="AE81" s="24" t="s">
        <v>770</v>
      </c>
      <c r="AF81" s="24" t="s">
        <v>90</v>
      </c>
      <c r="AG81" s="24">
        <v>1</v>
      </c>
      <c r="AH81" s="26">
        <v>4</v>
      </c>
      <c r="AI81" s="24">
        <v>12</v>
      </c>
    </row>
    <row r="82" spans="2:35" x14ac:dyDescent="0.2">
      <c r="B82" t="s">
        <v>781</v>
      </c>
      <c r="C82" s="3">
        <v>2018</v>
      </c>
      <c r="D82">
        <f t="shared" si="1"/>
        <v>2018</v>
      </c>
      <c r="E82" s="24">
        <v>30</v>
      </c>
      <c r="F82" s="3" t="s">
        <v>771</v>
      </c>
      <c r="G82" s="24" t="s">
        <v>282</v>
      </c>
      <c r="H82" s="24">
        <v>8</v>
      </c>
      <c r="I82" s="24">
        <v>16</v>
      </c>
      <c r="J82" s="24">
        <v>16</v>
      </c>
      <c r="K82" s="25">
        <v>37080</v>
      </c>
      <c r="L82" s="24">
        <v>425</v>
      </c>
      <c r="M82" s="24">
        <v>606</v>
      </c>
      <c r="N82" s="24" t="s">
        <v>772</v>
      </c>
      <c r="O82" s="24">
        <v>4298</v>
      </c>
      <c r="P82" s="24">
        <v>30</v>
      </c>
      <c r="Q82" s="24" t="s">
        <v>239</v>
      </c>
      <c r="R82" s="24">
        <v>10</v>
      </c>
      <c r="S82" s="24" t="s">
        <v>117</v>
      </c>
      <c r="T82" s="24">
        <v>218</v>
      </c>
      <c r="U82" s="24">
        <v>75</v>
      </c>
      <c r="V82" s="24" t="s">
        <v>90</v>
      </c>
      <c r="W82" s="24" t="s">
        <v>248</v>
      </c>
      <c r="X82" s="24" t="s">
        <v>511</v>
      </c>
      <c r="Y82" s="24" t="s">
        <v>773</v>
      </c>
      <c r="Z82" s="24" t="s">
        <v>421</v>
      </c>
      <c r="AA82" s="24" t="s">
        <v>122</v>
      </c>
      <c r="AB82" s="24">
        <v>40</v>
      </c>
      <c r="AC82" s="24">
        <v>262</v>
      </c>
      <c r="AD82" s="24" t="s">
        <v>774</v>
      </c>
      <c r="AE82" s="24" t="s">
        <v>664</v>
      </c>
      <c r="AF82" s="24" t="s">
        <v>154</v>
      </c>
      <c r="AG82" s="24">
        <v>1</v>
      </c>
      <c r="AH82" s="24">
        <v>0</v>
      </c>
      <c r="AI82" s="24">
        <v>12</v>
      </c>
    </row>
    <row r="83" spans="2:35" x14ac:dyDescent="0.2">
      <c r="B83" t="s">
        <v>781</v>
      </c>
      <c r="C83" s="3" t="s">
        <v>290</v>
      </c>
      <c r="D83">
        <f t="shared" si="1"/>
        <v>2019</v>
      </c>
      <c r="E83" s="24">
        <v>31</v>
      </c>
      <c r="F83" s="3" t="s">
        <v>771</v>
      </c>
      <c r="G83" s="24" t="s">
        <v>282</v>
      </c>
      <c r="H83" s="24">
        <v>8</v>
      </c>
      <c r="I83" s="24">
        <v>15</v>
      </c>
      <c r="J83" s="24">
        <v>15</v>
      </c>
      <c r="K83" s="25">
        <v>36656</v>
      </c>
      <c r="L83" s="24">
        <v>307</v>
      </c>
      <c r="M83" s="24">
        <v>444</v>
      </c>
      <c r="N83" s="24" t="s">
        <v>630</v>
      </c>
      <c r="O83" s="24">
        <v>3603</v>
      </c>
      <c r="P83" s="24">
        <v>26</v>
      </c>
      <c r="Q83" s="24" t="s">
        <v>120</v>
      </c>
      <c r="R83" s="24">
        <v>6</v>
      </c>
      <c r="S83" s="24" t="s">
        <v>85</v>
      </c>
      <c r="T83" s="24">
        <v>165</v>
      </c>
      <c r="U83" s="24">
        <v>66</v>
      </c>
      <c r="V83" s="24" t="s">
        <v>159</v>
      </c>
      <c r="W83" s="24" t="s">
        <v>493</v>
      </c>
      <c r="X83" s="24" t="s">
        <v>435</v>
      </c>
      <c r="Y83" s="24" t="s">
        <v>775</v>
      </c>
      <c r="Z83" s="24" t="s">
        <v>538</v>
      </c>
      <c r="AA83" s="24" t="s">
        <v>180</v>
      </c>
      <c r="AB83" s="24">
        <v>28</v>
      </c>
      <c r="AC83" s="24">
        <v>206</v>
      </c>
      <c r="AD83" s="24" t="s">
        <v>776</v>
      </c>
      <c r="AE83" s="24" t="s">
        <v>475</v>
      </c>
      <c r="AF83" s="24" t="s">
        <v>120</v>
      </c>
      <c r="AG83" s="24">
        <v>1</v>
      </c>
      <c r="AH83" s="24">
        <v>1</v>
      </c>
      <c r="AI83" s="24">
        <v>14</v>
      </c>
    </row>
    <row r="84" spans="2:35" x14ac:dyDescent="0.2">
      <c r="B84" t="s">
        <v>781</v>
      </c>
      <c r="C84" s="3">
        <v>2020</v>
      </c>
      <c r="D84">
        <f t="shared" si="1"/>
        <v>2020</v>
      </c>
      <c r="E84" s="24">
        <v>32</v>
      </c>
      <c r="F84" s="3" t="s">
        <v>771</v>
      </c>
      <c r="G84" s="24" t="s">
        <v>282</v>
      </c>
      <c r="H84" s="24">
        <v>8</v>
      </c>
      <c r="I84" s="24">
        <v>16</v>
      </c>
      <c r="J84" s="24">
        <v>16</v>
      </c>
      <c r="K84" s="25">
        <v>36776</v>
      </c>
      <c r="L84" s="24">
        <v>349</v>
      </c>
      <c r="M84" s="24">
        <v>516</v>
      </c>
      <c r="N84" s="24" t="s">
        <v>145</v>
      </c>
      <c r="O84" s="24">
        <v>4265</v>
      </c>
      <c r="P84" s="24">
        <v>35</v>
      </c>
      <c r="Q84" s="24" t="s">
        <v>62</v>
      </c>
      <c r="R84" s="24">
        <v>13</v>
      </c>
      <c r="S84" s="24" t="s">
        <v>82</v>
      </c>
      <c r="T84" s="24">
        <v>212</v>
      </c>
      <c r="U84" s="24">
        <v>71</v>
      </c>
      <c r="V84" s="24" t="s">
        <v>67</v>
      </c>
      <c r="W84" s="24" t="s">
        <v>358</v>
      </c>
      <c r="X84" s="24" t="s">
        <v>300</v>
      </c>
      <c r="Y84" s="24" t="s">
        <v>777</v>
      </c>
      <c r="Z84" s="24" t="s">
        <v>778</v>
      </c>
      <c r="AA84" s="24" t="s">
        <v>430</v>
      </c>
      <c r="AB84" s="24">
        <v>39</v>
      </c>
      <c r="AC84" s="24">
        <v>256</v>
      </c>
      <c r="AD84" s="24" t="s">
        <v>779</v>
      </c>
      <c r="AE84" s="24" t="s">
        <v>780</v>
      </c>
      <c r="AF84" s="24" t="s">
        <v>337</v>
      </c>
      <c r="AG84" s="24">
        <v>1</v>
      </c>
      <c r="AH84" s="24">
        <v>3</v>
      </c>
      <c r="AI84" s="24">
        <v>14</v>
      </c>
    </row>
    <row r="85" spans="2:35" x14ac:dyDescent="0.2">
      <c r="B85" t="s">
        <v>781</v>
      </c>
      <c r="C85" s="3">
        <v>2012</v>
      </c>
      <c r="D85">
        <f t="shared" si="1"/>
        <v>2012</v>
      </c>
      <c r="E85" s="24">
        <v>24</v>
      </c>
      <c r="F85" s="3" t="s">
        <v>743</v>
      </c>
      <c r="G85" s="24" t="s">
        <v>282</v>
      </c>
      <c r="I85" s="24">
        <v>1</v>
      </c>
      <c r="J85" s="24">
        <v>0</v>
      </c>
      <c r="K85" s="24"/>
      <c r="L85" s="24">
        <v>3</v>
      </c>
      <c r="M85" s="24">
        <v>10</v>
      </c>
      <c r="N85" s="24" t="s">
        <v>782</v>
      </c>
      <c r="O85" s="24">
        <v>31</v>
      </c>
      <c r="P85" s="24">
        <v>0</v>
      </c>
      <c r="Q85" s="24" t="s">
        <v>37</v>
      </c>
      <c r="R85" s="24">
        <v>0</v>
      </c>
      <c r="S85" s="24" t="s">
        <v>37</v>
      </c>
      <c r="T85" s="24">
        <v>2</v>
      </c>
      <c r="U85" s="24">
        <v>15</v>
      </c>
      <c r="V85" s="24" t="s">
        <v>340</v>
      </c>
      <c r="W85" s="24" t="s">
        <v>340</v>
      </c>
      <c r="X85" s="24" t="s">
        <v>783</v>
      </c>
      <c r="Y85" s="24" t="s">
        <v>784</v>
      </c>
      <c r="Z85" s="24" t="s">
        <v>614</v>
      </c>
      <c r="AB85" s="24">
        <v>0</v>
      </c>
      <c r="AC85" s="24">
        <v>0</v>
      </c>
      <c r="AD85" s="24" t="s">
        <v>785</v>
      </c>
      <c r="AE85" s="24" t="s">
        <v>785</v>
      </c>
      <c r="AF85" s="24" t="s">
        <v>37</v>
      </c>
      <c r="AG85" s="24"/>
      <c r="AH85" s="24"/>
    </row>
    <row r="86" spans="2:35" x14ac:dyDescent="0.2">
      <c r="B86" t="s">
        <v>781</v>
      </c>
      <c r="C86" s="3">
        <v>2015</v>
      </c>
      <c r="D86">
        <f t="shared" si="1"/>
        <v>2015</v>
      </c>
      <c r="E86" s="24">
        <v>27</v>
      </c>
      <c r="F86" s="3" t="s">
        <v>743</v>
      </c>
      <c r="G86" s="24" t="s">
        <v>282</v>
      </c>
      <c r="I86" s="24">
        <v>1</v>
      </c>
      <c r="J86" s="24">
        <v>1</v>
      </c>
      <c r="K86" s="24" t="s">
        <v>365</v>
      </c>
      <c r="L86" s="24">
        <v>29</v>
      </c>
      <c r="M86" s="24">
        <v>46</v>
      </c>
      <c r="N86" s="24" t="s">
        <v>57</v>
      </c>
      <c r="O86" s="24">
        <v>329</v>
      </c>
      <c r="P86" s="24">
        <v>1</v>
      </c>
      <c r="Q86" s="24" t="s">
        <v>446</v>
      </c>
      <c r="R86" s="24">
        <v>0</v>
      </c>
      <c r="S86" s="24" t="s">
        <v>37</v>
      </c>
      <c r="T86" s="24">
        <v>14</v>
      </c>
      <c r="U86" s="24">
        <v>38</v>
      </c>
      <c r="V86" s="24" t="s">
        <v>125</v>
      </c>
      <c r="W86" s="24" t="s">
        <v>83</v>
      </c>
      <c r="X86" s="24" t="s">
        <v>574</v>
      </c>
      <c r="Y86" s="24" t="s">
        <v>786</v>
      </c>
      <c r="Z86" s="24" t="s">
        <v>787</v>
      </c>
      <c r="AB86" s="24">
        <v>6</v>
      </c>
      <c r="AC86" s="24">
        <v>59</v>
      </c>
      <c r="AD86" s="24" t="s">
        <v>788</v>
      </c>
      <c r="AE86" s="24" t="s">
        <v>789</v>
      </c>
      <c r="AF86" s="24" t="s">
        <v>359</v>
      </c>
      <c r="AG86" s="24"/>
      <c r="AH86" s="24"/>
    </row>
    <row r="87" spans="2:35" x14ac:dyDescent="0.2">
      <c r="B87" t="s">
        <v>781</v>
      </c>
      <c r="C87" s="3" t="s">
        <v>290</v>
      </c>
      <c r="D87">
        <f t="shared" si="1"/>
        <v>2019</v>
      </c>
      <c r="E87" s="24">
        <v>31</v>
      </c>
      <c r="F87" s="3" t="s">
        <v>771</v>
      </c>
      <c r="G87" s="24" t="s">
        <v>282</v>
      </c>
      <c r="I87" s="24">
        <v>2</v>
      </c>
      <c r="J87" s="24">
        <v>2</v>
      </c>
      <c r="K87" s="27">
        <v>44197</v>
      </c>
      <c r="L87" s="24">
        <v>40</v>
      </c>
      <c r="M87" s="24">
        <v>60</v>
      </c>
      <c r="N87" s="24" t="s">
        <v>175</v>
      </c>
      <c r="O87" s="24">
        <v>414</v>
      </c>
      <c r="P87" s="24">
        <v>2</v>
      </c>
      <c r="Q87" s="24" t="s">
        <v>59</v>
      </c>
      <c r="R87" s="24">
        <v>1</v>
      </c>
      <c r="S87" s="24" t="s">
        <v>117</v>
      </c>
      <c r="T87" s="24">
        <v>17</v>
      </c>
      <c r="U87" s="24">
        <v>43</v>
      </c>
      <c r="V87" s="24" t="s">
        <v>40</v>
      </c>
      <c r="W87" s="24" t="s">
        <v>62</v>
      </c>
      <c r="X87" s="24" t="s">
        <v>704</v>
      </c>
      <c r="Y87" s="24" t="s">
        <v>790</v>
      </c>
      <c r="Z87" s="24" t="s">
        <v>791</v>
      </c>
      <c r="AB87" s="24">
        <v>8</v>
      </c>
      <c r="AC87" s="24">
        <v>56</v>
      </c>
      <c r="AD87" s="24" t="s">
        <v>792</v>
      </c>
      <c r="AE87" s="24" t="s">
        <v>788</v>
      </c>
      <c r="AF87" s="24" t="s">
        <v>399</v>
      </c>
      <c r="AG87" s="24">
        <v>0</v>
      </c>
      <c r="AH87" s="24">
        <v>1</v>
      </c>
    </row>
    <row r="88" spans="2:35" x14ac:dyDescent="0.2">
      <c r="B88" t="s">
        <v>812</v>
      </c>
      <c r="C88" s="3">
        <v>2016</v>
      </c>
      <c r="D88">
        <f t="shared" si="1"/>
        <v>2016</v>
      </c>
      <c r="E88" s="24">
        <v>24</v>
      </c>
      <c r="F88" s="3" t="s">
        <v>179</v>
      </c>
      <c r="G88" s="24" t="s">
        <v>282</v>
      </c>
      <c r="H88" s="24">
        <v>11</v>
      </c>
      <c r="I88" s="24">
        <v>16</v>
      </c>
      <c r="J88" s="24">
        <v>16</v>
      </c>
      <c r="K88" s="25">
        <v>36776</v>
      </c>
      <c r="L88" s="24">
        <v>379</v>
      </c>
      <c r="M88" s="24">
        <v>607</v>
      </c>
      <c r="N88" s="24" t="s">
        <v>794</v>
      </c>
      <c r="O88" s="24">
        <v>3782</v>
      </c>
      <c r="P88" s="24">
        <v>16</v>
      </c>
      <c r="Q88" s="24" t="s">
        <v>47</v>
      </c>
      <c r="R88" s="24">
        <v>14</v>
      </c>
      <c r="S88" s="24" t="s">
        <v>99</v>
      </c>
      <c r="T88" s="24">
        <v>192</v>
      </c>
      <c r="U88" s="24">
        <v>73</v>
      </c>
      <c r="V88" s="24" t="s">
        <v>154</v>
      </c>
      <c r="W88" s="24" t="s">
        <v>367</v>
      </c>
      <c r="X88" s="24" t="s">
        <v>310</v>
      </c>
      <c r="Y88" s="24" t="s">
        <v>795</v>
      </c>
      <c r="Z88" s="24" t="s">
        <v>796</v>
      </c>
      <c r="AA88" s="24" t="s">
        <v>797</v>
      </c>
      <c r="AB88" s="24">
        <v>33</v>
      </c>
      <c r="AC88" s="24">
        <v>213</v>
      </c>
      <c r="AD88" s="24" t="s">
        <v>789</v>
      </c>
      <c r="AE88" s="24" t="s">
        <v>798</v>
      </c>
      <c r="AF88" s="24" t="s">
        <v>405</v>
      </c>
      <c r="AG88" s="24">
        <v>1</v>
      </c>
      <c r="AH88" s="24">
        <v>1</v>
      </c>
      <c r="AI88" s="24">
        <v>10</v>
      </c>
    </row>
    <row r="89" spans="2:35" x14ac:dyDescent="0.2">
      <c r="B89" t="s">
        <v>812</v>
      </c>
      <c r="C89" s="3" t="s">
        <v>481</v>
      </c>
      <c r="D89">
        <f t="shared" si="1"/>
        <v>2017</v>
      </c>
      <c r="E89" s="24">
        <v>25</v>
      </c>
      <c r="F89" s="3" t="s">
        <v>179</v>
      </c>
      <c r="G89" s="24" t="s">
        <v>282</v>
      </c>
      <c r="H89" s="24">
        <v>11</v>
      </c>
      <c r="I89" s="24">
        <v>13</v>
      </c>
      <c r="J89" s="24">
        <v>13</v>
      </c>
      <c r="K89" s="25">
        <v>36567</v>
      </c>
      <c r="L89" s="24">
        <v>265</v>
      </c>
      <c r="M89" s="24">
        <v>440</v>
      </c>
      <c r="N89" s="24" t="s">
        <v>49</v>
      </c>
      <c r="O89" s="24">
        <v>3296</v>
      </c>
      <c r="P89" s="24">
        <v>33</v>
      </c>
      <c r="Q89" s="26" t="s">
        <v>116</v>
      </c>
      <c r="R89" s="24">
        <v>7</v>
      </c>
      <c r="S89" s="24" t="s">
        <v>92</v>
      </c>
      <c r="T89" s="24">
        <v>161</v>
      </c>
      <c r="U89" s="24">
        <v>72</v>
      </c>
      <c r="V89" s="24" t="s">
        <v>116</v>
      </c>
      <c r="W89" s="24" t="s">
        <v>67</v>
      </c>
      <c r="X89" s="24" t="s">
        <v>450</v>
      </c>
      <c r="Y89" s="24" t="s">
        <v>799</v>
      </c>
      <c r="Z89" s="24" t="s">
        <v>800</v>
      </c>
      <c r="AA89" s="26" t="s">
        <v>697</v>
      </c>
      <c r="AB89" s="24">
        <v>28</v>
      </c>
      <c r="AC89" s="24">
        <v>162</v>
      </c>
      <c r="AD89" s="24" t="s">
        <v>718</v>
      </c>
      <c r="AE89" s="24" t="s">
        <v>780</v>
      </c>
      <c r="AF89" s="24" t="s">
        <v>178</v>
      </c>
      <c r="AG89" s="24">
        <v>1</v>
      </c>
      <c r="AH89" s="24">
        <v>1</v>
      </c>
      <c r="AI89" s="24">
        <v>13</v>
      </c>
    </row>
    <row r="90" spans="2:35" x14ac:dyDescent="0.2">
      <c r="B90" t="s">
        <v>812</v>
      </c>
      <c r="C90" s="3">
        <v>2018</v>
      </c>
      <c r="D90">
        <f t="shared" si="1"/>
        <v>2018</v>
      </c>
      <c r="E90" s="24">
        <v>26</v>
      </c>
      <c r="F90" s="3" t="s">
        <v>179</v>
      </c>
      <c r="G90" s="24" t="s">
        <v>282</v>
      </c>
      <c r="H90" s="24">
        <v>11</v>
      </c>
      <c r="I90" s="24">
        <v>11</v>
      </c>
      <c r="J90" s="24">
        <v>11</v>
      </c>
      <c r="K90" s="25">
        <v>36682</v>
      </c>
      <c r="L90" s="24">
        <v>279</v>
      </c>
      <c r="M90" s="24">
        <v>401</v>
      </c>
      <c r="N90" s="24" t="s">
        <v>633</v>
      </c>
      <c r="O90" s="24">
        <v>3074</v>
      </c>
      <c r="P90" s="24">
        <v>21</v>
      </c>
      <c r="Q90" s="24" t="s">
        <v>405</v>
      </c>
      <c r="R90" s="24">
        <v>7</v>
      </c>
      <c r="S90" s="24" t="s">
        <v>117</v>
      </c>
      <c r="T90" s="24">
        <v>159</v>
      </c>
      <c r="U90" s="24">
        <v>58</v>
      </c>
      <c r="V90" s="24" t="s">
        <v>113</v>
      </c>
      <c r="W90" s="24" t="s">
        <v>75</v>
      </c>
      <c r="X90" s="24" t="s">
        <v>368</v>
      </c>
      <c r="Y90" s="24" t="s">
        <v>801</v>
      </c>
      <c r="Z90" s="24" t="s">
        <v>94</v>
      </c>
      <c r="AA90" s="24" t="s">
        <v>674</v>
      </c>
      <c r="AB90" s="24">
        <v>31</v>
      </c>
      <c r="AC90" s="24">
        <v>202</v>
      </c>
      <c r="AD90" s="24" t="s">
        <v>802</v>
      </c>
      <c r="AE90" s="24" t="s">
        <v>803</v>
      </c>
      <c r="AF90" s="24" t="s">
        <v>125</v>
      </c>
      <c r="AG90" s="24">
        <v>2</v>
      </c>
      <c r="AH90" s="24">
        <v>2</v>
      </c>
      <c r="AI90" s="24">
        <v>9</v>
      </c>
    </row>
    <row r="91" spans="2:35" x14ac:dyDescent="0.2">
      <c r="B91" t="s">
        <v>812</v>
      </c>
      <c r="C91" s="3">
        <v>2019</v>
      </c>
      <c r="D91">
        <f t="shared" si="1"/>
        <v>2019</v>
      </c>
      <c r="E91" s="24">
        <v>27</v>
      </c>
      <c r="F91" s="3" t="s">
        <v>179</v>
      </c>
      <c r="G91" s="24" t="s">
        <v>282</v>
      </c>
      <c r="H91" s="24">
        <v>11</v>
      </c>
      <c r="I91" s="24">
        <v>16</v>
      </c>
      <c r="J91" s="24">
        <v>16</v>
      </c>
      <c r="K91" s="25">
        <v>36716</v>
      </c>
      <c r="L91" s="24">
        <v>388</v>
      </c>
      <c r="M91" s="24">
        <v>607</v>
      </c>
      <c r="N91" s="24" t="s">
        <v>39</v>
      </c>
      <c r="O91" s="24">
        <v>4039</v>
      </c>
      <c r="P91" s="24">
        <v>27</v>
      </c>
      <c r="Q91" s="24" t="s">
        <v>464</v>
      </c>
      <c r="R91" s="24">
        <v>7</v>
      </c>
      <c r="S91" s="24" t="s">
        <v>42</v>
      </c>
      <c r="T91" s="24">
        <v>213</v>
      </c>
      <c r="U91" s="24">
        <v>53</v>
      </c>
      <c r="V91" s="24" t="s">
        <v>182</v>
      </c>
      <c r="W91" s="24" t="s">
        <v>337</v>
      </c>
      <c r="X91" s="24" t="s">
        <v>704</v>
      </c>
      <c r="Y91" s="24" t="s">
        <v>623</v>
      </c>
      <c r="Z91" s="24" t="s">
        <v>804</v>
      </c>
      <c r="AA91" s="24" t="s">
        <v>805</v>
      </c>
      <c r="AB91" s="24">
        <v>37</v>
      </c>
      <c r="AC91" s="24">
        <v>230</v>
      </c>
      <c r="AD91" s="24" t="s">
        <v>806</v>
      </c>
      <c r="AE91" s="24" t="s">
        <v>622</v>
      </c>
      <c r="AF91" s="24" t="s">
        <v>367</v>
      </c>
      <c r="AG91" s="24">
        <v>2</v>
      </c>
      <c r="AH91" s="24">
        <v>4</v>
      </c>
      <c r="AI91" s="24">
        <v>12</v>
      </c>
    </row>
    <row r="92" spans="2:35" x14ac:dyDescent="0.2">
      <c r="B92" t="s">
        <v>812</v>
      </c>
      <c r="C92" s="3">
        <v>2020</v>
      </c>
      <c r="D92">
        <f t="shared" si="1"/>
        <v>2020</v>
      </c>
      <c r="E92" s="24">
        <v>28</v>
      </c>
      <c r="F92" s="3" t="s">
        <v>179</v>
      </c>
      <c r="G92" s="24" t="s">
        <v>282</v>
      </c>
      <c r="H92" s="24">
        <v>11</v>
      </c>
      <c r="I92" s="24">
        <v>12</v>
      </c>
      <c r="J92" s="24">
        <v>12</v>
      </c>
      <c r="K92" s="25">
        <v>37106</v>
      </c>
      <c r="L92" s="24">
        <v>251</v>
      </c>
      <c r="M92" s="24">
        <v>437</v>
      </c>
      <c r="N92" s="24" t="s">
        <v>147</v>
      </c>
      <c r="O92" s="24">
        <v>2620</v>
      </c>
      <c r="P92" s="24">
        <v>16</v>
      </c>
      <c r="Q92" s="24" t="s">
        <v>142</v>
      </c>
      <c r="R92" s="26">
        <v>15</v>
      </c>
      <c r="S92" s="24" t="s">
        <v>297</v>
      </c>
      <c r="T92" s="24">
        <v>130</v>
      </c>
      <c r="U92" s="24">
        <v>59</v>
      </c>
      <c r="V92" s="24" t="s">
        <v>178</v>
      </c>
      <c r="W92" s="24" t="s">
        <v>405</v>
      </c>
      <c r="X92" s="24" t="s">
        <v>704</v>
      </c>
      <c r="Y92" s="24" t="s">
        <v>807</v>
      </c>
      <c r="Z92" s="24" t="s">
        <v>808</v>
      </c>
      <c r="AA92" s="24" t="s">
        <v>809</v>
      </c>
      <c r="AB92" s="26">
        <v>50</v>
      </c>
      <c r="AC92" s="26">
        <v>326</v>
      </c>
      <c r="AD92" s="24" t="s">
        <v>810</v>
      </c>
      <c r="AE92" s="24" t="s">
        <v>811</v>
      </c>
      <c r="AF92" s="24" t="s">
        <v>783</v>
      </c>
      <c r="AG92" s="24">
        <v>3</v>
      </c>
      <c r="AH92" s="24">
        <v>2</v>
      </c>
      <c r="AI92" s="24">
        <v>4</v>
      </c>
    </row>
    <row r="93" spans="2:35" x14ac:dyDescent="0.2">
      <c r="B93" t="s">
        <v>812</v>
      </c>
      <c r="C93" s="3">
        <v>2019</v>
      </c>
      <c r="D93">
        <f t="shared" si="1"/>
        <v>2019</v>
      </c>
      <c r="E93" s="24">
        <v>27</v>
      </c>
      <c r="F93" s="3" t="s">
        <v>179</v>
      </c>
      <c r="G93" s="24" t="s">
        <v>282</v>
      </c>
      <c r="I93" s="24">
        <v>1</v>
      </c>
      <c r="J93" s="24">
        <v>1</v>
      </c>
      <c r="K93" s="24" t="s">
        <v>365</v>
      </c>
      <c r="L93" s="24">
        <v>1</v>
      </c>
      <c r="M93" s="24">
        <v>4</v>
      </c>
      <c r="N93" s="24" t="s">
        <v>813</v>
      </c>
      <c r="O93" s="24">
        <v>3</v>
      </c>
      <c r="P93" s="24">
        <v>0</v>
      </c>
      <c r="Q93" s="24" t="s">
        <v>37</v>
      </c>
      <c r="R93" s="24">
        <v>0</v>
      </c>
      <c r="S93" s="24" t="s">
        <v>37</v>
      </c>
      <c r="T93" s="24">
        <v>0</v>
      </c>
      <c r="U93" s="24">
        <v>3</v>
      </c>
      <c r="V93" s="24" t="s">
        <v>372</v>
      </c>
      <c r="W93" s="24" t="s">
        <v>372</v>
      </c>
      <c r="X93" s="24" t="s">
        <v>174</v>
      </c>
      <c r="Y93" s="24" t="s">
        <v>174</v>
      </c>
      <c r="Z93" s="24" t="s">
        <v>814</v>
      </c>
      <c r="AB93" s="24">
        <v>1</v>
      </c>
      <c r="AC93" s="24">
        <v>1</v>
      </c>
      <c r="AD93" s="24" t="s">
        <v>815</v>
      </c>
      <c r="AE93" s="24" t="s">
        <v>815</v>
      </c>
      <c r="AF93" s="24" t="s">
        <v>739</v>
      </c>
    </row>
    <row r="94" spans="2:35" x14ac:dyDescent="0.2">
      <c r="B94" t="s">
        <v>865</v>
      </c>
      <c r="C94" s="3">
        <v>2008</v>
      </c>
      <c r="D94">
        <f t="shared" si="1"/>
        <v>2008</v>
      </c>
      <c r="E94" s="24">
        <v>23</v>
      </c>
      <c r="F94" s="3" t="s">
        <v>185</v>
      </c>
      <c r="G94" s="24" t="s">
        <v>282</v>
      </c>
      <c r="H94" s="24">
        <v>2</v>
      </c>
      <c r="I94" s="24">
        <v>16</v>
      </c>
      <c r="J94" s="24">
        <v>16</v>
      </c>
      <c r="K94" s="25">
        <v>36657</v>
      </c>
      <c r="L94" s="24">
        <v>265</v>
      </c>
      <c r="M94" s="24">
        <v>434</v>
      </c>
      <c r="N94" s="24" t="s">
        <v>817</v>
      </c>
      <c r="O94" s="24">
        <v>3440</v>
      </c>
      <c r="P94" s="24">
        <v>16</v>
      </c>
      <c r="Q94" s="24" t="s">
        <v>142</v>
      </c>
      <c r="R94" s="24">
        <v>11</v>
      </c>
      <c r="S94" s="24" t="s">
        <v>82</v>
      </c>
      <c r="T94" s="24">
        <v>156</v>
      </c>
      <c r="U94" s="24">
        <v>70</v>
      </c>
      <c r="V94" s="24" t="s">
        <v>75</v>
      </c>
      <c r="W94" s="24" t="s">
        <v>116</v>
      </c>
      <c r="X94" s="24" t="s">
        <v>447</v>
      </c>
      <c r="Y94" s="24" t="s">
        <v>818</v>
      </c>
      <c r="Z94" s="24" t="s">
        <v>150</v>
      </c>
      <c r="AA94" s="24" t="s">
        <v>498</v>
      </c>
      <c r="AB94" s="24">
        <v>17</v>
      </c>
      <c r="AC94" s="24">
        <v>104</v>
      </c>
      <c r="AD94" s="24" t="s">
        <v>819</v>
      </c>
      <c r="AE94" s="24" t="s">
        <v>455</v>
      </c>
      <c r="AF94" s="24" t="s">
        <v>244</v>
      </c>
      <c r="AG94" s="24">
        <v>2</v>
      </c>
      <c r="AH94" s="24">
        <v>4</v>
      </c>
      <c r="AI94" s="24">
        <v>14</v>
      </c>
    </row>
    <row r="95" spans="2:35" x14ac:dyDescent="0.2">
      <c r="B95" t="s">
        <v>865</v>
      </c>
      <c r="C95" s="3">
        <v>2009</v>
      </c>
      <c r="D95">
        <f t="shared" si="1"/>
        <v>2009</v>
      </c>
      <c r="E95" s="24">
        <v>24</v>
      </c>
      <c r="F95" s="3" t="s">
        <v>185</v>
      </c>
      <c r="G95" s="24" t="s">
        <v>282</v>
      </c>
      <c r="H95" s="24">
        <v>2</v>
      </c>
      <c r="I95" s="24">
        <v>14</v>
      </c>
      <c r="J95" s="24">
        <v>14</v>
      </c>
      <c r="K95" s="25">
        <v>36655</v>
      </c>
      <c r="L95" s="24">
        <v>263</v>
      </c>
      <c r="M95" s="24">
        <v>451</v>
      </c>
      <c r="N95" s="24" t="s">
        <v>188</v>
      </c>
      <c r="O95" s="24">
        <v>2916</v>
      </c>
      <c r="P95" s="24">
        <v>22</v>
      </c>
      <c r="Q95" s="24" t="s">
        <v>440</v>
      </c>
      <c r="R95" s="24">
        <v>14</v>
      </c>
      <c r="S95" s="24" t="s">
        <v>340</v>
      </c>
      <c r="T95" s="24">
        <v>153</v>
      </c>
      <c r="U95" s="24">
        <v>90</v>
      </c>
      <c r="V95" s="24" t="s">
        <v>299</v>
      </c>
      <c r="W95" s="24" t="s">
        <v>178</v>
      </c>
      <c r="X95" s="24" t="s">
        <v>820</v>
      </c>
      <c r="Y95" s="24" t="s">
        <v>821</v>
      </c>
      <c r="Z95" s="24" t="s">
        <v>822</v>
      </c>
      <c r="AA95" s="24" t="s">
        <v>412</v>
      </c>
      <c r="AB95" s="24">
        <v>19</v>
      </c>
      <c r="AC95" s="24">
        <v>92</v>
      </c>
      <c r="AD95" s="24" t="s">
        <v>409</v>
      </c>
      <c r="AE95" s="24" t="s">
        <v>523</v>
      </c>
      <c r="AF95" s="24" t="s">
        <v>250</v>
      </c>
      <c r="AG95" s="24">
        <v>1</v>
      </c>
      <c r="AH95" s="24">
        <v>3</v>
      </c>
      <c r="AI95" s="24">
        <v>10</v>
      </c>
    </row>
    <row r="96" spans="2:35" x14ac:dyDescent="0.2">
      <c r="B96" t="s">
        <v>865</v>
      </c>
      <c r="C96" s="3" t="s">
        <v>823</v>
      </c>
      <c r="D96">
        <f t="shared" si="1"/>
        <v>2010</v>
      </c>
      <c r="E96" s="24">
        <v>25</v>
      </c>
      <c r="F96" s="3" t="s">
        <v>185</v>
      </c>
      <c r="G96" s="24" t="s">
        <v>282</v>
      </c>
      <c r="H96" s="24">
        <v>2</v>
      </c>
      <c r="I96" s="24">
        <v>16</v>
      </c>
      <c r="J96" s="24">
        <v>16</v>
      </c>
      <c r="K96" s="25">
        <v>36598</v>
      </c>
      <c r="L96" s="24">
        <v>357</v>
      </c>
      <c r="M96" s="24">
        <v>571</v>
      </c>
      <c r="N96" s="24" t="s">
        <v>715</v>
      </c>
      <c r="O96" s="24">
        <v>3705</v>
      </c>
      <c r="P96" s="24">
        <v>28</v>
      </c>
      <c r="Q96" s="24" t="s">
        <v>440</v>
      </c>
      <c r="R96" s="24">
        <v>9</v>
      </c>
      <c r="S96" s="24" t="s">
        <v>92</v>
      </c>
      <c r="T96" s="24">
        <v>202</v>
      </c>
      <c r="U96" s="24">
        <v>46</v>
      </c>
      <c r="V96" s="24" t="s">
        <v>299</v>
      </c>
      <c r="W96" s="24" t="s">
        <v>62</v>
      </c>
      <c r="X96" s="24" t="s">
        <v>704</v>
      </c>
      <c r="Y96" s="24" t="s">
        <v>824</v>
      </c>
      <c r="Z96" s="24" t="s">
        <v>825</v>
      </c>
      <c r="AA96" s="24" t="s">
        <v>646</v>
      </c>
      <c r="AB96" s="24">
        <v>23</v>
      </c>
      <c r="AC96" s="24">
        <v>158</v>
      </c>
      <c r="AD96" s="24" t="s">
        <v>826</v>
      </c>
      <c r="AE96" s="24" t="s">
        <v>827</v>
      </c>
      <c r="AF96" s="24" t="s">
        <v>736</v>
      </c>
      <c r="AG96" s="26">
        <v>5</v>
      </c>
      <c r="AH96" s="26">
        <v>6</v>
      </c>
      <c r="AI96" s="24">
        <v>16</v>
      </c>
    </row>
    <row r="97" spans="2:35" x14ac:dyDescent="0.2">
      <c r="B97" t="s">
        <v>865</v>
      </c>
      <c r="C97" s="3">
        <v>2011</v>
      </c>
      <c r="D97">
        <f t="shared" si="1"/>
        <v>2011</v>
      </c>
      <c r="E97" s="24">
        <v>26</v>
      </c>
      <c r="F97" s="3" t="s">
        <v>185</v>
      </c>
      <c r="G97" s="24" t="s">
        <v>282</v>
      </c>
      <c r="H97" s="24">
        <v>2</v>
      </c>
      <c r="I97" s="24">
        <v>16</v>
      </c>
      <c r="J97" s="24">
        <v>16</v>
      </c>
      <c r="K97" s="25">
        <v>36687</v>
      </c>
      <c r="L97" s="24">
        <v>347</v>
      </c>
      <c r="M97" s="24">
        <v>566</v>
      </c>
      <c r="N97" s="24" t="s">
        <v>482</v>
      </c>
      <c r="O97" s="24">
        <v>4177</v>
      </c>
      <c r="P97" s="24">
        <v>29</v>
      </c>
      <c r="Q97" s="24" t="s">
        <v>319</v>
      </c>
      <c r="R97" s="24">
        <v>12</v>
      </c>
      <c r="S97" s="24" t="s">
        <v>64</v>
      </c>
      <c r="T97" s="24">
        <v>208</v>
      </c>
      <c r="U97" s="24">
        <v>80</v>
      </c>
      <c r="V97" s="24" t="s">
        <v>176</v>
      </c>
      <c r="W97" s="24" t="s">
        <v>116</v>
      </c>
      <c r="X97" s="24" t="s">
        <v>384</v>
      </c>
      <c r="Y97" s="24" t="s">
        <v>828</v>
      </c>
      <c r="Z97" s="24" t="s">
        <v>130</v>
      </c>
      <c r="AA97" s="24" t="s">
        <v>829</v>
      </c>
      <c r="AB97" s="24">
        <v>26</v>
      </c>
      <c r="AC97" s="24">
        <v>173</v>
      </c>
      <c r="AD97" s="24" t="s">
        <v>830</v>
      </c>
      <c r="AE97" s="24" t="s">
        <v>831</v>
      </c>
      <c r="AF97" s="24" t="s">
        <v>464</v>
      </c>
      <c r="AG97" s="24">
        <v>3</v>
      </c>
      <c r="AH97" s="24">
        <v>3</v>
      </c>
      <c r="AI97" s="24">
        <v>15</v>
      </c>
    </row>
    <row r="98" spans="2:35" x14ac:dyDescent="0.2">
      <c r="B98" t="s">
        <v>865</v>
      </c>
      <c r="C98" s="3" t="s">
        <v>449</v>
      </c>
      <c r="D98">
        <f t="shared" si="1"/>
        <v>2012</v>
      </c>
      <c r="E98" s="24">
        <v>27</v>
      </c>
      <c r="F98" s="3" t="s">
        <v>185</v>
      </c>
      <c r="G98" s="24" t="s">
        <v>282</v>
      </c>
      <c r="H98" s="24">
        <v>2</v>
      </c>
      <c r="I98" s="24">
        <v>16</v>
      </c>
      <c r="J98" s="24">
        <v>16</v>
      </c>
      <c r="K98" s="25">
        <v>36598</v>
      </c>
      <c r="L98" s="24">
        <v>422</v>
      </c>
      <c r="M98" s="24">
        <v>615</v>
      </c>
      <c r="N98" s="26" t="s">
        <v>473</v>
      </c>
      <c r="O98" s="24">
        <v>4719</v>
      </c>
      <c r="P98" s="24">
        <v>32</v>
      </c>
      <c r="Q98" s="24" t="s">
        <v>405</v>
      </c>
      <c r="R98" s="24">
        <v>14</v>
      </c>
      <c r="S98" s="24" t="s">
        <v>99</v>
      </c>
      <c r="T98" s="24">
        <v>248</v>
      </c>
      <c r="U98" s="24">
        <v>80</v>
      </c>
      <c r="V98" s="24" t="s">
        <v>113</v>
      </c>
      <c r="W98" s="24" t="s">
        <v>113</v>
      </c>
      <c r="X98" s="24" t="s">
        <v>320</v>
      </c>
      <c r="Y98" s="24" t="s">
        <v>832</v>
      </c>
      <c r="Z98" s="24" t="s">
        <v>833</v>
      </c>
      <c r="AA98" s="24" t="s">
        <v>834</v>
      </c>
      <c r="AB98" s="24">
        <v>28</v>
      </c>
      <c r="AC98" s="24">
        <v>210</v>
      </c>
      <c r="AD98" s="24" t="s">
        <v>455</v>
      </c>
      <c r="AE98" s="24" t="s">
        <v>309</v>
      </c>
      <c r="AF98" s="24" t="s">
        <v>464</v>
      </c>
      <c r="AG98" s="24">
        <v>4</v>
      </c>
      <c r="AH98" s="24">
        <v>6</v>
      </c>
      <c r="AI98" s="24">
        <v>18</v>
      </c>
    </row>
    <row r="99" spans="2:35" x14ac:dyDescent="0.2">
      <c r="B99" t="s">
        <v>865</v>
      </c>
      <c r="C99" s="3">
        <v>2013</v>
      </c>
      <c r="D99">
        <f t="shared" si="1"/>
        <v>2013</v>
      </c>
      <c r="E99" s="24">
        <v>28</v>
      </c>
      <c r="F99" s="3" t="s">
        <v>185</v>
      </c>
      <c r="G99" s="24" t="s">
        <v>282</v>
      </c>
      <c r="H99" s="24">
        <v>2</v>
      </c>
      <c r="I99" s="24">
        <v>16</v>
      </c>
      <c r="J99" s="24">
        <v>16</v>
      </c>
      <c r="K99" s="25">
        <v>36864</v>
      </c>
      <c r="L99" s="24">
        <v>439</v>
      </c>
      <c r="M99" s="24">
        <v>651</v>
      </c>
      <c r="N99" s="24" t="s">
        <v>96</v>
      </c>
      <c r="O99" s="24">
        <v>4515</v>
      </c>
      <c r="P99" s="24">
        <v>26</v>
      </c>
      <c r="Q99" s="24" t="s">
        <v>250</v>
      </c>
      <c r="R99" s="24">
        <v>17</v>
      </c>
      <c r="S99" s="24" t="s">
        <v>47</v>
      </c>
      <c r="T99" s="24">
        <v>228</v>
      </c>
      <c r="U99" s="24">
        <v>81</v>
      </c>
      <c r="V99" s="24" t="s">
        <v>40</v>
      </c>
      <c r="W99" s="24" t="s">
        <v>106</v>
      </c>
      <c r="X99" s="24" t="s">
        <v>783</v>
      </c>
      <c r="Y99" s="24" t="s">
        <v>835</v>
      </c>
      <c r="Z99" s="24" t="s">
        <v>836</v>
      </c>
      <c r="AA99" s="24" t="s">
        <v>837</v>
      </c>
      <c r="AB99" s="24">
        <v>44</v>
      </c>
      <c r="AC99" s="24">
        <v>298</v>
      </c>
      <c r="AD99" s="24" t="s">
        <v>838</v>
      </c>
      <c r="AE99" s="24" t="s">
        <v>355</v>
      </c>
      <c r="AF99" s="24" t="s">
        <v>45</v>
      </c>
      <c r="AG99" s="24">
        <v>1</v>
      </c>
      <c r="AH99" s="24">
        <v>1</v>
      </c>
      <c r="AI99" s="24">
        <v>13</v>
      </c>
    </row>
    <row r="100" spans="2:35" x14ac:dyDescent="0.2">
      <c r="B100" t="s">
        <v>865</v>
      </c>
      <c r="C100" s="3" t="s">
        <v>839</v>
      </c>
      <c r="D100">
        <f t="shared" si="1"/>
        <v>2014</v>
      </c>
      <c r="E100" s="24">
        <v>29</v>
      </c>
      <c r="F100" s="3" t="s">
        <v>185</v>
      </c>
      <c r="G100" s="24" t="s">
        <v>282</v>
      </c>
      <c r="H100" s="24">
        <v>2</v>
      </c>
      <c r="I100" s="24">
        <v>16</v>
      </c>
      <c r="J100" s="24">
        <v>16</v>
      </c>
      <c r="K100" s="25">
        <v>36805</v>
      </c>
      <c r="L100" s="24">
        <v>415</v>
      </c>
      <c r="M100" s="24">
        <v>628</v>
      </c>
      <c r="N100" s="24" t="s">
        <v>492</v>
      </c>
      <c r="O100" s="24">
        <v>4694</v>
      </c>
      <c r="P100" s="24">
        <v>28</v>
      </c>
      <c r="Q100" s="24" t="s">
        <v>236</v>
      </c>
      <c r="R100" s="24">
        <v>14</v>
      </c>
      <c r="S100" s="24" t="s">
        <v>446</v>
      </c>
      <c r="T100" s="24">
        <v>233</v>
      </c>
      <c r="U100" s="24">
        <v>79</v>
      </c>
      <c r="V100" s="24" t="s">
        <v>116</v>
      </c>
      <c r="W100" s="24" t="s">
        <v>176</v>
      </c>
      <c r="X100" s="24" t="s">
        <v>574</v>
      </c>
      <c r="Y100" s="24" t="s">
        <v>840</v>
      </c>
      <c r="Z100" s="24" t="s">
        <v>768</v>
      </c>
      <c r="AA100" s="24" t="s">
        <v>841</v>
      </c>
      <c r="AB100" s="24">
        <v>31</v>
      </c>
      <c r="AC100" s="24">
        <v>205</v>
      </c>
      <c r="AD100" s="24" t="s">
        <v>842</v>
      </c>
      <c r="AE100" s="24" t="s">
        <v>678</v>
      </c>
      <c r="AF100" s="24" t="s">
        <v>380</v>
      </c>
      <c r="AG100" s="24">
        <v>3</v>
      </c>
      <c r="AH100" s="24">
        <v>3</v>
      </c>
      <c r="AI100" s="24">
        <v>15</v>
      </c>
    </row>
    <row r="101" spans="2:35" x14ac:dyDescent="0.2">
      <c r="B101" t="s">
        <v>865</v>
      </c>
      <c r="C101" s="3">
        <v>2015</v>
      </c>
      <c r="D101">
        <f t="shared" si="1"/>
        <v>2015</v>
      </c>
      <c r="E101" s="24">
        <v>30</v>
      </c>
      <c r="F101" s="3" t="s">
        <v>185</v>
      </c>
      <c r="G101" s="24" t="s">
        <v>282</v>
      </c>
      <c r="H101" s="24">
        <v>2</v>
      </c>
      <c r="I101" s="24">
        <v>16</v>
      </c>
      <c r="J101" s="24">
        <v>16</v>
      </c>
      <c r="K101" s="25">
        <v>36746</v>
      </c>
      <c r="L101" s="24">
        <v>407</v>
      </c>
      <c r="M101" s="24">
        <v>614</v>
      </c>
      <c r="N101" s="24" t="s">
        <v>100</v>
      </c>
      <c r="O101" s="24">
        <v>4591</v>
      </c>
      <c r="P101" s="24">
        <v>21</v>
      </c>
      <c r="Q101" s="24" t="s">
        <v>297</v>
      </c>
      <c r="R101" s="24">
        <v>16</v>
      </c>
      <c r="S101" s="24" t="s">
        <v>47</v>
      </c>
      <c r="T101" s="24">
        <v>228</v>
      </c>
      <c r="U101" s="24">
        <v>70</v>
      </c>
      <c r="V101" s="24" t="s">
        <v>116</v>
      </c>
      <c r="W101" s="24" t="s">
        <v>337</v>
      </c>
      <c r="X101" s="24" t="s">
        <v>574</v>
      </c>
      <c r="Y101" s="24" t="s">
        <v>843</v>
      </c>
      <c r="Z101" s="24" t="s">
        <v>144</v>
      </c>
      <c r="AA101" s="24" t="s">
        <v>89</v>
      </c>
      <c r="AB101" s="24">
        <v>30</v>
      </c>
      <c r="AC101" s="24">
        <v>203</v>
      </c>
      <c r="AD101" s="24" t="s">
        <v>842</v>
      </c>
      <c r="AE101" s="24" t="s">
        <v>844</v>
      </c>
      <c r="AF101" s="24" t="s">
        <v>380</v>
      </c>
      <c r="AG101" s="26">
        <v>4</v>
      </c>
      <c r="AH101" s="26">
        <v>4</v>
      </c>
      <c r="AI101" s="24">
        <v>14</v>
      </c>
    </row>
    <row r="102" spans="2:35" x14ac:dyDescent="0.2">
      <c r="B102" t="s">
        <v>865</v>
      </c>
      <c r="C102" s="3" t="s">
        <v>845</v>
      </c>
      <c r="D102">
        <f t="shared" si="1"/>
        <v>2016</v>
      </c>
      <c r="E102" s="24">
        <v>31</v>
      </c>
      <c r="F102" s="3" t="s">
        <v>185</v>
      </c>
      <c r="G102" s="24" t="s">
        <v>282</v>
      </c>
      <c r="H102" s="24">
        <v>2</v>
      </c>
      <c r="I102" s="24">
        <v>16</v>
      </c>
      <c r="J102" s="24">
        <v>16</v>
      </c>
      <c r="K102" s="25">
        <v>36657</v>
      </c>
      <c r="L102" s="24">
        <v>373</v>
      </c>
      <c r="M102" s="24">
        <v>534</v>
      </c>
      <c r="N102" s="24" t="s">
        <v>408</v>
      </c>
      <c r="O102" s="24">
        <v>4944</v>
      </c>
      <c r="P102" s="24">
        <v>38</v>
      </c>
      <c r="Q102" s="26" t="s">
        <v>90</v>
      </c>
      <c r="R102" s="24">
        <v>7</v>
      </c>
      <c r="S102" s="24" t="s">
        <v>108</v>
      </c>
      <c r="T102" s="24">
        <v>240</v>
      </c>
      <c r="U102" s="24">
        <v>76</v>
      </c>
      <c r="V102" s="26" t="s">
        <v>515</v>
      </c>
      <c r="W102" s="26" t="s">
        <v>511</v>
      </c>
      <c r="X102" s="26" t="s">
        <v>284</v>
      </c>
      <c r="Y102" s="24" t="s">
        <v>846</v>
      </c>
      <c r="Z102" s="26" t="s">
        <v>847</v>
      </c>
      <c r="AA102" s="26" t="s">
        <v>848</v>
      </c>
      <c r="AB102" s="24">
        <v>37</v>
      </c>
      <c r="AC102" s="24">
        <v>235</v>
      </c>
      <c r="AD102" s="26" t="s">
        <v>849</v>
      </c>
      <c r="AE102" s="26" t="s">
        <v>850</v>
      </c>
      <c r="AF102" s="24" t="s">
        <v>299</v>
      </c>
      <c r="AG102" s="24">
        <v>1</v>
      </c>
      <c r="AH102" s="24">
        <v>2</v>
      </c>
      <c r="AI102" s="26">
        <v>21</v>
      </c>
    </row>
    <row r="103" spans="2:35" x14ac:dyDescent="0.2">
      <c r="B103" t="s">
        <v>865</v>
      </c>
      <c r="C103" s="3">
        <v>2017</v>
      </c>
      <c r="D103">
        <f t="shared" si="1"/>
        <v>2017</v>
      </c>
      <c r="E103" s="24">
        <v>32</v>
      </c>
      <c r="F103" s="3" t="s">
        <v>185</v>
      </c>
      <c r="G103" s="24" t="s">
        <v>282</v>
      </c>
      <c r="H103" s="24">
        <v>2</v>
      </c>
      <c r="I103" s="24">
        <v>16</v>
      </c>
      <c r="J103" s="24">
        <v>16</v>
      </c>
      <c r="K103" s="25">
        <v>36687</v>
      </c>
      <c r="L103" s="24">
        <v>342</v>
      </c>
      <c r="M103" s="24">
        <v>529</v>
      </c>
      <c r="N103" s="24" t="s">
        <v>476</v>
      </c>
      <c r="O103" s="24">
        <v>4095</v>
      </c>
      <c r="P103" s="24">
        <v>20</v>
      </c>
      <c r="Q103" s="24" t="s">
        <v>244</v>
      </c>
      <c r="R103" s="24">
        <v>12</v>
      </c>
      <c r="S103" s="24" t="s">
        <v>99</v>
      </c>
      <c r="T103" s="24">
        <v>199</v>
      </c>
      <c r="U103" s="24">
        <v>88</v>
      </c>
      <c r="V103" s="24" t="s">
        <v>113</v>
      </c>
      <c r="W103" s="24" t="s">
        <v>116</v>
      </c>
      <c r="X103" s="24" t="s">
        <v>384</v>
      </c>
      <c r="Y103" s="24" t="s">
        <v>851</v>
      </c>
      <c r="Z103" s="24" t="s">
        <v>852</v>
      </c>
      <c r="AA103" s="24" t="s">
        <v>853</v>
      </c>
      <c r="AB103" s="24">
        <v>24</v>
      </c>
      <c r="AC103" s="24">
        <v>156</v>
      </c>
      <c r="AD103" s="24" t="s">
        <v>474</v>
      </c>
      <c r="AE103" s="24" t="s">
        <v>854</v>
      </c>
      <c r="AF103" s="24" t="s">
        <v>289</v>
      </c>
      <c r="AG103" s="24">
        <v>2</v>
      </c>
      <c r="AH103" s="24">
        <v>3</v>
      </c>
      <c r="AI103" s="24">
        <v>15</v>
      </c>
    </row>
    <row r="104" spans="2:35" x14ac:dyDescent="0.2">
      <c r="B104" t="s">
        <v>865</v>
      </c>
      <c r="C104" s="3">
        <v>2018</v>
      </c>
      <c r="D104">
        <f t="shared" si="1"/>
        <v>2018</v>
      </c>
      <c r="E104" s="24">
        <v>33</v>
      </c>
      <c r="F104" s="3" t="s">
        <v>185</v>
      </c>
      <c r="G104" s="24" t="s">
        <v>282</v>
      </c>
      <c r="H104" s="24">
        <v>2</v>
      </c>
      <c r="I104" s="24">
        <v>16</v>
      </c>
      <c r="J104" s="24">
        <v>16</v>
      </c>
      <c r="K104" s="25">
        <v>36776</v>
      </c>
      <c r="L104" s="24">
        <v>422</v>
      </c>
      <c r="M104" s="24">
        <v>608</v>
      </c>
      <c r="N104" s="24" t="s">
        <v>186</v>
      </c>
      <c r="O104" s="24">
        <v>4924</v>
      </c>
      <c r="P104" s="24">
        <v>35</v>
      </c>
      <c r="Q104" s="24" t="s">
        <v>391</v>
      </c>
      <c r="R104" s="24">
        <v>7</v>
      </c>
      <c r="S104" s="24" t="s">
        <v>42</v>
      </c>
      <c r="T104" s="24">
        <v>236</v>
      </c>
      <c r="U104" s="24">
        <v>75</v>
      </c>
      <c r="V104" s="24" t="s">
        <v>159</v>
      </c>
      <c r="W104" s="24" t="s">
        <v>493</v>
      </c>
      <c r="X104" s="24" t="s">
        <v>435</v>
      </c>
      <c r="Y104" s="24" t="s">
        <v>855</v>
      </c>
      <c r="Z104" s="24" t="s">
        <v>856</v>
      </c>
      <c r="AA104" s="24" t="s">
        <v>72</v>
      </c>
      <c r="AB104" s="24">
        <v>42</v>
      </c>
      <c r="AC104" s="24">
        <v>296</v>
      </c>
      <c r="AD104" s="24" t="s">
        <v>474</v>
      </c>
      <c r="AE104" s="24" t="s">
        <v>857</v>
      </c>
      <c r="AF104" s="24" t="s">
        <v>299</v>
      </c>
      <c r="AG104" s="24">
        <v>1</v>
      </c>
      <c r="AH104" s="24">
        <v>1</v>
      </c>
      <c r="AI104" s="24">
        <v>16</v>
      </c>
    </row>
    <row r="105" spans="2:35" x14ac:dyDescent="0.2">
      <c r="B105" t="s">
        <v>865</v>
      </c>
      <c r="C105" s="3">
        <v>2019</v>
      </c>
      <c r="D105">
        <f t="shared" si="1"/>
        <v>2019</v>
      </c>
      <c r="E105" s="24">
        <v>34</v>
      </c>
      <c r="F105" s="3" t="s">
        <v>185</v>
      </c>
      <c r="G105" s="24" t="s">
        <v>282</v>
      </c>
      <c r="H105" s="24">
        <v>2</v>
      </c>
      <c r="I105" s="24">
        <v>15</v>
      </c>
      <c r="J105" s="24">
        <v>15</v>
      </c>
      <c r="K105" s="25">
        <v>36745</v>
      </c>
      <c r="L105" s="26">
        <v>408</v>
      </c>
      <c r="M105" s="24">
        <v>616</v>
      </c>
      <c r="N105" s="24" t="s">
        <v>858</v>
      </c>
      <c r="O105" s="24">
        <v>4466</v>
      </c>
      <c r="P105" s="24">
        <v>26</v>
      </c>
      <c r="Q105" s="24" t="s">
        <v>306</v>
      </c>
      <c r="R105" s="24">
        <v>14</v>
      </c>
      <c r="S105" s="24" t="s">
        <v>99</v>
      </c>
      <c r="T105" s="24">
        <v>228</v>
      </c>
      <c r="U105" s="26">
        <v>93</v>
      </c>
      <c r="V105" s="24" t="s">
        <v>248</v>
      </c>
      <c r="W105" s="24" t="s">
        <v>90</v>
      </c>
      <c r="X105" s="24" t="s">
        <v>413</v>
      </c>
      <c r="Y105" s="24" t="s">
        <v>859</v>
      </c>
      <c r="Z105" s="24" t="s">
        <v>860</v>
      </c>
      <c r="AA105" s="24" t="s">
        <v>861</v>
      </c>
      <c r="AB105" s="26">
        <v>48</v>
      </c>
      <c r="AC105" s="24">
        <v>316</v>
      </c>
      <c r="AD105" s="24" t="s">
        <v>774</v>
      </c>
      <c r="AE105" s="24" t="s">
        <v>377</v>
      </c>
      <c r="AF105" s="24" t="s">
        <v>125</v>
      </c>
      <c r="AG105" s="24">
        <v>3</v>
      </c>
      <c r="AH105" s="24">
        <v>2</v>
      </c>
      <c r="AI105" s="24">
        <v>13</v>
      </c>
    </row>
    <row r="106" spans="2:35" x14ac:dyDescent="0.2">
      <c r="B106" t="s">
        <v>865</v>
      </c>
      <c r="C106" s="3">
        <v>2020</v>
      </c>
      <c r="D106">
        <f t="shared" si="1"/>
        <v>2020</v>
      </c>
      <c r="E106" s="24">
        <v>35</v>
      </c>
      <c r="F106" s="3" t="s">
        <v>185</v>
      </c>
      <c r="G106" s="24" t="s">
        <v>282</v>
      </c>
      <c r="H106" s="24">
        <v>2</v>
      </c>
      <c r="I106" s="24">
        <v>16</v>
      </c>
      <c r="J106" s="24">
        <v>16</v>
      </c>
      <c r="K106" s="25">
        <v>36864</v>
      </c>
      <c r="L106" s="26">
        <v>407</v>
      </c>
      <c r="M106" s="26">
        <v>626</v>
      </c>
      <c r="N106" s="24" t="s">
        <v>247</v>
      </c>
      <c r="O106" s="24">
        <v>4581</v>
      </c>
      <c r="P106" s="24">
        <v>26</v>
      </c>
      <c r="Q106" s="24" t="s">
        <v>306</v>
      </c>
      <c r="R106" s="24">
        <v>11</v>
      </c>
      <c r="S106" s="24" t="s">
        <v>313</v>
      </c>
      <c r="T106" s="24">
        <v>242</v>
      </c>
      <c r="U106" s="24">
        <v>63</v>
      </c>
      <c r="V106" s="24" t="s">
        <v>248</v>
      </c>
      <c r="W106" s="24" t="s">
        <v>176</v>
      </c>
      <c r="X106" s="24" t="s">
        <v>574</v>
      </c>
      <c r="Y106" s="24" t="s">
        <v>862</v>
      </c>
      <c r="Z106" s="24" t="s">
        <v>863</v>
      </c>
      <c r="AA106" s="24" t="s">
        <v>586</v>
      </c>
      <c r="AB106" s="24">
        <v>41</v>
      </c>
      <c r="AC106" s="24">
        <v>257</v>
      </c>
      <c r="AD106" s="24" t="s">
        <v>664</v>
      </c>
      <c r="AE106" s="24" t="s">
        <v>864</v>
      </c>
      <c r="AF106" s="24" t="s">
        <v>134</v>
      </c>
      <c r="AG106" s="24"/>
      <c r="AH106" s="24"/>
      <c r="AI106" s="24">
        <v>13</v>
      </c>
    </row>
    <row r="107" spans="2:35" x14ac:dyDescent="0.2">
      <c r="B107" t="s">
        <v>865</v>
      </c>
      <c r="C107" s="3">
        <v>2008</v>
      </c>
      <c r="D107">
        <f t="shared" si="1"/>
        <v>2008</v>
      </c>
      <c r="E107" s="24">
        <v>23</v>
      </c>
      <c r="F107" s="3" t="s">
        <v>185</v>
      </c>
      <c r="G107" s="24" t="s">
        <v>282</v>
      </c>
      <c r="I107" s="24">
        <v>1</v>
      </c>
      <c r="J107" s="24">
        <v>1</v>
      </c>
      <c r="K107" s="24" t="s">
        <v>365</v>
      </c>
      <c r="L107" s="24">
        <v>26</v>
      </c>
      <c r="M107" s="24">
        <v>40</v>
      </c>
      <c r="N107" s="24" t="s">
        <v>247</v>
      </c>
      <c r="O107" s="24">
        <v>199</v>
      </c>
      <c r="P107" s="24">
        <v>2</v>
      </c>
      <c r="Q107" s="24" t="s">
        <v>239</v>
      </c>
      <c r="R107" s="24">
        <v>2</v>
      </c>
      <c r="S107" s="24" t="s">
        <v>239</v>
      </c>
      <c r="T107" s="24">
        <v>14</v>
      </c>
      <c r="U107" s="24">
        <v>28</v>
      </c>
      <c r="V107" s="24" t="s">
        <v>239</v>
      </c>
      <c r="W107" s="24" t="s">
        <v>142</v>
      </c>
      <c r="X107" s="24" t="s">
        <v>113</v>
      </c>
      <c r="Y107" s="24" t="s">
        <v>866</v>
      </c>
      <c r="Z107" s="24" t="s">
        <v>808</v>
      </c>
      <c r="AB107" s="24">
        <v>3</v>
      </c>
      <c r="AC107" s="24">
        <v>9</v>
      </c>
      <c r="AD107" s="24" t="s">
        <v>867</v>
      </c>
      <c r="AE107" s="24" t="s">
        <v>868</v>
      </c>
      <c r="AF107" s="24" t="s">
        <v>337</v>
      </c>
      <c r="AG107" s="24"/>
      <c r="AH107" s="24"/>
    </row>
    <row r="108" spans="2:35" x14ac:dyDescent="0.2">
      <c r="B108" t="s">
        <v>865</v>
      </c>
      <c r="C108" s="3" t="s">
        <v>823</v>
      </c>
      <c r="D108">
        <f t="shared" si="1"/>
        <v>2010</v>
      </c>
      <c r="E108" s="24">
        <v>25</v>
      </c>
      <c r="F108" s="3" t="s">
        <v>185</v>
      </c>
      <c r="G108" s="24" t="s">
        <v>282</v>
      </c>
      <c r="I108" s="24">
        <v>1</v>
      </c>
      <c r="J108" s="24">
        <v>1</v>
      </c>
      <c r="K108" s="24" t="s">
        <v>365</v>
      </c>
      <c r="L108" s="24">
        <v>20</v>
      </c>
      <c r="M108" s="24">
        <v>29</v>
      </c>
      <c r="N108" s="24" t="s">
        <v>240</v>
      </c>
      <c r="O108" s="24">
        <v>186</v>
      </c>
      <c r="P108" s="24">
        <v>1</v>
      </c>
      <c r="Q108" s="24" t="s">
        <v>297</v>
      </c>
      <c r="R108" s="24">
        <v>2</v>
      </c>
      <c r="S108" s="24" t="s">
        <v>40</v>
      </c>
      <c r="T108" s="24">
        <v>9</v>
      </c>
      <c r="U108" s="24">
        <v>22</v>
      </c>
      <c r="V108" s="24" t="s">
        <v>383</v>
      </c>
      <c r="W108" s="24" t="s">
        <v>250</v>
      </c>
      <c r="X108" s="24" t="s">
        <v>515</v>
      </c>
      <c r="Y108" s="24" t="s">
        <v>869</v>
      </c>
      <c r="Z108" s="24" t="s">
        <v>240</v>
      </c>
      <c r="AB108" s="24">
        <v>5</v>
      </c>
      <c r="AC108" s="24">
        <v>37</v>
      </c>
      <c r="AD108" s="24" t="s">
        <v>870</v>
      </c>
      <c r="AE108" s="24" t="s">
        <v>871</v>
      </c>
      <c r="AF108" s="24" t="s">
        <v>506</v>
      </c>
      <c r="AG108" s="24"/>
      <c r="AH108" s="24"/>
    </row>
    <row r="109" spans="2:35" x14ac:dyDescent="0.2">
      <c r="B109" t="s">
        <v>865</v>
      </c>
      <c r="C109" s="3">
        <v>2011</v>
      </c>
      <c r="D109">
        <f t="shared" si="1"/>
        <v>2011</v>
      </c>
      <c r="E109" s="24">
        <v>26</v>
      </c>
      <c r="F109" s="3" t="s">
        <v>185</v>
      </c>
      <c r="G109" s="24" t="s">
        <v>282</v>
      </c>
      <c r="I109" s="24">
        <v>1</v>
      </c>
      <c r="J109" s="24">
        <v>1</v>
      </c>
      <c r="K109" s="24" t="s">
        <v>365</v>
      </c>
      <c r="L109" s="24">
        <v>24</v>
      </c>
      <c r="M109" s="24">
        <v>41</v>
      </c>
      <c r="N109" s="24" t="s">
        <v>589</v>
      </c>
      <c r="O109" s="24">
        <v>199</v>
      </c>
      <c r="P109" s="24">
        <v>0</v>
      </c>
      <c r="Q109" s="24" t="s">
        <v>37</v>
      </c>
      <c r="R109" s="24">
        <v>0</v>
      </c>
      <c r="S109" s="24" t="s">
        <v>37</v>
      </c>
      <c r="T109" s="24">
        <v>10</v>
      </c>
      <c r="U109" s="24">
        <v>21</v>
      </c>
      <c r="V109" s="24" t="s">
        <v>440</v>
      </c>
      <c r="W109" s="24" t="s">
        <v>440</v>
      </c>
      <c r="X109" s="24" t="s">
        <v>67</v>
      </c>
      <c r="Y109" s="24" t="s">
        <v>866</v>
      </c>
      <c r="Z109" s="24" t="s">
        <v>872</v>
      </c>
      <c r="AB109" s="24">
        <v>2</v>
      </c>
      <c r="AC109" s="24">
        <v>16</v>
      </c>
      <c r="AD109" s="24" t="s">
        <v>873</v>
      </c>
      <c r="AE109" s="24" t="s">
        <v>873</v>
      </c>
      <c r="AF109" s="24" t="s">
        <v>380</v>
      </c>
      <c r="AG109" s="24"/>
      <c r="AH109" s="24"/>
    </row>
    <row r="110" spans="2:35" x14ac:dyDescent="0.2">
      <c r="B110" t="s">
        <v>865</v>
      </c>
      <c r="C110" s="3" t="s">
        <v>449</v>
      </c>
      <c r="D110">
        <f t="shared" si="1"/>
        <v>2012</v>
      </c>
      <c r="E110" s="24">
        <v>27</v>
      </c>
      <c r="F110" s="3" t="s">
        <v>185</v>
      </c>
      <c r="G110" s="24" t="s">
        <v>282</v>
      </c>
      <c r="I110" s="24">
        <v>2</v>
      </c>
      <c r="J110" s="24">
        <v>2</v>
      </c>
      <c r="K110" s="27">
        <v>44197</v>
      </c>
      <c r="L110" s="24">
        <v>54</v>
      </c>
      <c r="M110" s="24">
        <v>77</v>
      </c>
      <c r="N110" s="24" t="s">
        <v>772</v>
      </c>
      <c r="O110" s="24">
        <v>646</v>
      </c>
      <c r="P110" s="24">
        <v>6</v>
      </c>
      <c r="Q110" s="24" t="s">
        <v>53</v>
      </c>
      <c r="R110" s="24">
        <v>3</v>
      </c>
      <c r="S110" s="24" t="s">
        <v>736</v>
      </c>
      <c r="T110" s="24">
        <v>37</v>
      </c>
      <c r="U110" s="24">
        <v>47</v>
      </c>
      <c r="V110" s="24" t="s">
        <v>419</v>
      </c>
      <c r="W110" s="24" t="s">
        <v>97</v>
      </c>
      <c r="X110" s="24" t="s">
        <v>384</v>
      </c>
      <c r="Y110" s="24" t="s">
        <v>874</v>
      </c>
      <c r="Z110" s="24" t="s">
        <v>875</v>
      </c>
      <c r="AB110" s="24">
        <v>1</v>
      </c>
      <c r="AC110" s="24">
        <v>0</v>
      </c>
      <c r="AD110" s="24" t="s">
        <v>876</v>
      </c>
      <c r="AE110" s="24" t="s">
        <v>877</v>
      </c>
      <c r="AF110" s="24" t="s">
        <v>108</v>
      </c>
      <c r="AG110" s="24">
        <v>1</v>
      </c>
      <c r="AH110" s="24">
        <v>1</v>
      </c>
    </row>
    <row r="111" spans="2:35" x14ac:dyDescent="0.2">
      <c r="B111" t="s">
        <v>865</v>
      </c>
      <c r="C111" s="3" t="s">
        <v>845</v>
      </c>
      <c r="D111">
        <f t="shared" si="1"/>
        <v>2016</v>
      </c>
      <c r="E111" s="24">
        <v>31</v>
      </c>
      <c r="F111" s="3" t="s">
        <v>185</v>
      </c>
      <c r="G111" s="24" t="s">
        <v>282</v>
      </c>
      <c r="I111" s="24">
        <v>3</v>
      </c>
      <c r="J111" s="24">
        <v>3</v>
      </c>
      <c r="K111" s="27">
        <v>44198</v>
      </c>
      <c r="L111" s="24">
        <v>70</v>
      </c>
      <c r="M111" s="24">
        <v>98</v>
      </c>
      <c r="N111" s="24" t="s">
        <v>618</v>
      </c>
      <c r="O111" s="24">
        <v>1014</v>
      </c>
      <c r="P111" s="24">
        <v>9</v>
      </c>
      <c r="Q111" s="24" t="s">
        <v>505</v>
      </c>
      <c r="R111" s="24">
        <v>0</v>
      </c>
      <c r="S111" s="24" t="s">
        <v>37</v>
      </c>
      <c r="T111" s="24">
        <v>54</v>
      </c>
      <c r="U111" s="24">
        <v>73</v>
      </c>
      <c r="V111" s="24" t="s">
        <v>783</v>
      </c>
      <c r="W111" s="24" t="s">
        <v>300</v>
      </c>
      <c r="X111" s="24" t="s">
        <v>726</v>
      </c>
      <c r="Y111" s="24" t="s">
        <v>878</v>
      </c>
      <c r="Z111" s="24" t="s">
        <v>879</v>
      </c>
      <c r="AB111" s="24">
        <v>8</v>
      </c>
      <c r="AC111" s="24">
        <v>59</v>
      </c>
      <c r="AD111" s="24" t="s">
        <v>880</v>
      </c>
      <c r="AE111" s="24" t="s">
        <v>881</v>
      </c>
      <c r="AF111" s="24" t="s">
        <v>116</v>
      </c>
      <c r="AG111" s="24"/>
      <c r="AH111" s="24"/>
    </row>
    <row r="112" spans="2:35" x14ac:dyDescent="0.2">
      <c r="B112" t="s">
        <v>865</v>
      </c>
      <c r="C112" s="3">
        <v>2017</v>
      </c>
      <c r="D112">
        <f t="shared" si="1"/>
        <v>2017</v>
      </c>
      <c r="E112" s="24">
        <v>32</v>
      </c>
      <c r="F112" s="3" t="s">
        <v>185</v>
      </c>
      <c r="G112" s="24" t="s">
        <v>282</v>
      </c>
      <c r="I112" s="24">
        <v>2</v>
      </c>
      <c r="J112" s="24">
        <v>2</v>
      </c>
      <c r="K112" s="27">
        <v>44197</v>
      </c>
      <c r="L112" s="24">
        <v>43</v>
      </c>
      <c r="M112" s="24">
        <v>66</v>
      </c>
      <c r="N112" s="24" t="s">
        <v>603</v>
      </c>
      <c r="O112" s="24">
        <v>428</v>
      </c>
      <c r="P112" s="24">
        <v>2</v>
      </c>
      <c r="Q112" s="24" t="s">
        <v>174</v>
      </c>
      <c r="R112" s="24">
        <v>0</v>
      </c>
      <c r="S112" s="24" t="s">
        <v>37</v>
      </c>
      <c r="T112" s="24">
        <v>24</v>
      </c>
      <c r="U112" s="24">
        <v>52</v>
      </c>
      <c r="V112" s="24" t="s">
        <v>299</v>
      </c>
      <c r="W112" s="24" t="s">
        <v>90</v>
      </c>
      <c r="X112" s="24" t="s">
        <v>310</v>
      </c>
      <c r="Y112" s="24" t="s">
        <v>882</v>
      </c>
      <c r="Z112" s="24" t="s">
        <v>883</v>
      </c>
      <c r="AB112" s="24">
        <v>6</v>
      </c>
      <c r="AC112" s="24">
        <v>35</v>
      </c>
      <c r="AD112" s="24" t="s">
        <v>884</v>
      </c>
      <c r="AE112" s="24" t="s">
        <v>409</v>
      </c>
      <c r="AF112" s="24" t="s">
        <v>67</v>
      </c>
      <c r="AG112" s="24"/>
    </row>
    <row r="113" spans="2:35" x14ac:dyDescent="0.2">
      <c r="B113" t="s">
        <v>915</v>
      </c>
      <c r="C113" s="3">
        <v>2012</v>
      </c>
      <c r="D113">
        <f t="shared" si="1"/>
        <v>2012</v>
      </c>
      <c r="E113" s="24">
        <v>24</v>
      </c>
      <c r="F113" s="3" t="s">
        <v>886</v>
      </c>
      <c r="G113" s="24" t="s">
        <v>282</v>
      </c>
      <c r="H113" s="24">
        <v>17</v>
      </c>
      <c r="I113" s="24">
        <v>16</v>
      </c>
      <c r="J113" s="24">
        <v>16</v>
      </c>
      <c r="K113" s="25">
        <v>36776</v>
      </c>
      <c r="L113" s="24">
        <v>282</v>
      </c>
      <c r="M113" s="24">
        <v>484</v>
      </c>
      <c r="N113" s="24" t="s">
        <v>188</v>
      </c>
      <c r="O113" s="24">
        <v>3294</v>
      </c>
      <c r="P113" s="24">
        <v>12</v>
      </c>
      <c r="Q113" s="24" t="s">
        <v>82</v>
      </c>
      <c r="R113" s="24">
        <v>13</v>
      </c>
      <c r="S113" s="24" t="s">
        <v>131</v>
      </c>
      <c r="T113" s="24">
        <v>151</v>
      </c>
      <c r="U113" s="24">
        <v>80</v>
      </c>
      <c r="V113" s="24" t="s">
        <v>62</v>
      </c>
      <c r="W113" s="24" t="s">
        <v>134</v>
      </c>
      <c r="X113" s="24" t="s">
        <v>435</v>
      </c>
      <c r="Y113" s="24" t="s">
        <v>887</v>
      </c>
      <c r="Z113" s="24" t="s">
        <v>888</v>
      </c>
      <c r="AA113" s="24" t="s">
        <v>889</v>
      </c>
      <c r="AB113" s="24">
        <v>35</v>
      </c>
      <c r="AC113" s="24">
        <v>234</v>
      </c>
      <c r="AD113" s="24" t="s">
        <v>708</v>
      </c>
      <c r="AE113" s="24" t="s">
        <v>707</v>
      </c>
      <c r="AF113" s="24" t="s">
        <v>182</v>
      </c>
      <c r="AG113" s="24">
        <v>1</v>
      </c>
      <c r="AH113" s="24">
        <v>1</v>
      </c>
      <c r="AI113" s="24">
        <v>10</v>
      </c>
    </row>
    <row r="114" spans="2:35" x14ac:dyDescent="0.2">
      <c r="B114" t="s">
        <v>915</v>
      </c>
      <c r="C114" s="3">
        <v>2013</v>
      </c>
      <c r="D114">
        <f t="shared" si="1"/>
        <v>2013</v>
      </c>
      <c r="E114" s="24">
        <v>25</v>
      </c>
      <c r="F114" s="3" t="s">
        <v>886</v>
      </c>
      <c r="G114" s="24" t="s">
        <v>282</v>
      </c>
      <c r="H114" s="24">
        <v>17</v>
      </c>
      <c r="I114" s="24">
        <v>16</v>
      </c>
      <c r="J114" s="24">
        <v>16</v>
      </c>
      <c r="K114" s="25">
        <v>36746</v>
      </c>
      <c r="L114" s="24">
        <v>355</v>
      </c>
      <c r="M114" s="24">
        <v>588</v>
      </c>
      <c r="N114" s="24" t="s">
        <v>180</v>
      </c>
      <c r="O114" s="24">
        <v>3913</v>
      </c>
      <c r="P114" s="24">
        <v>24</v>
      </c>
      <c r="Q114" s="24" t="s">
        <v>342</v>
      </c>
      <c r="R114" s="24">
        <v>17</v>
      </c>
      <c r="S114" s="24" t="s">
        <v>275</v>
      </c>
      <c r="T114" s="24">
        <v>204</v>
      </c>
      <c r="U114" s="24">
        <v>67</v>
      </c>
      <c r="V114" s="24" t="s">
        <v>182</v>
      </c>
      <c r="W114" s="24" t="s">
        <v>154</v>
      </c>
      <c r="X114" s="24" t="s">
        <v>368</v>
      </c>
      <c r="Y114" s="24" t="s">
        <v>890</v>
      </c>
      <c r="Z114" s="24" t="s">
        <v>361</v>
      </c>
      <c r="AA114" s="24" t="s">
        <v>889</v>
      </c>
      <c r="AB114" s="26">
        <v>58</v>
      </c>
      <c r="AC114" s="26">
        <v>399</v>
      </c>
      <c r="AD114" s="24" t="s">
        <v>891</v>
      </c>
      <c r="AE114" s="24" t="s">
        <v>892</v>
      </c>
      <c r="AF114" s="24" t="s">
        <v>314</v>
      </c>
      <c r="AG114" s="24">
        <v>4</v>
      </c>
      <c r="AH114" s="24">
        <v>3</v>
      </c>
      <c r="AI114" s="24">
        <v>11</v>
      </c>
    </row>
    <row r="115" spans="2:35" x14ac:dyDescent="0.2">
      <c r="B115" t="s">
        <v>915</v>
      </c>
      <c r="C115" s="3">
        <v>2014</v>
      </c>
      <c r="D115">
        <f t="shared" si="1"/>
        <v>2014</v>
      </c>
      <c r="E115" s="24">
        <v>26</v>
      </c>
      <c r="F115" s="3" t="s">
        <v>886</v>
      </c>
      <c r="G115" s="24" t="s">
        <v>282</v>
      </c>
      <c r="H115" s="24">
        <v>17</v>
      </c>
      <c r="I115" s="24">
        <v>16</v>
      </c>
      <c r="J115" s="24">
        <v>16</v>
      </c>
      <c r="K115" s="25">
        <v>36746</v>
      </c>
      <c r="L115" s="24">
        <v>392</v>
      </c>
      <c r="M115" s="24">
        <v>590</v>
      </c>
      <c r="N115" s="24" t="s">
        <v>241</v>
      </c>
      <c r="O115" s="24">
        <v>4045</v>
      </c>
      <c r="P115" s="24">
        <v>27</v>
      </c>
      <c r="Q115" s="24" t="s">
        <v>556</v>
      </c>
      <c r="R115" s="24">
        <v>12</v>
      </c>
      <c r="S115" s="24" t="s">
        <v>35</v>
      </c>
      <c r="T115" s="24">
        <v>225</v>
      </c>
      <c r="U115" s="24">
        <v>50</v>
      </c>
      <c r="V115" s="24" t="s">
        <v>40</v>
      </c>
      <c r="W115" s="24" t="s">
        <v>40</v>
      </c>
      <c r="X115" s="24" t="s">
        <v>783</v>
      </c>
      <c r="Y115" s="24" t="s">
        <v>893</v>
      </c>
      <c r="Z115" s="24" t="s">
        <v>894</v>
      </c>
      <c r="AA115" s="24" t="s">
        <v>172</v>
      </c>
      <c r="AB115" s="24">
        <v>46</v>
      </c>
      <c r="AC115" s="24">
        <v>337</v>
      </c>
      <c r="AD115" s="24" t="s">
        <v>895</v>
      </c>
      <c r="AE115" s="24" t="s">
        <v>895</v>
      </c>
      <c r="AF115" s="24" t="s">
        <v>125</v>
      </c>
      <c r="AG115" s="24">
        <v>2</v>
      </c>
      <c r="AH115" s="24">
        <v>1</v>
      </c>
      <c r="AI115" s="24">
        <v>14</v>
      </c>
    </row>
    <row r="116" spans="2:35" x14ac:dyDescent="0.2">
      <c r="B116" t="s">
        <v>915</v>
      </c>
      <c r="C116" s="3">
        <v>2015</v>
      </c>
      <c r="D116">
        <f t="shared" si="1"/>
        <v>2015</v>
      </c>
      <c r="E116" s="24">
        <v>27</v>
      </c>
      <c r="F116" s="3" t="s">
        <v>886</v>
      </c>
      <c r="G116" s="24" t="s">
        <v>282</v>
      </c>
      <c r="H116" s="24">
        <v>17</v>
      </c>
      <c r="I116" s="24">
        <v>16</v>
      </c>
      <c r="J116" s="24">
        <v>16</v>
      </c>
      <c r="K116" s="25">
        <v>36805</v>
      </c>
      <c r="L116" s="24">
        <v>363</v>
      </c>
      <c r="M116" s="24">
        <v>586</v>
      </c>
      <c r="N116" s="24" t="s">
        <v>119</v>
      </c>
      <c r="O116" s="24">
        <v>4208</v>
      </c>
      <c r="P116" s="24">
        <v>24</v>
      </c>
      <c r="Q116" s="24" t="s">
        <v>342</v>
      </c>
      <c r="R116" s="24">
        <v>12</v>
      </c>
      <c r="S116" s="24" t="s">
        <v>35</v>
      </c>
      <c r="T116" s="24">
        <v>195</v>
      </c>
      <c r="U116" s="24">
        <v>54</v>
      </c>
      <c r="V116" s="24" t="s">
        <v>125</v>
      </c>
      <c r="W116" s="24" t="s">
        <v>90</v>
      </c>
      <c r="X116" s="24" t="s">
        <v>644</v>
      </c>
      <c r="Y116" s="24" t="s">
        <v>896</v>
      </c>
      <c r="Z116" s="24" t="s">
        <v>897</v>
      </c>
      <c r="AA116" s="24" t="s">
        <v>898</v>
      </c>
      <c r="AB116" s="24">
        <v>45</v>
      </c>
      <c r="AC116" s="26">
        <v>420</v>
      </c>
      <c r="AD116" s="24" t="s">
        <v>899</v>
      </c>
      <c r="AE116" s="24" t="s">
        <v>806</v>
      </c>
      <c r="AF116" s="24" t="s">
        <v>90</v>
      </c>
      <c r="AG116" s="24">
        <v>2</v>
      </c>
      <c r="AH116" s="24">
        <v>2</v>
      </c>
      <c r="AI116" s="24">
        <v>10</v>
      </c>
    </row>
    <row r="117" spans="2:35" x14ac:dyDescent="0.2">
      <c r="B117" t="s">
        <v>915</v>
      </c>
      <c r="C117" s="3">
        <v>2016</v>
      </c>
      <c r="D117">
        <f t="shared" si="1"/>
        <v>2016</v>
      </c>
      <c r="E117" s="24">
        <v>28</v>
      </c>
      <c r="F117" s="3" t="s">
        <v>886</v>
      </c>
      <c r="G117" s="24" t="s">
        <v>282</v>
      </c>
      <c r="H117" s="24">
        <v>17</v>
      </c>
      <c r="I117" s="24">
        <v>13</v>
      </c>
      <c r="J117" s="24">
        <v>13</v>
      </c>
      <c r="K117" s="25">
        <v>36654</v>
      </c>
      <c r="L117" s="24">
        <v>261</v>
      </c>
      <c r="M117" s="24">
        <v>389</v>
      </c>
      <c r="N117" s="24" t="s">
        <v>853</v>
      </c>
      <c r="O117" s="24">
        <v>2995</v>
      </c>
      <c r="P117" s="24">
        <v>19</v>
      </c>
      <c r="Q117" s="24" t="s">
        <v>440</v>
      </c>
      <c r="R117" s="24">
        <v>12</v>
      </c>
      <c r="S117" s="24" t="s">
        <v>340</v>
      </c>
      <c r="T117" s="24">
        <v>134</v>
      </c>
      <c r="U117" s="24">
        <v>74</v>
      </c>
      <c r="V117" s="24" t="s">
        <v>113</v>
      </c>
      <c r="W117" s="24" t="s">
        <v>248</v>
      </c>
      <c r="X117" s="24" t="s">
        <v>359</v>
      </c>
      <c r="Y117" s="24" t="s">
        <v>900</v>
      </c>
      <c r="Z117" s="24" t="s">
        <v>883</v>
      </c>
      <c r="AA117" s="24" t="s">
        <v>901</v>
      </c>
      <c r="AB117" s="24">
        <v>29</v>
      </c>
      <c r="AC117" s="24">
        <v>216</v>
      </c>
      <c r="AD117" s="24" t="s">
        <v>802</v>
      </c>
      <c r="AE117" s="24" t="s">
        <v>591</v>
      </c>
      <c r="AF117" s="24" t="s">
        <v>40</v>
      </c>
      <c r="AG117" s="24">
        <v>3</v>
      </c>
      <c r="AH117" s="24">
        <v>3</v>
      </c>
      <c r="AI117" s="24">
        <v>10</v>
      </c>
    </row>
    <row r="118" spans="2:35" x14ac:dyDescent="0.2">
      <c r="B118" t="s">
        <v>915</v>
      </c>
      <c r="C118" s="3">
        <v>2018</v>
      </c>
      <c r="D118">
        <f t="shared" si="1"/>
        <v>2018</v>
      </c>
      <c r="E118" s="24">
        <v>30</v>
      </c>
      <c r="F118" s="3" t="s">
        <v>886</v>
      </c>
      <c r="G118" s="24" t="s">
        <v>282</v>
      </c>
      <c r="H118" s="24">
        <v>17</v>
      </c>
      <c r="I118" s="24">
        <v>11</v>
      </c>
      <c r="J118" s="24">
        <v>11</v>
      </c>
      <c r="K118" s="25">
        <v>36682</v>
      </c>
      <c r="L118" s="24">
        <v>176</v>
      </c>
      <c r="M118" s="24">
        <v>274</v>
      </c>
      <c r="N118" s="24" t="s">
        <v>245</v>
      </c>
      <c r="O118" s="24">
        <v>1979</v>
      </c>
      <c r="P118" s="24">
        <v>17</v>
      </c>
      <c r="Q118" s="24" t="s">
        <v>154</v>
      </c>
      <c r="R118" s="24">
        <v>9</v>
      </c>
      <c r="S118" s="24" t="s">
        <v>59</v>
      </c>
      <c r="T118" s="24">
        <v>92</v>
      </c>
      <c r="U118" s="24">
        <v>75</v>
      </c>
      <c r="V118" s="24" t="s">
        <v>125</v>
      </c>
      <c r="W118" s="24" t="s">
        <v>337</v>
      </c>
      <c r="X118" s="24" t="s">
        <v>320</v>
      </c>
      <c r="Y118" s="24" t="s">
        <v>902</v>
      </c>
      <c r="Z118" s="24" t="s">
        <v>659</v>
      </c>
      <c r="AA118" s="24" t="s">
        <v>903</v>
      </c>
      <c r="AB118" s="24">
        <v>35</v>
      </c>
      <c r="AC118" s="24">
        <v>279</v>
      </c>
      <c r="AD118" s="24" t="s">
        <v>904</v>
      </c>
      <c r="AE118" s="24" t="s">
        <v>905</v>
      </c>
      <c r="AF118" s="24" t="s">
        <v>574</v>
      </c>
      <c r="AG118" s="24">
        <v>3</v>
      </c>
      <c r="AH118" s="24">
        <v>3</v>
      </c>
      <c r="AI118" s="24">
        <v>6</v>
      </c>
    </row>
    <row r="119" spans="2:35" x14ac:dyDescent="0.2">
      <c r="B119" t="s">
        <v>915</v>
      </c>
      <c r="C119" s="3" t="s">
        <v>290</v>
      </c>
      <c r="D119">
        <f t="shared" si="1"/>
        <v>2019</v>
      </c>
      <c r="E119" s="24">
        <v>31</v>
      </c>
      <c r="F119" s="3" t="s">
        <v>906</v>
      </c>
      <c r="G119" s="24" t="s">
        <v>282</v>
      </c>
      <c r="H119" s="24">
        <v>17</v>
      </c>
      <c r="I119" s="24">
        <v>12</v>
      </c>
      <c r="J119" s="24">
        <v>10</v>
      </c>
      <c r="K119" s="25">
        <v>36592</v>
      </c>
      <c r="L119" s="24">
        <v>201</v>
      </c>
      <c r="M119" s="24">
        <v>286</v>
      </c>
      <c r="N119" s="24" t="s">
        <v>907</v>
      </c>
      <c r="O119" s="24">
        <v>2742</v>
      </c>
      <c r="P119" s="24">
        <v>22</v>
      </c>
      <c r="Q119" s="24" t="s">
        <v>113</v>
      </c>
      <c r="R119" s="24">
        <v>6</v>
      </c>
      <c r="S119" s="24" t="s">
        <v>64</v>
      </c>
      <c r="T119" s="24">
        <v>126</v>
      </c>
      <c r="U119" s="24">
        <v>91</v>
      </c>
      <c r="V119" s="26" t="s">
        <v>283</v>
      </c>
      <c r="W119" s="26" t="s">
        <v>387</v>
      </c>
      <c r="X119" s="26" t="s">
        <v>754</v>
      </c>
      <c r="Y119" s="24" t="s">
        <v>908</v>
      </c>
      <c r="Z119" s="26" t="s">
        <v>909</v>
      </c>
      <c r="AA119" s="24" t="s">
        <v>245</v>
      </c>
      <c r="AB119" s="24">
        <v>31</v>
      </c>
      <c r="AC119" s="24">
        <v>212</v>
      </c>
      <c r="AD119" s="26" t="s">
        <v>910</v>
      </c>
      <c r="AE119" s="26" t="s">
        <v>911</v>
      </c>
      <c r="AF119" s="24" t="s">
        <v>463</v>
      </c>
      <c r="AG119" s="24">
        <v>2</v>
      </c>
      <c r="AH119" s="24">
        <v>3</v>
      </c>
      <c r="AI119" s="24">
        <v>11</v>
      </c>
    </row>
    <row r="120" spans="2:35" x14ac:dyDescent="0.2">
      <c r="B120" t="s">
        <v>915</v>
      </c>
      <c r="C120" s="3">
        <v>2020</v>
      </c>
      <c r="D120">
        <f t="shared" si="1"/>
        <v>2020</v>
      </c>
      <c r="E120" s="24">
        <v>32</v>
      </c>
      <c r="F120" s="3" t="s">
        <v>906</v>
      </c>
      <c r="G120" s="24" t="s">
        <v>282</v>
      </c>
      <c r="H120" s="24">
        <v>17</v>
      </c>
      <c r="I120" s="24">
        <v>16</v>
      </c>
      <c r="J120" s="24">
        <v>16</v>
      </c>
      <c r="K120" s="25">
        <v>36657</v>
      </c>
      <c r="L120" s="24">
        <v>315</v>
      </c>
      <c r="M120" s="24">
        <v>481</v>
      </c>
      <c r="N120" s="24" t="s">
        <v>156</v>
      </c>
      <c r="O120" s="24">
        <v>3819</v>
      </c>
      <c r="P120" s="24">
        <v>33</v>
      </c>
      <c r="Q120" s="24" t="s">
        <v>40</v>
      </c>
      <c r="R120" s="24">
        <v>7</v>
      </c>
      <c r="S120" s="24" t="s">
        <v>51</v>
      </c>
      <c r="T120" s="24">
        <v>202</v>
      </c>
      <c r="U120" s="24">
        <v>75</v>
      </c>
      <c r="V120" s="24" t="s">
        <v>75</v>
      </c>
      <c r="W120" s="24" t="s">
        <v>493</v>
      </c>
      <c r="X120" s="24" t="s">
        <v>494</v>
      </c>
      <c r="Y120" s="24" t="s">
        <v>912</v>
      </c>
      <c r="Z120" s="24" t="s">
        <v>913</v>
      </c>
      <c r="AA120" s="24" t="s">
        <v>655</v>
      </c>
      <c r="AB120" s="24">
        <v>24</v>
      </c>
      <c r="AC120" s="24">
        <v>173</v>
      </c>
      <c r="AD120" s="24" t="s">
        <v>779</v>
      </c>
      <c r="AE120" s="24" t="s">
        <v>914</v>
      </c>
      <c r="AF120" s="24" t="s">
        <v>504</v>
      </c>
      <c r="AG120" s="26">
        <v>5</v>
      </c>
      <c r="AH120" s="26">
        <v>6</v>
      </c>
      <c r="AI120" s="24">
        <v>17</v>
      </c>
    </row>
    <row r="121" spans="2:35" x14ac:dyDescent="0.2">
      <c r="B121" t="s">
        <v>915</v>
      </c>
      <c r="C121" s="3" t="s">
        <v>290</v>
      </c>
      <c r="D121">
        <f t="shared" si="1"/>
        <v>2019</v>
      </c>
      <c r="E121" s="24">
        <v>31</v>
      </c>
      <c r="F121" s="3" t="s">
        <v>906</v>
      </c>
      <c r="G121" s="24" t="s">
        <v>282</v>
      </c>
      <c r="I121" s="24">
        <v>3</v>
      </c>
      <c r="J121" s="24">
        <v>3</v>
      </c>
      <c r="K121" s="27">
        <v>44198</v>
      </c>
      <c r="L121" s="24">
        <v>36</v>
      </c>
      <c r="M121" s="24">
        <v>60</v>
      </c>
      <c r="N121" s="24" t="s">
        <v>191</v>
      </c>
      <c r="O121" s="24">
        <v>369</v>
      </c>
      <c r="P121" s="24">
        <v>5</v>
      </c>
      <c r="Q121" s="24" t="s">
        <v>67</v>
      </c>
      <c r="R121" s="24">
        <v>1</v>
      </c>
      <c r="S121" s="24" t="s">
        <v>117</v>
      </c>
      <c r="T121" s="24">
        <v>21</v>
      </c>
      <c r="U121" s="24">
        <v>45</v>
      </c>
      <c r="V121" s="24" t="s">
        <v>154</v>
      </c>
      <c r="W121" s="24" t="s">
        <v>90</v>
      </c>
      <c r="X121" s="24" t="s">
        <v>783</v>
      </c>
      <c r="Y121" s="24" t="s">
        <v>916</v>
      </c>
      <c r="Z121" s="24" t="s">
        <v>917</v>
      </c>
      <c r="AB121" s="24">
        <v>5</v>
      </c>
      <c r="AC121" s="24">
        <v>40</v>
      </c>
      <c r="AD121" s="24" t="s">
        <v>918</v>
      </c>
      <c r="AE121" s="24" t="s">
        <v>806</v>
      </c>
      <c r="AF121" s="24" t="s">
        <v>113</v>
      </c>
    </row>
    <row r="122" spans="2:35" x14ac:dyDescent="0.2">
      <c r="B122" t="s">
        <v>915</v>
      </c>
      <c r="C122" s="3">
        <v>2020</v>
      </c>
      <c r="D122">
        <f t="shared" si="1"/>
        <v>2020</v>
      </c>
      <c r="E122" s="24">
        <v>32</v>
      </c>
      <c r="F122" s="3" t="s">
        <v>906</v>
      </c>
      <c r="G122" s="24" t="s">
        <v>282</v>
      </c>
      <c r="I122" s="24">
        <v>1</v>
      </c>
      <c r="J122" s="24">
        <v>1</v>
      </c>
      <c r="K122" s="24" t="s">
        <v>365</v>
      </c>
      <c r="L122" s="24">
        <v>18</v>
      </c>
      <c r="M122" s="24">
        <v>26</v>
      </c>
      <c r="N122" s="24" t="s">
        <v>357</v>
      </c>
      <c r="O122" s="24">
        <v>165</v>
      </c>
      <c r="P122" s="24">
        <v>1</v>
      </c>
      <c r="Q122" s="24" t="s">
        <v>244</v>
      </c>
      <c r="R122" s="24">
        <v>1</v>
      </c>
      <c r="S122" s="24" t="s">
        <v>244</v>
      </c>
      <c r="T122" s="24">
        <v>9</v>
      </c>
      <c r="U122" s="24">
        <v>35</v>
      </c>
      <c r="V122" s="24" t="s">
        <v>45</v>
      </c>
      <c r="W122" s="24" t="s">
        <v>173</v>
      </c>
      <c r="X122" s="24" t="s">
        <v>505</v>
      </c>
      <c r="Y122" s="24" t="s">
        <v>919</v>
      </c>
      <c r="Z122" s="24" t="s">
        <v>920</v>
      </c>
      <c r="AB122" s="24">
        <v>1</v>
      </c>
      <c r="AC122" s="24">
        <v>7</v>
      </c>
      <c r="AD122" s="24" t="s">
        <v>921</v>
      </c>
      <c r="AE122" s="24" t="s">
        <v>524</v>
      </c>
      <c r="AF122" s="24" t="s">
        <v>142</v>
      </c>
    </row>
    <row r="123" spans="2:35" x14ac:dyDescent="0.2">
      <c r="B123" t="s">
        <v>956</v>
      </c>
      <c r="C123" s="3">
        <v>2014</v>
      </c>
      <c r="D123">
        <f t="shared" si="1"/>
        <v>2014</v>
      </c>
      <c r="E123" s="24">
        <v>23</v>
      </c>
      <c r="F123" s="3" t="s">
        <v>930</v>
      </c>
      <c r="G123" s="24"/>
      <c r="H123" s="24">
        <v>10</v>
      </c>
      <c r="I123" s="24">
        <v>6</v>
      </c>
      <c r="J123" s="24">
        <v>0</v>
      </c>
      <c r="K123" s="24"/>
      <c r="L123" s="24">
        <v>19</v>
      </c>
      <c r="M123" s="24">
        <v>27</v>
      </c>
      <c r="N123" s="24" t="s">
        <v>931</v>
      </c>
      <c r="O123" s="24">
        <v>182</v>
      </c>
      <c r="P123" s="24">
        <v>1</v>
      </c>
      <c r="Q123" s="24" t="s">
        <v>142</v>
      </c>
      <c r="R123" s="24">
        <v>0</v>
      </c>
      <c r="S123" s="24" t="s">
        <v>37</v>
      </c>
      <c r="T123" s="24">
        <v>8</v>
      </c>
      <c r="U123" s="24">
        <v>37</v>
      </c>
      <c r="V123" s="24" t="s">
        <v>182</v>
      </c>
      <c r="W123" s="24" t="s">
        <v>116</v>
      </c>
      <c r="X123" s="24" t="s">
        <v>283</v>
      </c>
      <c r="Y123" s="24" t="s">
        <v>932</v>
      </c>
      <c r="Z123" s="24" t="s">
        <v>460</v>
      </c>
      <c r="AA123" s="24" t="s">
        <v>686</v>
      </c>
      <c r="AB123" s="24">
        <v>5</v>
      </c>
      <c r="AC123" s="24">
        <v>36</v>
      </c>
      <c r="AD123" s="24" t="s">
        <v>933</v>
      </c>
      <c r="AE123" s="24" t="s">
        <v>788</v>
      </c>
      <c r="AF123" s="24" t="s">
        <v>339</v>
      </c>
      <c r="AG123" s="24"/>
      <c r="AH123" s="24"/>
      <c r="AI123" s="24">
        <v>1</v>
      </c>
    </row>
    <row r="124" spans="2:35" x14ac:dyDescent="0.2">
      <c r="B124" t="s">
        <v>956</v>
      </c>
      <c r="C124" s="3">
        <v>2015</v>
      </c>
      <c r="D124">
        <f t="shared" si="1"/>
        <v>2015</v>
      </c>
      <c r="E124" s="24">
        <v>24</v>
      </c>
      <c r="F124" s="3" t="s">
        <v>930</v>
      </c>
      <c r="G124" s="24"/>
      <c r="H124" s="24">
        <v>10</v>
      </c>
      <c r="I124" s="24">
        <v>5</v>
      </c>
      <c r="J124" s="24">
        <v>0</v>
      </c>
      <c r="K124" s="24"/>
      <c r="L124" s="24">
        <v>1</v>
      </c>
      <c r="M124" s="24">
        <v>4</v>
      </c>
      <c r="N124" s="24" t="s">
        <v>813</v>
      </c>
      <c r="O124" s="24">
        <v>6</v>
      </c>
      <c r="P124" s="24">
        <v>0</v>
      </c>
      <c r="Q124" s="24" t="s">
        <v>37</v>
      </c>
      <c r="R124" s="24">
        <v>0</v>
      </c>
      <c r="S124" s="24" t="s">
        <v>37</v>
      </c>
      <c r="T124" s="24"/>
      <c r="U124" s="24">
        <v>6</v>
      </c>
      <c r="V124" s="24" t="s">
        <v>51</v>
      </c>
      <c r="W124" s="24" t="s">
        <v>51</v>
      </c>
      <c r="X124" s="24" t="s">
        <v>178</v>
      </c>
      <c r="Y124" s="24" t="s">
        <v>42</v>
      </c>
      <c r="Z124" s="24" t="s">
        <v>814</v>
      </c>
      <c r="AA124" s="24" t="s">
        <v>159</v>
      </c>
      <c r="AB124" s="24">
        <v>0</v>
      </c>
      <c r="AC124" s="24">
        <v>0</v>
      </c>
      <c r="AD124" s="24" t="s">
        <v>934</v>
      </c>
      <c r="AE124" s="24" t="s">
        <v>934</v>
      </c>
      <c r="AF124" s="24" t="s">
        <v>37</v>
      </c>
      <c r="AG124" s="24"/>
      <c r="AH124" s="24"/>
      <c r="AI124" s="24">
        <v>0</v>
      </c>
    </row>
    <row r="125" spans="2:35" x14ac:dyDescent="0.2">
      <c r="B125" t="s">
        <v>956</v>
      </c>
      <c r="C125" s="3">
        <v>2016</v>
      </c>
      <c r="D125">
        <f t="shared" si="1"/>
        <v>2016</v>
      </c>
      <c r="E125" s="24">
        <v>25</v>
      </c>
      <c r="F125" s="3" t="s">
        <v>930</v>
      </c>
      <c r="G125" s="24"/>
      <c r="H125" s="24">
        <v>10</v>
      </c>
      <c r="I125" s="24">
        <v>6</v>
      </c>
      <c r="J125" s="24">
        <v>2</v>
      </c>
      <c r="K125" s="24" t="s">
        <v>935</v>
      </c>
      <c r="L125" s="24">
        <v>43</v>
      </c>
      <c r="M125" s="24">
        <v>63</v>
      </c>
      <c r="N125" s="24" t="s">
        <v>637</v>
      </c>
      <c r="O125" s="24">
        <v>502</v>
      </c>
      <c r="P125" s="24">
        <v>4</v>
      </c>
      <c r="Q125" s="24" t="s">
        <v>45</v>
      </c>
      <c r="R125" s="24">
        <v>0</v>
      </c>
      <c r="S125" s="24" t="s">
        <v>37</v>
      </c>
      <c r="T125" s="24">
        <v>22</v>
      </c>
      <c r="U125" s="24">
        <v>37</v>
      </c>
      <c r="V125" s="24" t="s">
        <v>157</v>
      </c>
      <c r="W125" s="24" t="s">
        <v>505</v>
      </c>
      <c r="X125" s="24" t="s">
        <v>435</v>
      </c>
      <c r="Y125" s="24" t="s">
        <v>936</v>
      </c>
      <c r="Z125" s="24" t="s">
        <v>937</v>
      </c>
      <c r="AA125" s="24" t="s">
        <v>938</v>
      </c>
      <c r="AB125" s="24">
        <v>3</v>
      </c>
      <c r="AC125" s="24">
        <v>15</v>
      </c>
      <c r="AD125" s="24" t="s">
        <v>939</v>
      </c>
      <c r="AE125" s="24" t="s">
        <v>940</v>
      </c>
      <c r="AF125" s="24" t="s">
        <v>236</v>
      </c>
      <c r="AG125" s="24">
        <v>1</v>
      </c>
      <c r="AH125" s="24">
        <v>1</v>
      </c>
      <c r="AI125" s="24">
        <v>2</v>
      </c>
    </row>
    <row r="126" spans="2:35" x14ac:dyDescent="0.2">
      <c r="B126" t="s">
        <v>956</v>
      </c>
      <c r="C126" s="3">
        <v>2017</v>
      </c>
      <c r="D126">
        <f t="shared" si="1"/>
        <v>2017</v>
      </c>
      <c r="E126" s="24">
        <v>26</v>
      </c>
      <c r="F126" s="3" t="s">
        <v>941</v>
      </c>
      <c r="G126" s="24" t="s">
        <v>425</v>
      </c>
      <c r="H126" s="24">
        <v>10</v>
      </c>
      <c r="I126" s="24">
        <v>6</v>
      </c>
      <c r="J126" s="24">
        <v>5</v>
      </c>
      <c r="K126" s="24" t="s">
        <v>942</v>
      </c>
      <c r="L126" s="24">
        <v>120</v>
      </c>
      <c r="M126" s="24">
        <v>178</v>
      </c>
      <c r="N126" s="24" t="s">
        <v>96</v>
      </c>
      <c r="O126" s="24">
        <v>1560</v>
      </c>
      <c r="P126" s="24">
        <v>7</v>
      </c>
      <c r="Q126" s="24" t="s">
        <v>736</v>
      </c>
      <c r="R126" s="24">
        <v>5</v>
      </c>
      <c r="S126" s="24" t="s">
        <v>115</v>
      </c>
      <c r="T126" s="24">
        <v>81</v>
      </c>
      <c r="U126" s="24">
        <v>61</v>
      </c>
      <c r="V126" s="24" t="s">
        <v>234</v>
      </c>
      <c r="W126" s="24" t="s">
        <v>67</v>
      </c>
      <c r="X126" s="24" t="s">
        <v>447</v>
      </c>
      <c r="Y126" s="24" t="s">
        <v>943</v>
      </c>
      <c r="Z126" s="24" t="s">
        <v>73</v>
      </c>
      <c r="AA126" s="24" t="s">
        <v>944</v>
      </c>
      <c r="AB126" s="24">
        <v>8</v>
      </c>
      <c r="AC126" s="24">
        <v>57</v>
      </c>
      <c r="AD126" s="24" t="s">
        <v>695</v>
      </c>
      <c r="AE126" s="24" t="s">
        <v>945</v>
      </c>
      <c r="AF126" s="24" t="s">
        <v>289</v>
      </c>
      <c r="AG126" s="24">
        <v>2</v>
      </c>
      <c r="AH126" s="24">
        <v>2</v>
      </c>
      <c r="AI126" s="24">
        <v>5</v>
      </c>
    </row>
    <row r="127" spans="2:35" x14ac:dyDescent="0.2">
      <c r="B127" t="s">
        <v>956</v>
      </c>
      <c r="C127" s="3">
        <v>2018</v>
      </c>
      <c r="D127">
        <f t="shared" si="1"/>
        <v>2018</v>
      </c>
      <c r="E127" s="24">
        <v>27</v>
      </c>
      <c r="F127" s="3" t="s">
        <v>941</v>
      </c>
      <c r="G127" s="24"/>
      <c r="H127" s="24">
        <v>10</v>
      </c>
      <c r="I127" s="24">
        <v>3</v>
      </c>
      <c r="J127" s="24">
        <v>3</v>
      </c>
      <c r="K127" s="25">
        <v>36557</v>
      </c>
      <c r="L127" s="24">
        <v>53</v>
      </c>
      <c r="M127" s="24">
        <v>89</v>
      </c>
      <c r="N127" s="24" t="s">
        <v>861</v>
      </c>
      <c r="O127" s="24">
        <v>718</v>
      </c>
      <c r="P127" s="24">
        <v>5</v>
      </c>
      <c r="Q127" s="24" t="s">
        <v>166</v>
      </c>
      <c r="R127" s="24">
        <v>3</v>
      </c>
      <c r="S127" s="24" t="s">
        <v>297</v>
      </c>
      <c r="T127" s="24">
        <v>35</v>
      </c>
      <c r="U127" s="24">
        <v>56</v>
      </c>
      <c r="V127" s="24" t="s">
        <v>159</v>
      </c>
      <c r="W127" s="24" t="s">
        <v>113</v>
      </c>
      <c r="X127" s="24" t="s">
        <v>638</v>
      </c>
      <c r="Y127" s="24" t="s">
        <v>665</v>
      </c>
      <c r="Z127" s="24" t="s">
        <v>588</v>
      </c>
      <c r="AA127" s="24" t="s">
        <v>946</v>
      </c>
      <c r="AB127" s="24">
        <v>13</v>
      </c>
      <c r="AC127" s="24">
        <v>97</v>
      </c>
      <c r="AD127" s="24" t="s">
        <v>947</v>
      </c>
      <c r="AE127" s="24" t="s">
        <v>948</v>
      </c>
      <c r="AF127" s="24" t="s">
        <v>628</v>
      </c>
      <c r="AG127" s="24"/>
      <c r="AH127" s="24"/>
      <c r="AI127" s="24">
        <v>2</v>
      </c>
    </row>
    <row r="128" spans="2:35" x14ac:dyDescent="0.2">
      <c r="B128" t="s">
        <v>956</v>
      </c>
      <c r="C128" s="3">
        <v>2019</v>
      </c>
      <c r="D128">
        <f t="shared" si="1"/>
        <v>2019</v>
      </c>
      <c r="E128" s="24">
        <v>28</v>
      </c>
      <c r="F128" s="3" t="s">
        <v>941</v>
      </c>
      <c r="G128" s="24" t="s">
        <v>282</v>
      </c>
      <c r="H128" s="24">
        <v>10</v>
      </c>
      <c r="I128" s="24">
        <v>16</v>
      </c>
      <c r="J128" s="24">
        <v>16</v>
      </c>
      <c r="K128" s="25">
        <v>36598</v>
      </c>
      <c r="L128" s="24">
        <v>329</v>
      </c>
      <c r="M128" s="24">
        <v>476</v>
      </c>
      <c r="N128" s="24" t="s">
        <v>630</v>
      </c>
      <c r="O128" s="24">
        <v>3978</v>
      </c>
      <c r="P128" s="24">
        <v>27</v>
      </c>
      <c r="Q128" s="24" t="s">
        <v>367</v>
      </c>
      <c r="R128" s="24">
        <v>13</v>
      </c>
      <c r="S128" s="24" t="s">
        <v>131</v>
      </c>
      <c r="T128" s="24">
        <v>193</v>
      </c>
      <c r="U128" s="24">
        <v>75</v>
      </c>
      <c r="V128" s="24" t="s">
        <v>419</v>
      </c>
      <c r="W128" s="24" t="s">
        <v>67</v>
      </c>
      <c r="X128" s="24" t="s">
        <v>494</v>
      </c>
      <c r="Y128" s="24" t="s">
        <v>949</v>
      </c>
      <c r="Z128" s="24" t="s">
        <v>950</v>
      </c>
      <c r="AA128" s="24" t="s">
        <v>52</v>
      </c>
      <c r="AB128" s="24">
        <v>36</v>
      </c>
      <c r="AC128" s="24">
        <v>237</v>
      </c>
      <c r="AD128" s="24" t="s">
        <v>951</v>
      </c>
      <c r="AE128" s="24" t="s">
        <v>779</v>
      </c>
      <c r="AF128" s="24" t="s">
        <v>337</v>
      </c>
      <c r="AG128" s="26">
        <v>4</v>
      </c>
      <c r="AH128" s="24">
        <v>4</v>
      </c>
      <c r="AI128" s="24">
        <v>15</v>
      </c>
    </row>
    <row r="129" spans="2:35" x14ac:dyDescent="0.2">
      <c r="B129" t="s">
        <v>956</v>
      </c>
      <c r="C129" s="3">
        <v>2020</v>
      </c>
      <c r="D129">
        <f t="shared" si="1"/>
        <v>2020</v>
      </c>
      <c r="E129" s="24">
        <v>29</v>
      </c>
      <c r="F129" s="3" t="s">
        <v>941</v>
      </c>
      <c r="G129" s="24" t="s">
        <v>425</v>
      </c>
      <c r="H129" s="24">
        <v>10</v>
      </c>
      <c r="I129" s="24">
        <v>6</v>
      </c>
      <c r="J129" s="24">
        <v>6</v>
      </c>
      <c r="K129" s="25">
        <v>36588</v>
      </c>
      <c r="L129" s="24">
        <v>94</v>
      </c>
      <c r="M129" s="24">
        <v>140</v>
      </c>
      <c r="N129" s="24" t="s">
        <v>853</v>
      </c>
      <c r="O129" s="24">
        <v>1096</v>
      </c>
      <c r="P129" s="24">
        <v>7</v>
      </c>
      <c r="Q129" s="24" t="s">
        <v>239</v>
      </c>
      <c r="R129" s="24">
        <v>5</v>
      </c>
      <c r="S129" s="24" t="s">
        <v>305</v>
      </c>
      <c r="T129" s="24">
        <v>55</v>
      </c>
      <c r="U129" s="24">
        <v>76</v>
      </c>
      <c r="V129" s="24" t="s">
        <v>53</v>
      </c>
      <c r="W129" s="24" t="s">
        <v>125</v>
      </c>
      <c r="X129" s="24" t="s">
        <v>435</v>
      </c>
      <c r="Y129" s="24" t="s">
        <v>952</v>
      </c>
      <c r="Z129" s="24" t="s">
        <v>953</v>
      </c>
      <c r="AA129" s="24" t="s">
        <v>954</v>
      </c>
      <c r="AB129" s="24">
        <v>11</v>
      </c>
      <c r="AC129" s="24">
        <v>77</v>
      </c>
      <c r="AD129" s="24" t="s">
        <v>702</v>
      </c>
      <c r="AE129" s="24" t="s">
        <v>955</v>
      </c>
      <c r="AF129" s="24" t="s">
        <v>248</v>
      </c>
      <c r="AG129" s="24"/>
      <c r="AH129" s="24"/>
      <c r="AI129" s="24">
        <v>3</v>
      </c>
    </row>
    <row r="130" spans="2:35" x14ac:dyDescent="0.2">
      <c r="B130" t="s">
        <v>956</v>
      </c>
      <c r="C130" s="3">
        <v>2014</v>
      </c>
      <c r="D130">
        <f t="shared" si="1"/>
        <v>2014</v>
      </c>
      <c r="E130" s="24">
        <v>23</v>
      </c>
      <c r="F130" s="3" t="s">
        <v>930</v>
      </c>
      <c r="G130" s="24" t="s">
        <v>282</v>
      </c>
      <c r="I130" s="24">
        <v>1</v>
      </c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>
        <v>0</v>
      </c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 spans="2:35" x14ac:dyDescent="0.2">
      <c r="B131" t="s">
        <v>956</v>
      </c>
      <c r="C131" s="3">
        <v>2019</v>
      </c>
      <c r="D131">
        <f t="shared" si="1"/>
        <v>2019</v>
      </c>
      <c r="E131" s="24">
        <v>28</v>
      </c>
      <c r="F131" s="3" t="s">
        <v>941</v>
      </c>
      <c r="G131" s="24" t="s">
        <v>282</v>
      </c>
      <c r="I131" s="24">
        <v>3</v>
      </c>
      <c r="J131" s="24">
        <v>3</v>
      </c>
      <c r="K131" s="27">
        <v>44198</v>
      </c>
      <c r="L131" s="24">
        <v>37</v>
      </c>
      <c r="M131" s="24">
        <v>58</v>
      </c>
      <c r="N131" s="24" t="s">
        <v>957</v>
      </c>
      <c r="O131" s="24">
        <v>427</v>
      </c>
      <c r="P131" s="24">
        <v>2</v>
      </c>
      <c r="Q131" s="24" t="s">
        <v>297</v>
      </c>
      <c r="R131" s="24">
        <v>3</v>
      </c>
      <c r="S131" s="24" t="s">
        <v>405</v>
      </c>
      <c r="T131" s="24">
        <v>25</v>
      </c>
      <c r="U131" s="24">
        <v>30</v>
      </c>
      <c r="V131" s="24" t="s">
        <v>176</v>
      </c>
      <c r="W131" s="24" t="s">
        <v>367</v>
      </c>
      <c r="X131" s="24" t="s">
        <v>359</v>
      </c>
      <c r="Y131" s="24" t="s">
        <v>958</v>
      </c>
      <c r="Z131" s="24" t="s">
        <v>959</v>
      </c>
      <c r="AB131" s="24">
        <v>4</v>
      </c>
      <c r="AC131" s="24">
        <v>26</v>
      </c>
      <c r="AD131" s="24" t="s">
        <v>490</v>
      </c>
      <c r="AE131" s="24" t="s">
        <v>960</v>
      </c>
      <c r="AF131" s="24" t="s">
        <v>299</v>
      </c>
    </row>
    <row r="132" spans="2:35" x14ac:dyDescent="0.2">
      <c r="B132" t="s">
        <v>1008</v>
      </c>
      <c r="C132" s="3">
        <v>2009</v>
      </c>
      <c r="D132">
        <f t="shared" si="1"/>
        <v>2009</v>
      </c>
      <c r="E132" s="24">
        <v>21</v>
      </c>
      <c r="F132" s="3" t="s">
        <v>962</v>
      </c>
      <c r="G132" s="24" t="s">
        <v>282</v>
      </c>
      <c r="H132" s="24">
        <v>9</v>
      </c>
      <c r="I132" s="24">
        <v>10</v>
      </c>
      <c r="J132" s="24">
        <v>10</v>
      </c>
      <c r="K132" s="25">
        <v>36740</v>
      </c>
      <c r="L132" s="24">
        <v>201</v>
      </c>
      <c r="M132" s="24">
        <v>377</v>
      </c>
      <c r="N132" s="24" t="s">
        <v>593</v>
      </c>
      <c r="O132" s="24">
        <v>2267</v>
      </c>
      <c r="P132" s="24">
        <v>13</v>
      </c>
      <c r="Q132" s="24" t="s">
        <v>297</v>
      </c>
      <c r="R132" s="24">
        <v>20</v>
      </c>
      <c r="S132" s="24" t="s">
        <v>444</v>
      </c>
      <c r="T132" s="24">
        <v>111</v>
      </c>
      <c r="U132" s="24">
        <v>75</v>
      </c>
      <c r="V132" s="24" t="s">
        <v>178</v>
      </c>
      <c r="W132" s="24" t="s">
        <v>289</v>
      </c>
      <c r="X132" s="24" t="s">
        <v>574</v>
      </c>
      <c r="Y132" s="24" t="s">
        <v>963</v>
      </c>
      <c r="Z132" s="24" t="s">
        <v>964</v>
      </c>
      <c r="AA132" s="24" t="s">
        <v>965</v>
      </c>
      <c r="AB132" s="24">
        <v>24</v>
      </c>
      <c r="AC132" s="24">
        <v>169</v>
      </c>
      <c r="AD132" s="24" t="s">
        <v>707</v>
      </c>
      <c r="AE132" s="24" t="s">
        <v>966</v>
      </c>
      <c r="AF132" s="24" t="s">
        <v>178</v>
      </c>
      <c r="AG132" s="24">
        <v>1</v>
      </c>
      <c r="AH132" s="24">
        <v>1</v>
      </c>
      <c r="AI132" s="24">
        <v>3</v>
      </c>
    </row>
    <row r="133" spans="2:35" x14ac:dyDescent="0.2">
      <c r="B133" t="s">
        <v>1008</v>
      </c>
      <c r="C133" s="3">
        <v>2010</v>
      </c>
      <c r="D133">
        <f t="shared" si="1"/>
        <v>2010</v>
      </c>
      <c r="E133" s="24">
        <v>22</v>
      </c>
      <c r="F133" s="3" t="s">
        <v>962</v>
      </c>
      <c r="G133" s="24"/>
      <c r="H133" s="24">
        <v>9</v>
      </c>
      <c r="I133" s="24">
        <v>3</v>
      </c>
      <c r="J133" s="24">
        <v>3</v>
      </c>
      <c r="K133" s="25">
        <v>36557</v>
      </c>
      <c r="L133" s="24">
        <v>57</v>
      </c>
      <c r="M133" s="24">
        <v>96</v>
      </c>
      <c r="N133" s="24" t="s">
        <v>167</v>
      </c>
      <c r="O133" s="24">
        <v>535</v>
      </c>
      <c r="P133" s="24">
        <v>6</v>
      </c>
      <c r="Q133" s="24" t="s">
        <v>45</v>
      </c>
      <c r="R133" s="24">
        <v>1</v>
      </c>
      <c r="S133" s="24" t="s">
        <v>77</v>
      </c>
      <c r="T133" s="24">
        <v>28</v>
      </c>
      <c r="U133" s="24">
        <v>36</v>
      </c>
      <c r="V133" s="24" t="s">
        <v>166</v>
      </c>
      <c r="W133" s="24" t="s">
        <v>383</v>
      </c>
      <c r="X133" s="24" t="s">
        <v>530</v>
      </c>
      <c r="Y133" s="24" t="s">
        <v>967</v>
      </c>
      <c r="Z133" s="24" t="s">
        <v>437</v>
      </c>
      <c r="AA133" s="24" t="s">
        <v>968</v>
      </c>
      <c r="AB133" s="24">
        <v>4</v>
      </c>
      <c r="AC133" s="24">
        <v>36</v>
      </c>
      <c r="AD133" s="24" t="s">
        <v>969</v>
      </c>
      <c r="AE133" s="24" t="s">
        <v>410</v>
      </c>
      <c r="AF133" s="24" t="s">
        <v>250</v>
      </c>
      <c r="AG133" s="24">
        <v>1</v>
      </c>
      <c r="AH133" s="24">
        <v>1</v>
      </c>
      <c r="AI133" s="24">
        <v>2</v>
      </c>
    </row>
    <row r="134" spans="2:35" x14ac:dyDescent="0.2">
      <c r="B134" t="s">
        <v>1008</v>
      </c>
      <c r="C134" s="3">
        <v>2011</v>
      </c>
      <c r="D134">
        <f t="shared" ref="D134:D197" si="2">VALUE(LEFT(C134,4))</f>
        <v>2011</v>
      </c>
      <c r="E134" s="24">
        <v>23</v>
      </c>
      <c r="F134" s="3" t="s">
        <v>962</v>
      </c>
      <c r="G134" s="24" t="s">
        <v>282</v>
      </c>
      <c r="H134" s="24">
        <v>9</v>
      </c>
      <c r="I134" s="24">
        <v>16</v>
      </c>
      <c r="J134" s="24">
        <v>16</v>
      </c>
      <c r="K134" s="25">
        <v>36687</v>
      </c>
      <c r="L134" s="24">
        <v>421</v>
      </c>
      <c r="M134" s="26">
        <v>663</v>
      </c>
      <c r="N134" s="24" t="s">
        <v>559</v>
      </c>
      <c r="O134" s="24">
        <v>5038</v>
      </c>
      <c r="P134" s="24">
        <v>41</v>
      </c>
      <c r="Q134" s="24" t="s">
        <v>154</v>
      </c>
      <c r="R134" s="24">
        <v>16</v>
      </c>
      <c r="S134" s="24" t="s">
        <v>568</v>
      </c>
      <c r="T134" s="24">
        <v>243</v>
      </c>
      <c r="U134" s="24">
        <v>73</v>
      </c>
      <c r="V134" s="24" t="s">
        <v>83</v>
      </c>
      <c r="W134" s="24" t="s">
        <v>113</v>
      </c>
      <c r="X134" s="24" t="s">
        <v>384</v>
      </c>
      <c r="Y134" s="24" t="s">
        <v>970</v>
      </c>
      <c r="Z134" s="24" t="s">
        <v>526</v>
      </c>
      <c r="AA134" s="24" t="s">
        <v>86</v>
      </c>
      <c r="AB134" s="24">
        <v>36</v>
      </c>
      <c r="AC134" s="24">
        <v>257</v>
      </c>
      <c r="AD134" s="24" t="s">
        <v>454</v>
      </c>
      <c r="AE134" s="24" t="s">
        <v>631</v>
      </c>
      <c r="AF134" s="24" t="s">
        <v>405</v>
      </c>
      <c r="AG134" s="24">
        <v>3</v>
      </c>
      <c r="AH134" s="24">
        <v>4</v>
      </c>
      <c r="AI134" s="24">
        <v>16</v>
      </c>
    </row>
    <row r="135" spans="2:35" x14ac:dyDescent="0.2">
      <c r="B135" t="s">
        <v>1008</v>
      </c>
      <c r="C135" s="3">
        <v>2012</v>
      </c>
      <c r="D135">
        <f t="shared" si="2"/>
        <v>2012</v>
      </c>
      <c r="E135" s="24">
        <v>24</v>
      </c>
      <c r="F135" s="3" t="s">
        <v>962</v>
      </c>
      <c r="G135" s="24" t="s">
        <v>282</v>
      </c>
      <c r="H135" s="24">
        <v>9</v>
      </c>
      <c r="I135" s="24">
        <v>16</v>
      </c>
      <c r="J135" s="24">
        <v>16</v>
      </c>
      <c r="K135" s="25">
        <v>36864</v>
      </c>
      <c r="L135" s="26">
        <v>435</v>
      </c>
      <c r="M135" s="26">
        <v>727</v>
      </c>
      <c r="N135" s="24" t="s">
        <v>971</v>
      </c>
      <c r="O135" s="24">
        <v>4967</v>
      </c>
      <c r="P135" s="24">
        <v>20</v>
      </c>
      <c r="Q135" s="24" t="s">
        <v>115</v>
      </c>
      <c r="R135" s="24">
        <v>17</v>
      </c>
      <c r="S135" s="24" t="s">
        <v>99</v>
      </c>
      <c r="T135" s="24">
        <v>267</v>
      </c>
      <c r="U135" s="24">
        <v>57</v>
      </c>
      <c r="V135" s="24" t="s">
        <v>62</v>
      </c>
      <c r="W135" s="24" t="s">
        <v>45</v>
      </c>
      <c r="X135" s="24" t="s">
        <v>351</v>
      </c>
      <c r="Y135" s="24" t="s">
        <v>972</v>
      </c>
      <c r="Z135" s="24" t="s">
        <v>973</v>
      </c>
      <c r="AA135" s="24" t="s">
        <v>153</v>
      </c>
      <c r="AB135" s="24">
        <v>29</v>
      </c>
      <c r="AC135" s="24">
        <v>212</v>
      </c>
      <c r="AD135" s="24" t="s">
        <v>974</v>
      </c>
      <c r="AE135" s="24" t="s">
        <v>975</v>
      </c>
      <c r="AF135" s="24" t="s">
        <v>244</v>
      </c>
      <c r="AG135" s="24">
        <v>3</v>
      </c>
      <c r="AH135" s="24">
        <v>3</v>
      </c>
      <c r="AI135" s="24">
        <v>13</v>
      </c>
    </row>
    <row r="136" spans="2:35" x14ac:dyDescent="0.2">
      <c r="B136" t="s">
        <v>1008</v>
      </c>
      <c r="C136" s="3">
        <v>2013</v>
      </c>
      <c r="D136">
        <f t="shared" si="2"/>
        <v>2013</v>
      </c>
      <c r="E136" s="24">
        <v>25</v>
      </c>
      <c r="F136" s="3" t="s">
        <v>962</v>
      </c>
      <c r="G136" s="24" t="s">
        <v>282</v>
      </c>
      <c r="H136" s="24">
        <v>9</v>
      </c>
      <c r="I136" s="24">
        <v>16</v>
      </c>
      <c r="J136" s="24">
        <v>16</v>
      </c>
      <c r="K136" s="25">
        <v>36776</v>
      </c>
      <c r="L136" s="24">
        <v>371</v>
      </c>
      <c r="M136" s="24">
        <v>634</v>
      </c>
      <c r="N136" s="24" t="s">
        <v>589</v>
      </c>
      <c r="O136" s="24">
        <v>4650</v>
      </c>
      <c r="P136" s="24">
        <v>29</v>
      </c>
      <c r="Q136" s="24" t="s">
        <v>556</v>
      </c>
      <c r="R136" s="24">
        <v>19</v>
      </c>
      <c r="S136" s="24" t="s">
        <v>174</v>
      </c>
      <c r="T136" s="24">
        <v>223</v>
      </c>
      <c r="U136" s="24">
        <v>87</v>
      </c>
      <c r="V136" s="24" t="s">
        <v>248</v>
      </c>
      <c r="W136" s="24" t="s">
        <v>40</v>
      </c>
      <c r="X136" s="24" t="s">
        <v>315</v>
      </c>
      <c r="Y136" s="24" t="s">
        <v>976</v>
      </c>
      <c r="Z136" s="24" t="s">
        <v>977</v>
      </c>
      <c r="AA136" s="24" t="s">
        <v>978</v>
      </c>
      <c r="AB136" s="24">
        <v>23</v>
      </c>
      <c r="AC136" s="24">
        <v>168</v>
      </c>
      <c r="AD136" s="24" t="s">
        <v>503</v>
      </c>
      <c r="AE136" s="24" t="s">
        <v>979</v>
      </c>
      <c r="AF136" s="24" t="s">
        <v>582</v>
      </c>
      <c r="AG136" s="24">
        <v>2</v>
      </c>
      <c r="AH136" s="24">
        <v>3</v>
      </c>
      <c r="AI136" s="24">
        <v>13</v>
      </c>
    </row>
    <row r="137" spans="2:35" x14ac:dyDescent="0.2">
      <c r="B137" t="s">
        <v>1008</v>
      </c>
      <c r="C137" s="3" t="s">
        <v>839</v>
      </c>
      <c r="D137">
        <f t="shared" si="2"/>
        <v>2014</v>
      </c>
      <c r="E137" s="24">
        <v>26</v>
      </c>
      <c r="F137" s="3" t="s">
        <v>962</v>
      </c>
      <c r="G137" s="24" t="s">
        <v>282</v>
      </c>
      <c r="H137" s="24">
        <v>9</v>
      </c>
      <c r="I137" s="24">
        <v>16</v>
      </c>
      <c r="J137" s="24">
        <v>16</v>
      </c>
      <c r="K137" s="25">
        <v>36657</v>
      </c>
      <c r="L137" s="24">
        <v>363</v>
      </c>
      <c r="M137" s="24">
        <v>602</v>
      </c>
      <c r="N137" s="24" t="s">
        <v>980</v>
      </c>
      <c r="O137" s="24">
        <v>4257</v>
      </c>
      <c r="P137" s="24">
        <v>22</v>
      </c>
      <c r="Q137" s="24" t="s">
        <v>142</v>
      </c>
      <c r="R137" s="24">
        <v>12</v>
      </c>
      <c r="S137" s="24" t="s">
        <v>35</v>
      </c>
      <c r="T137" s="24">
        <v>212</v>
      </c>
      <c r="U137" s="24">
        <v>73</v>
      </c>
      <c r="V137" s="24" t="s">
        <v>90</v>
      </c>
      <c r="W137" s="24" t="s">
        <v>40</v>
      </c>
      <c r="X137" s="24" t="s">
        <v>435</v>
      </c>
      <c r="Y137" s="24" t="s">
        <v>981</v>
      </c>
      <c r="Z137" s="24" t="s">
        <v>46</v>
      </c>
      <c r="AA137" s="24" t="s">
        <v>982</v>
      </c>
      <c r="AB137" s="24">
        <v>45</v>
      </c>
      <c r="AC137" s="24">
        <v>254</v>
      </c>
      <c r="AD137" s="24" t="s">
        <v>955</v>
      </c>
      <c r="AE137" s="24" t="s">
        <v>983</v>
      </c>
      <c r="AF137" s="24" t="s">
        <v>337</v>
      </c>
      <c r="AG137" s="26">
        <v>5</v>
      </c>
      <c r="AH137" s="26">
        <v>5</v>
      </c>
      <c r="AI137" s="24">
        <v>13</v>
      </c>
    </row>
    <row r="138" spans="2:35" x14ac:dyDescent="0.2">
      <c r="B138" t="s">
        <v>1008</v>
      </c>
      <c r="C138" s="3">
        <v>2015</v>
      </c>
      <c r="D138">
        <f t="shared" si="2"/>
        <v>2015</v>
      </c>
      <c r="E138" s="24">
        <v>27</v>
      </c>
      <c r="F138" s="3" t="s">
        <v>962</v>
      </c>
      <c r="G138" s="24" t="s">
        <v>282</v>
      </c>
      <c r="H138" s="24">
        <v>9</v>
      </c>
      <c r="I138" s="24">
        <v>16</v>
      </c>
      <c r="J138" s="24">
        <v>16</v>
      </c>
      <c r="K138" s="25">
        <v>36776</v>
      </c>
      <c r="L138" s="24">
        <v>398</v>
      </c>
      <c r="M138" s="24">
        <v>592</v>
      </c>
      <c r="N138" s="24" t="s">
        <v>461</v>
      </c>
      <c r="O138" s="24">
        <v>4262</v>
      </c>
      <c r="P138" s="24">
        <v>32</v>
      </c>
      <c r="Q138" s="24" t="s">
        <v>173</v>
      </c>
      <c r="R138" s="24">
        <v>13</v>
      </c>
      <c r="S138" s="24" t="s">
        <v>446</v>
      </c>
      <c r="T138" s="24">
        <v>224</v>
      </c>
      <c r="U138" s="24">
        <v>57</v>
      </c>
      <c r="V138" s="24" t="s">
        <v>125</v>
      </c>
      <c r="W138" s="24" t="s">
        <v>248</v>
      </c>
      <c r="X138" s="24" t="s">
        <v>491</v>
      </c>
      <c r="Y138" s="24" t="s">
        <v>984</v>
      </c>
      <c r="Z138" s="24" t="s">
        <v>985</v>
      </c>
      <c r="AA138" s="24" t="s">
        <v>188</v>
      </c>
      <c r="AB138" s="24">
        <v>44</v>
      </c>
      <c r="AC138" s="24">
        <v>251</v>
      </c>
      <c r="AD138" s="24" t="s">
        <v>606</v>
      </c>
      <c r="AE138" s="24" t="s">
        <v>986</v>
      </c>
      <c r="AF138" s="24" t="s">
        <v>40</v>
      </c>
      <c r="AG138" s="24">
        <v>2</v>
      </c>
      <c r="AH138" s="24">
        <v>3</v>
      </c>
      <c r="AI138" s="24">
        <v>13</v>
      </c>
    </row>
    <row r="139" spans="2:35" x14ac:dyDescent="0.2">
      <c r="B139" t="s">
        <v>1008</v>
      </c>
      <c r="C139" s="3">
        <v>2016</v>
      </c>
      <c r="D139">
        <f t="shared" si="2"/>
        <v>2016</v>
      </c>
      <c r="E139" s="24">
        <v>28</v>
      </c>
      <c r="F139" s="3" t="s">
        <v>962</v>
      </c>
      <c r="G139" s="24" t="s">
        <v>282</v>
      </c>
      <c r="H139" s="24">
        <v>9</v>
      </c>
      <c r="I139" s="24">
        <v>16</v>
      </c>
      <c r="J139" s="24">
        <v>16</v>
      </c>
      <c r="K139" s="25">
        <v>36716</v>
      </c>
      <c r="L139" s="24">
        <v>388</v>
      </c>
      <c r="M139" s="24">
        <v>594</v>
      </c>
      <c r="N139" s="24" t="s">
        <v>987</v>
      </c>
      <c r="O139" s="24">
        <v>4327</v>
      </c>
      <c r="P139" s="24">
        <v>24</v>
      </c>
      <c r="Q139" s="24" t="s">
        <v>250</v>
      </c>
      <c r="R139" s="24">
        <v>10</v>
      </c>
      <c r="S139" s="24" t="s">
        <v>117</v>
      </c>
      <c r="T139" s="24">
        <v>218</v>
      </c>
      <c r="U139" s="24">
        <v>73</v>
      </c>
      <c r="V139" s="24" t="s">
        <v>248</v>
      </c>
      <c r="W139" s="24" t="s">
        <v>248</v>
      </c>
      <c r="X139" s="24" t="s">
        <v>320</v>
      </c>
      <c r="Y139" s="24" t="s">
        <v>988</v>
      </c>
      <c r="Z139" s="24" t="s">
        <v>863</v>
      </c>
      <c r="AA139" s="24" t="s">
        <v>603</v>
      </c>
      <c r="AB139" s="24">
        <v>37</v>
      </c>
      <c r="AC139" s="24">
        <v>216</v>
      </c>
      <c r="AD139" s="24" t="s">
        <v>864</v>
      </c>
      <c r="AE139" s="24" t="s">
        <v>480</v>
      </c>
      <c r="AF139" s="24" t="s">
        <v>120</v>
      </c>
      <c r="AG139" s="26">
        <v>8</v>
      </c>
      <c r="AH139" s="26">
        <v>8</v>
      </c>
      <c r="AI139" s="24">
        <v>14</v>
      </c>
    </row>
    <row r="140" spans="2:35" x14ac:dyDescent="0.2">
      <c r="B140" t="s">
        <v>1008</v>
      </c>
      <c r="C140" s="3">
        <v>2017</v>
      </c>
      <c r="D140">
        <f t="shared" si="2"/>
        <v>2017</v>
      </c>
      <c r="E140" s="24">
        <v>29</v>
      </c>
      <c r="F140" s="3" t="s">
        <v>962</v>
      </c>
      <c r="G140" s="24" t="s">
        <v>282</v>
      </c>
      <c r="H140" s="24">
        <v>9</v>
      </c>
      <c r="I140" s="24">
        <v>16</v>
      </c>
      <c r="J140" s="24">
        <v>16</v>
      </c>
      <c r="K140" s="25">
        <v>36716</v>
      </c>
      <c r="L140" s="24">
        <v>371</v>
      </c>
      <c r="M140" s="24">
        <v>565</v>
      </c>
      <c r="N140" s="24" t="s">
        <v>72</v>
      </c>
      <c r="O140" s="24">
        <v>4446</v>
      </c>
      <c r="P140" s="24">
        <v>29</v>
      </c>
      <c r="Q140" s="24" t="s">
        <v>319</v>
      </c>
      <c r="R140" s="24">
        <v>10</v>
      </c>
      <c r="S140" s="24" t="s">
        <v>313</v>
      </c>
      <c r="T140" s="24">
        <v>210</v>
      </c>
      <c r="U140" s="24">
        <v>71</v>
      </c>
      <c r="V140" s="24" t="s">
        <v>75</v>
      </c>
      <c r="W140" s="24" t="s">
        <v>159</v>
      </c>
      <c r="X140" s="24" t="s">
        <v>384</v>
      </c>
      <c r="Y140" s="24" t="s">
        <v>989</v>
      </c>
      <c r="Z140" s="24" t="s">
        <v>990</v>
      </c>
      <c r="AA140" s="24" t="s">
        <v>603</v>
      </c>
      <c r="AB140" s="24">
        <v>47</v>
      </c>
      <c r="AC140" s="24">
        <v>287</v>
      </c>
      <c r="AD140" s="24" t="s">
        <v>322</v>
      </c>
      <c r="AE140" s="24" t="s">
        <v>455</v>
      </c>
      <c r="AF140" s="24" t="s">
        <v>113</v>
      </c>
      <c r="AG140" s="24">
        <v>1</v>
      </c>
      <c r="AH140" s="26">
        <v>4</v>
      </c>
      <c r="AI140" s="24">
        <v>15</v>
      </c>
    </row>
    <row r="141" spans="2:35" x14ac:dyDescent="0.2">
      <c r="B141" t="s">
        <v>1008</v>
      </c>
      <c r="C141" s="3">
        <v>2018</v>
      </c>
      <c r="D141">
        <f t="shared" si="2"/>
        <v>2018</v>
      </c>
      <c r="E141" s="24">
        <v>30</v>
      </c>
      <c r="F141" s="3" t="s">
        <v>962</v>
      </c>
      <c r="G141" s="24" t="s">
        <v>282</v>
      </c>
      <c r="H141" s="24">
        <v>9</v>
      </c>
      <c r="I141" s="24">
        <v>16</v>
      </c>
      <c r="J141" s="24">
        <v>16</v>
      </c>
      <c r="K141" s="25">
        <v>36805</v>
      </c>
      <c r="L141" s="24">
        <v>367</v>
      </c>
      <c r="M141" s="24">
        <v>555</v>
      </c>
      <c r="N141" s="24" t="s">
        <v>492</v>
      </c>
      <c r="O141" s="24">
        <v>3777</v>
      </c>
      <c r="P141" s="24">
        <v>21</v>
      </c>
      <c r="Q141" s="24" t="s">
        <v>244</v>
      </c>
      <c r="R141" s="24">
        <v>11</v>
      </c>
      <c r="S141" s="24" t="s">
        <v>35</v>
      </c>
      <c r="T141" s="24">
        <v>197</v>
      </c>
      <c r="U141" s="24">
        <v>67</v>
      </c>
      <c r="V141" s="24" t="s">
        <v>62</v>
      </c>
      <c r="W141" s="24" t="s">
        <v>182</v>
      </c>
      <c r="X141" s="24" t="s">
        <v>783</v>
      </c>
      <c r="Y141" s="24" t="s">
        <v>991</v>
      </c>
      <c r="Z141" s="24" t="s">
        <v>992</v>
      </c>
      <c r="AA141" s="24" t="s">
        <v>993</v>
      </c>
      <c r="AB141" s="24">
        <v>40</v>
      </c>
      <c r="AC141" s="24">
        <v>255</v>
      </c>
      <c r="AD141" s="24" t="s">
        <v>994</v>
      </c>
      <c r="AE141" s="24" t="s">
        <v>995</v>
      </c>
      <c r="AF141" s="24" t="s">
        <v>182</v>
      </c>
      <c r="AG141" s="24">
        <v>0</v>
      </c>
      <c r="AH141" s="24">
        <v>1</v>
      </c>
      <c r="AI141" s="24">
        <v>10</v>
      </c>
    </row>
    <row r="142" spans="2:35" x14ac:dyDescent="0.2">
      <c r="B142" t="s">
        <v>1008</v>
      </c>
      <c r="C142" s="3">
        <v>2019</v>
      </c>
      <c r="D142">
        <f t="shared" si="2"/>
        <v>2019</v>
      </c>
      <c r="E142" s="24">
        <v>31</v>
      </c>
      <c r="F142" s="3" t="s">
        <v>962</v>
      </c>
      <c r="G142" s="24" t="s">
        <v>282</v>
      </c>
      <c r="H142" s="24">
        <v>9</v>
      </c>
      <c r="I142" s="24">
        <v>8</v>
      </c>
      <c r="J142" s="24">
        <v>8</v>
      </c>
      <c r="K142" s="25">
        <v>36984</v>
      </c>
      <c r="L142" s="24">
        <v>187</v>
      </c>
      <c r="M142" s="24">
        <v>291</v>
      </c>
      <c r="N142" s="24" t="s">
        <v>312</v>
      </c>
      <c r="O142" s="24">
        <v>2499</v>
      </c>
      <c r="P142" s="24">
        <v>19</v>
      </c>
      <c r="Q142" s="24" t="s">
        <v>299</v>
      </c>
      <c r="R142" s="24">
        <v>5</v>
      </c>
      <c r="S142" s="24" t="s">
        <v>117</v>
      </c>
      <c r="T142" s="24">
        <v>117</v>
      </c>
      <c r="U142" s="24">
        <v>66</v>
      </c>
      <c r="V142" s="24" t="s">
        <v>80</v>
      </c>
      <c r="W142" s="24" t="s">
        <v>529</v>
      </c>
      <c r="X142" s="24" t="s">
        <v>996</v>
      </c>
      <c r="Y142" s="24" t="s">
        <v>997</v>
      </c>
      <c r="Z142" s="24" t="s">
        <v>620</v>
      </c>
      <c r="AA142" s="24" t="s">
        <v>192</v>
      </c>
      <c r="AB142" s="24">
        <v>18</v>
      </c>
      <c r="AC142" s="24">
        <v>137</v>
      </c>
      <c r="AD142" s="24" t="s">
        <v>998</v>
      </c>
      <c r="AE142" s="24" t="s">
        <v>999</v>
      </c>
      <c r="AF142" s="24" t="s">
        <v>391</v>
      </c>
      <c r="AG142" s="24">
        <v>2</v>
      </c>
      <c r="AH142" s="24">
        <v>1</v>
      </c>
      <c r="AI142" s="24">
        <v>8</v>
      </c>
    </row>
    <row r="143" spans="2:35" x14ac:dyDescent="0.2">
      <c r="B143" t="s">
        <v>1008</v>
      </c>
      <c r="C143" s="3">
        <v>2020</v>
      </c>
      <c r="D143">
        <f t="shared" si="2"/>
        <v>2020</v>
      </c>
      <c r="E143" s="24">
        <v>32</v>
      </c>
      <c r="F143" s="3" t="s">
        <v>962</v>
      </c>
      <c r="G143" s="24" t="s">
        <v>282</v>
      </c>
      <c r="H143" s="24">
        <v>9</v>
      </c>
      <c r="I143" s="24">
        <v>16</v>
      </c>
      <c r="J143" s="24">
        <v>16</v>
      </c>
      <c r="K143" s="25">
        <v>36835</v>
      </c>
      <c r="L143" s="24">
        <v>339</v>
      </c>
      <c r="M143" s="24">
        <v>528</v>
      </c>
      <c r="N143" s="24" t="s">
        <v>245</v>
      </c>
      <c r="O143" s="24">
        <v>4084</v>
      </c>
      <c r="P143" s="24">
        <v>26</v>
      </c>
      <c r="Q143" s="24" t="s">
        <v>440</v>
      </c>
      <c r="R143" s="24">
        <v>10</v>
      </c>
      <c r="S143" s="24" t="s">
        <v>598</v>
      </c>
      <c r="T143" s="24">
        <v>205</v>
      </c>
      <c r="U143" s="24">
        <v>73</v>
      </c>
      <c r="V143" s="24" t="s">
        <v>113</v>
      </c>
      <c r="W143" s="24" t="s">
        <v>75</v>
      </c>
      <c r="X143" s="24" t="s">
        <v>384</v>
      </c>
      <c r="Y143" s="24" t="s">
        <v>1000</v>
      </c>
      <c r="Z143" s="24" t="s">
        <v>1001</v>
      </c>
      <c r="AA143" s="24" t="s">
        <v>841</v>
      </c>
      <c r="AB143" s="24">
        <v>38</v>
      </c>
      <c r="AC143" s="24">
        <v>254</v>
      </c>
      <c r="AD143" s="24" t="s">
        <v>759</v>
      </c>
      <c r="AE143" s="24" t="s">
        <v>803</v>
      </c>
      <c r="AF143" s="24" t="s">
        <v>182</v>
      </c>
      <c r="AG143" s="24">
        <v>3</v>
      </c>
      <c r="AH143" s="24">
        <v>4</v>
      </c>
      <c r="AI143" s="24">
        <v>11</v>
      </c>
    </row>
    <row r="144" spans="2:35" x14ac:dyDescent="0.2">
      <c r="B144" t="s">
        <v>1008</v>
      </c>
      <c r="C144" s="3">
        <v>2011</v>
      </c>
      <c r="D144">
        <f t="shared" si="2"/>
        <v>2011</v>
      </c>
      <c r="E144" s="24">
        <v>23</v>
      </c>
      <c r="F144" s="3" t="s">
        <v>962</v>
      </c>
      <c r="G144" s="24" t="s">
        <v>282</v>
      </c>
      <c r="I144" s="24">
        <v>1</v>
      </c>
      <c r="J144" s="24">
        <v>1</v>
      </c>
      <c r="K144" s="24" t="s">
        <v>365</v>
      </c>
      <c r="L144" s="24">
        <v>28</v>
      </c>
      <c r="M144" s="24">
        <v>43</v>
      </c>
      <c r="N144" s="24" t="s">
        <v>418</v>
      </c>
      <c r="O144" s="24">
        <v>380</v>
      </c>
      <c r="P144" s="24">
        <v>3</v>
      </c>
      <c r="Q144" s="24" t="s">
        <v>337</v>
      </c>
      <c r="R144" s="24">
        <v>2</v>
      </c>
      <c r="S144" s="24" t="s">
        <v>380</v>
      </c>
      <c r="T144" s="24">
        <v>20</v>
      </c>
      <c r="U144" s="24">
        <v>42</v>
      </c>
      <c r="V144" s="24" t="s">
        <v>234</v>
      </c>
      <c r="W144" s="24" t="s">
        <v>159</v>
      </c>
      <c r="X144" s="24" t="s">
        <v>754</v>
      </c>
      <c r="Y144" s="24" t="s">
        <v>1002</v>
      </c>
      <c r="Z144" s="24" t="s">
        <v>985</v>
      </c>
      <c r="AB144" s="24">
        <v>0</v>
      </c>
      <c r="AC144" s="24">
        <v>0</v>
      </c>
      <c r="AD144" s="24" t="s">
        <v>1003</v>
      </c>
      <c r="AE144" s="24" t="s">
        <v>1004</v>
      </c>
      <c r="AF144" s="24" t="s">
        <v>37</v>
      </c>
    </row>
    <row r="145" spans="2:35" x14ac:dyDescent="0.2">
      <c r="B145" t="s">
        <v>1008</v>
      </c>
      <c r="C145" s="3" t="s">
        <v>839</v>
      </c>
      <c r="D145">
        <f t="shared" si="2"/>
        <v>2014</v>
      </c>
      <c r="E145" s="24">
        <v>26</v>
      </c>
      <c r="F145" s="3" t="s">
        <v>962</v>
      </c>
      <c r="G145" s="24" t="s">
        <v>282</v>
      </c>
      <c r="I145" s="24">
        <v>1</v>
      </c>
      <c r="J145" s="24">
        <v>1</v>
      </c>
      <c r="K145" s="24" t="s">
        <v>365</v>
      </c>
      <c r="L145" s="24">
        <v>28</v>
      </c>
      <c r="M145" s="24">
        <v>42</v>
      </c>
      <c r="N145" s="24" t="s">
        <v>175</v>
      </c>
      <c r="O145" s="24">
        <v>323</v>
      </c>
      <c r="P145" s="24">
        <v>1</v>
      </c>
      <c r="Q145" s="24" t="s">
        <v>568</v>
      </c>
      <c r="R145" s="24">
        <v>1</v>
      </c>
      <c r="S145" s="24" t="s">
        <v>568</v>
      </c>
      <c r="T145" s="24">
        <v>14</v>
      </c>
      <c r="U145" s="24">
        <v>51</v>
      </c>
      <c r="V145" s="24" t="s">
        <v>113</v>
      </c>
      <c r="W145" s="24" t="s">
        <v>90</v>
      </c>
      <c r="X145" s="24" t="s">
        <v>359</v>
      </c>
      <c r="Y145" s="24" t="s">
        <v>874</v>
      </c>
      <c r="Z145" s="24" t="s">
        <v>150</v>
      </c>
      <c r="AB145" s="24">
        <v>3</v>
      </c>
      <c r="AC145" s="24">
        <v>16</v>
      </c>
      <c r="AD145" s="24" t="s">
        <v>503</v>
      </c>
      <c r="AE145" s="24" t="s">
        <v>591</v>
      </c>
      <c r="AF145" s="24" t="s">
        <v>182</v>
      </c>
    </row>
    <row r="146" spans="2:35" x14ac:dyDescent="0.2">
      <c r="B146" t="s">
        <v>1008</v>
      </c>
      <c r="C146" s="3">
        <v>2016</v>
      </c>
      <c r="D146">
        <f t="shared" si="2"/>
        <v>2016</v>
      </c>
      <c r="E146" s="24">
        <v>28</v>
      </c>
      <c r="F146" s="3" t="s">
        <v>962</v>
      </c>
      <c r="G146" s="24" t="s">
        <v>282</v>
      </c>
      <c r="I146" s="24">
        <v>1</v>
      </c>
      <c r="J146" s="24">
        <v>1</v>
      </c>
      <c r="K146" s="24" t="s">
        <v>365</v>
      </c>
      <c r="L146" s="24">
        <v>18</v>
      </c>
      <c r="M146" s="24">
        <v>32</v>
      </c>
      <c r="N146" s="24" t="s">
        <v>609</v>
      </c>
      <c r="O146" s="24">
        <v>205</v>
      </c>
      <c r="P146" s="24">
        <v>0</v>
      </c>
      <c r="Q146" s="24" t="s">
        <v>37</v>
      </c>
      <c r="R146" s="24">
        <v>0</v>
      </c>
      <c r="S146" s="24" t="s">
        <v>37</v>
      </c>
      <c r="T146" s="24">
        <v>10</v>
      </c>
      <c r="U146" s="24">
        <v>30</v>
      </c>
      <c r="V146" s="24" t="s">
        <v>383</v>
      </c>
      <c r="W146" s="24" t="s">
        <v>383</v>
      </c>
      <c r="X146" s="24" t="s">
        <v>351</v>
      </c>
      <c r="Y146" s="24" t="s">
        <v>1005</v>
      </c>
      <c r="Z146" s="24" t="s">
        <v>1006</v>
      </c>
      <c r="AB146" s="24">
        <v>3</v>
      </c>
      <c r="AC146" s="24">
        <v>23</v>
      </c>
      <c r="AD146" s="24" t="s">
        <v>1007</v>
      </c>
      <c r="AE146" s="24" t="s">
        <v>1007</v>
      </c>
      <c r="AF146" s="24" t="s">
        <v>80</v>
      </c>
    </row>
    <row r="147" spans="2:35" x14ac:dyDescent="0.2">
      <c r="B147" t="s">
        <v>1032</v>
      </c>
      <c r="C147" s="3">
        <v>2014</v>
      </c>
      <c r="D147">
        <f t="shared" si="2"/>
        <v>2014</v>
      </c>
      <c r="E147" s="24">
        <v>23</v>
      </c>
      <c r="F147" s="3" t="s">
        <v>1009</v>
      </c>
      <c r="G147" s="24" t="s">
        <v>282</v>
      </c>
      <c r="H147" s="24">
        <v>4</v>
      </c>
      <c r="I147" s="24">
        <v>16</v>
      </c>
      <c r="J147" s="24">
        <v>16</v>
      </c>
      <c r="K147" s="24" t="s">
        <v>1010</v>
      </c>
      <c r="L147" s="24">
        <v>348</v>
      </c>
      <c r="M147" s="24">
        <v>599</v>
      </c>
      <c r="N147" s="24" t="s">
        <v>1011</v>
      </c>
      <c r="O147" s="24">
        <v>3270</v>
      </c>
      <c r="P147" s="24">
        <v>21</v>
      </c>
      <c r="Q147" s="24" t="s">
        <v>582</v>
      </c>
      <c r="R147" s="24">
        <v>12</v>
      </c>
      <c r="S147" s="24" t="s">
        <v>35</v>
      </c>
      <c r="T147" s="24">
        <v>163</v>
      </c>
      <c r="U147" s="24">
        <v>77</v>
      </c>
      <c r="V147" s="24" t="s">
        <v>181</v>
      </c>
      <c r="W147" s="24" t="s">
        <v>444</v>
      </c>
      <c r="X147" s="24" t="s">
        <v>530</v>
      </c>
      <c r="Y147" s="24" t="s">
        <v>1012</v>
      </c>
      <c r="Z147" s="24" t="s">
        <v>155</v>
      </c>
      <c r="AA147" s="24" t="s">
        <v>1013</v>
      </c>
      <c r="AB147" s="24">
        <v>24</v>
      </c>
      <c r="AC147" s="24">
        <v>149</v>
      </c>
      <c r="AD147" s="24" t="s">
        <v>1014</v>
      </c>
      <c r="AE147" s="24" t="s">
        <v>698</v>
      </c>
      <c r="AF147" s="24" t="s">
        <v>736</v>
      </c>
      <c r="AG147" s="24">
        <v>1</v>
      </c>
      <c r="AH147" s="24">
        <v>1</v>
      </c>
      <c r="AI147" s="24">
        <v>5</v>
      </c>
    </row>
    <row r="148" spans="2:35" x14ac:dyDescent="0.2">
      <c r="B148" t="s">
        <v>1032</v>
      </c>
      <c r="C148" s="3" t="s">
        <v>469</v>
      </c>
      <c r="D148">
        <f t="shared" si="2"/>
        <v>2015</v>
      </c>
      <c r="E148" s="24">
        <v>24</v>
      </c>
      <c r="F148" s="3" t="s">
        <v>1009</v>
      </c>
      <c r="G148" s="24" t="s">
        <v>282</v>
      </c>
      <c r="H148" s="24">
        <v>4</v>
      </c>
      <c r="I148" s="24">
        <v>16</v>
      </c>
      <c r="J148" s="24">
        <v>16</v>
      </c>
      <c r="K148" s="25">
        <v>36776</v>
      </c>
      <c r="L148" s="24">
        <v>350</v>
      </c>
      <c r="M148" s="24">
        <v>573</v>
      </c>
      <c r="N148" s="24" t="s">
        <v>817</v>
      </c>
      <c r="O148" s="24">
        <v>3987</v>
      </c>
      <c r="P148" s="24">
        <v>32</v>
      </c>
      <c r="Q148" s="24" t="s">
        <v>166</v>
      </c>
      <c r="R148" s="24">
        <v>13</v>
      </c>
      <c r="S148" s="24" t="s">
        <v>99</v>
      </c>
      <c r="T148" s="24">
        <v>188</v>
      </c>
      <c r="U148" s="24">
        <v>68</v>
      </c>
      <c r="V148" s="24" t="s">
        <v>337</v>
      </c>
      <c r="W148" s="24" t="s">
        <v>90</v>
      </c>
      <c r="X148" s="24" t="s">
        <v>351</v>
      </c>
      <c r="Y148" s="24" t="s">
        <v>1015</v>
      </c>
      <c r="Z148" s="24" t="s">
        <v>710</v>
      </c>
      <c r="AA148" s="24" t="s">
        <v>1016</v>
      </c>
      <c r="AB148" s="24">
        <v>31</v>
      </c>
      <c r="AC148" s="24">
        <v>230</v>
      </c>
      <c r="AD148" s="24" t="s">
        <v>417</v>
      </c>
      <c r="AE148" s="24" t="s">
        <v>606</v>
      </c>
      <c r="AF148" s="24" t="s">
        <v>319</v>
      </c>
      <c r="AG148" s="26">
        <v>4</v>
      </c>
      <c r="AH148" s="26">
        <v>4</v>
      </c>
      <c r="AI148" s="24">
        <v>13</v>
      </c>
    </row>
    <row r="149" spans="2:35" x14ac:dyDescent="0.2">
      <c r="B149" t="s">
        <v>1032</v>
      </c>
      <c r="C149" s="3" t="s">
        <v>396</v>
      </c>
      <c r="D149">
        <f t="shared" si="2"/>
        <v>2016</v>
      </c>
      <c r="E149" s="24">
        <v>25</v>
      </c>
      <c r="F149" s="3" t="s">
        <v>1009</v>
      </c>
      <c r="G149" s="24" t="s">
        <v>282</v>
      </c>
      <c r="H149" s="24">
        <v>4</v>
      </c>
      <c r="I149" s="24">
        <v>15</v>
      </c>
      <c r="J149" s="24">
        <v>15</v>
      </c>
      <c r="K149" s="25">
        <v>36597</v>
      </c>
      <c r="L149" s="24">
        <v>357</v>
      </c>
      <c r="M149" s="24">
        <v>560</v>
      </c>
      <c r="N149" s="24" t="s">
        <v>957</v>
      </c>
      <c r="O149" s="24">
        <v>3937</v>
      </c>
      <c r="P149" s="24">
        <v>28</v>
      </c>
      <c r="Q149" s="24" t="s">
        <v>239</v>
      </c>
      <c r="R149" s="24">
        <v>6</v>
      </c>
      <c r="S149" s="24" t="s">
        <v>102</v>
      </c>
      <c r="T149" s="24">
        <v>191</v>
      </c>
      <c r="U149" s="24">
        <v>75</v>
      </c>
      <c r="V149" s="24" t="s">
        <v>337</v>
      </c>
      <c r="W149" s="24" t="s">
        <v>116</v>
      </c>
      <c r="X149" s="24" t="s">
        <v>368</v>
      </c>
      <c r="Y149" s="24" t="s">
        <v>1017</v>
      </c>
      <c r="Z149" s="24" t="s">
        <v>1018</v>
      </c>
      <c r="AA149" s="24" t="s">
        <v>153</v>
      </c>
      <c r="AB149" s="24">
        <v>16</v>
      </c>
      <c r="AC149" s="24">
        <v>79</v>
      </c>
      <c r="AD149" s="24" t="s">
        <v>718</v>
      </c>
      <c r="AE149" s="24" t="s">
        <v>776</v>
      </c>
      <c r="AF149" s="26" t="s">
        <v>115</v>
      </c>
      <c r="AG149" s="24">
        <v>7</v>
      </c>
      <c r="AH149" s="24">
        <v>7</v>
      </c>
      <c r="AI149" s="24">
        <v>12</v>
      </c>
    </row>
    <row r="150" spans="2:35" x14ac:dyDescent="0.2">
      <c r="B150" t="s">
        <v>1032</v>
      </c>
      <c r="C150" s="3" t="s">
        <v>481</v>
      </c>
      <c r="D150">
        <f t="shared" si="2"/>
        <v>2017</v>
      </c>
      <c r="E150" s="24">
        <v>26</v>
      </c>
      <c r="F150" s="3" t="s">
        <v>1009</v>
      </c>
      <c r="G150" s="24" t="s">
        <v>282</v>
      </c>
      <c r="H150" s="24">
        <v>4</v>
      </c>
      <c r="I150" s="24">
        <v>15</v>
      </c>
      <c r="J150" s="24">
        <v>15</v>
      </c>
      <c r="K150" s="25">
        <v>36775</v>
      </c>
      <c r="L150" s="24">
        <v>323</v>
      </c>
      <c r="M150" s="24">
        <v>515</v>
      </c>
      <c r="N150" s="24" t="s">
        <v>171</v>
      </c>
      <c r="O150" s="24">
        <v>3496</v>
      </c>
      <c r="P150" s="24">
        <v>22</v>
      </c>
      <c r="Q150" s="24" t="s">
        <v>289</v>
      </c>
      <c r="R150" s="24">
        <v>13</v>
      </c>
      <c r="S150" s="24" t="s">
        <v>82</v>
      </c>
      <c r="T150" s="24">
        <v>168</v>
      </c>
      <c r="U150" s="24">
        <v>87</v>
      </c>
      <c r="V150" s="24" t="s">
        <v>62</v>
      </c>
      <c r="W150" s="24" t="s">
        <v>299</v>
      </c>
      <c r="X150" s="24" t="s">
        <v>390</v>
      </c>
      <c r="Y150" s="24" t="s">
        <v>1019</v>
      </c>
      <c r="Z150" s="24" t="s">
        <v>756</v>
      </c>
      <c r="AA150" s="24" t="s">
        <v>1020</v>
      </c>
      <c r="AB150" s="24">
        <v>20</v>
      </c>
      <c r="AC150" s="24">
        <v>101</v>
      </c>
      <c r="AD150" s="24" t="s">
        <v>844</v>
      </c>
      <c r="AE150" s="24" t="s">
        <v>838</v>
      </c>
      <c r="AF150" s="24" t="s">
        <v>142</v>
      </c>
      <c r="AG150" s="24">
        <v>1</v>
      </c>
      <c r="AH150" s="24">
        <v>1</v>
      </c>
      <c r="AI150" s="24">
        <v>10</v>
      </c>
    </row>
    <row r="151" spans="2:35" x14ac:dyDescent="0.2">
      <c r="B151" t="s">
        <v>1032</v>
      </c>
      <c r="C151" s="3">
        <v>2018</v>
      </c>
      <c r="D151">
        <f t="shared" si="2"/>
        <v>2018</v>
      </c>
      <c r="E151" s="24">
        <v>27</v>
      </c>
      <c r="F151" s="3" t="s">
        <v>1009</v>
      </c>
      <c r="G151" s="24" t="s">
        <v>282</v>
      </c>
      <c r="H151" s="24">
        <v>4</v>
      </c>
      <c r="I151" s="24">
        <v>16</v>
      </c>
      <c r="J151" s="24">
        <v>16</v>
      </c>
      <c r="K151" s="25">
        <v>36864</v>
      </c>
      <c r="L151" s="24">
        <v>381</v>
      </c>
      <c r="M151" s="24">
        <v>553</v>
      </c>
      <c r="N151" s="24" t="s">
        <v>66</v>
      </c>
      <c r="O151" s="24">
        <v>4049</v>
      </c>
      <c r="P151" s="24">
        <v>19</v>
      </c>
      <c r="Q151" s="24" t="s">
        <v>297</v>
      </c>
      <c r="R151" s="24">
        <v>10</v>
      </c>
      <c r="S151" s="24" t="s">
        <v>313</v>
      </c>
      <c r="T151" s="24">
        <v>197</v>
      </c>
      <c r="U151" s="24">
        <v>66</v>
      </c>
      <c r="V151" s="24" t="s">
        <v>248</v>
      </c>
      <c r="W151" s="24" t="s">
        <v>125</v>
      </c>
      <c r="X151" s="24" t="s">
        <v>373</v>
      </c>
      <c r="Y151" s="24" t="s">
        <v>1021</v>
      </c>
      <c r="Z151" s="24" t="s">
        <v>768</v>
      </c>
      <c r="AA151" s="24" t="s">
        <v>1022</v>
      </c>
      <c r="AB151" s="24">
        <v>51</v>
      </c>
      <c r="AC151" s="24">
        <v>299</v>
      </c>
      <c r="AD151" s="24" t="s">
        <v>1023</v>
      </c>
      <c r="AE151" s="24" t="s">
        <v>947</v>
      </c>
      <c r="AF151" s="24" t="s">
        <v>419</v>
      </c>
      <c r="AG151" s="24">
        <v>3</v>
      </c>
      <c r="AH151" s="24">
        <v>3</v>
      </c>
      <c r="AI151" s="24">
        <v>11</v>
      </c>
    </row>
    <row r="152" spans="2:35" x14ac:dyDescent="0.2">
      <c r="B152" t="s">
        <v>1032</v>
      </c>
      <c r="C152" s="3">
        <v>2019</v>
      </c>
      <c r="D152">
        <f t="shared" si="2"/>
        <v>2019</v>
      </c>
      <c r="E152" s="24">
        <v>28</v>
      </c>
      <c r="F152" s="3" t="s">
        <v>1009</v>
      </c>
      <c r="G152" s="24" t="s">
        <v>282</v>
      </c>
      <c r="H152" s="24">
        <v>4</v>
      </c>
      <c r="I152" s="24">
        <v>16</v>
      </c>
      <c r="J152" s="24">
        <v>16</v>
      </c>
      <c r="K152" s="25">
        <v>36776</v>
      </c>
      <c r="L152" s="24">
        <v>361</v>
      </c>
      <c r="M152" s="24">
        <v>513</v>
      </c>
      <c r="N152" s="24" t="s">
        <v>931</v>
      </c>
      <c r="O152" s="24">
        <v>4054</v>
      </c>
      <c r="P152" s="24">
        <v>21</v>
      </c>
      <c r="Q152" s="24" t="s">
        <v>342</v>
      </c>
      <c r="R152" s="24">
        <v>8</v>
      </c>
      <c r="S152" s="24" t="s">
        <v>92</v>
      </c>
      <c r="T152" s="24">
        <v>191</v>
      </c>
      <c r="U152" s="24">
        <v>75</v>
      </c>
      <c r="V152" s="24" t="s">
        <v>75</v>
      </c>
      <c r="W152" s="24" t="s">
        <v>157</v>
      </c>
      <c r="X152" s="24" t="s">
        <v>320</v>
      </c>
      <c r="Y152" s="24" t="s">
        <v>1024</v>
      </c>
      <c r="Z152" s="24" t="s">
        <v>1025</v>
      </c>
      <c r="AA152" s="24" t="s">
        <v>89</v>
      </c>
      <c r="AB152" s="24">
        <v>29</v>
      </c>
      <c r="AC152" s="24">
        <v>184</v>
      </c>
      <c r="AD152" s="24" t="s">
        <v>763</v>
      </c>
      <c r="AE152" s="24" t="s">
        <v>1026</v>
      </c>
      <c r="AF152" s="24" t="s">
        <v>173</v>
      </c>
      <c r="AG152" s="24">
        <v>2</v>
      </c>
      <c r="AH152" s="24">
        <v>3</v>
      </c>
      <c r="AI152" s="24">
        <v>11</v>
      </c>
    </row>
    <row r="153" spans="2:35" x14ac:dyDescent="0.2">
      <c r="B153" t="s">
        <v>1032</v>
      </c>
      <c r="C153" s="3">
        <v>2020</v>
      </c>
      <c r="D153">
        <f t="shared" si="2"/>
        <v>2020</v>
      </c>
      <c r="E153" s="24">
        <v>29</v>
      </c>
      <c r="F153" s="3" t="s">
        <v>1027</v>
      </c>
      <c r="G153" s="24" t="s">
        <v>282</v>
      </c>
      <c r="H153" s="24">
        <v>4</v>
      </c>
      <c r="I153" s="24">
        <v>16</v>
      </c>
      <c r="J153" s="24">
        <v>16</v>
      </c>
      <c r="K153" s="25">
        <v>36746</v>
      </c>
      <c r="L153" s="24">
        <v>348</v>
      </c>
      <c r="M153" s="24">
        <v>517</v>
      </c>
      <c r="N153" s="24" t="s">
        <v>1028</v>
      </c>
      <c r="O153" s="24">
        <v>4103</v>
      </c>
      <c r="P153" s="24">
        <v>27</v>
      </c>
      <c r="Q153" s="24" t="s">
        <v>405</v>
      </c>
      <c r="R153" s="24">
        <v>9</v>
      </c>
      <c r="S153" s="24" t="s">
        <v>117</v>
      </c>
      <c r="T153" s="24">
        <v>193</v>
      </c>
      <c r="U153" s="24">
        <v>85</v>
      </c>
      <c r="V153" s="24" t="s">
        <v>75</v>
      </c>
      <c r="W153" s="24" t="s">
        <v>97</v>
      </c>
      <c r="X153" s="24" t="s">
        <v>399</v>
      </c>
      <c r="Y153" s="24" t="s">
        <v>1029</v>
      </c>
      <c r="Z153" s="24" t="s">
        <v>1030</v>
      </c>
      <c r="AA153" s="24" t="s">
        <v>1031</v>
      </c>
      <c r="AB153" s="24">
        <v>26</v>
      </c>
      <c r="AC153" s="24">
        <v>150</v>
      </c>
      <c r="AD153" s="24" t="s">
        <v>403</v>
      </c>
      <c r="AE153" s="24" t="s">
        <v>303</v>
      </c>
      <c r="AF153" s="24" t="s">
        <v>504</v>
      </c>
      <c r="AG153" s="24">
        <v>3</v>
      </c>
      <c r="AH153" s="24">
        <v>5</v>
      </c>
      <c r="AI153" s="24">
        <v>14</v>
      </c>
    </row>
    <row r="154" spans="2:35" x14ac:dyDescent="0.2">
      <c r="B154" t="s">
        <v>1</v>
      </c>
      <c r="C154" s="3">
        <v>2000</v>
      </c>
      <c r="D154">
        <f t="shared" si="2"/>
        <v>2000</v>
      </c>
      <c r="E154" s="24">
        <v>23</v>
      </c>
      <c r="F154" s="3" t="s">
        <v>930</v>
      </c>
      <c r="G154" s="24"/>
      <c r="H154" s="24">
        <v>12</v>
      </c>
      <c r="I154" s="24">
        <v>1</v>
      </c>
      <c r="J154" s="24">
        <v>0</v>
      </c>
      <c r="K154" s="24"/>
      <c r="L154" s="24">
        <v>1</v>
      </c>
      <c r="M154" s="24">
        <v>3</v>
      </c>
      <c r="N154" s="24" t="s">
        <v>34</v>
      </c>
      <c r="O154" s="24">
        <v>6</v>
      </c>
      <c r="P154" s="24">
        <v>0</v>
      </c>
      <c r="Q154" s="24" t="s">
        <v>37</v>
      </c>
      <c r="R154" s="24">
        <v>0</v>
      </c>
      <c r="S154" s="24" t="s">
        <v>37</v>
      </c>
      <c r="T154" s="24"/>
      <c r="U154" s="24">
        <v>6</v>
      </c>
      <c r="V154" s="24" t="s">
        <v>35</v>
      </c>
      <c r="W154" s="24" t="s">
        <v>35</v>
      </c>
      <c r="X154" s="24" t="s">
        <v>178</v>
      </c>
      <c r="Y154" s="24" t="s">
        <v>178</v>
      </c>
      <c r="Z154" s="24" t="s">
        <v>36</v>
      </c>
      <c r="AA154" s="24"/>
      <c r="AB154" s="24">
        <v>0</v>
      </c>
      <c r="AC154" s="24">
        <v>0</v>
      </c>
      <c r="AD154" s="24" t="s">
        <v>1035</v>
      </c>
      <c r="AE154" s="24" t="s">
        <v>1035</v>
      </c>
      <c r="AF154" s="24" t="s">
        <v>37</v>
      </c>
      <c r="AG154" s="24"/>
      <c r="AH154" s="24"/>
      <c r="AI154" s="24">
        <v>0</v>
      </c>
    </row>
    <row r="155" spans="2:35" x14ac:dyDescent="0.2">
      <c r="B155" t="s">
        <v>1</v>
      </c>
      <c r="C155" s="3" t="s">
        <v>1036</v>
      </c>
      <c r="D155">
        <f t="shared" si="2"/>
        <v>2001</v>
      </c>
      <c r="E155" s="24">
        <v>24</v>
      </c>
      <c r="F155" s="3" t="s">
        <v>930</v>
      </c>
      <c r="G155" s="24" t="s">
        <v>282</v>
      </c>
      <c r="H155" s="24">
        <v>12</v>
      </c>
      <c r="I155" s="24">
        <v>15</v>
      </c>
      <c r="J155" s="24">
        <v>14</v>
      </c>
      <c r="K155" s="25">
        <v>36596</v>
      </c>
      <c r="L155" s="24">
        <v>264</v>
      </c>
      <c r="M155" s="24">
        <v>413</v>
      </c>
      <c r="N155" s="24" t="s">
        <v>39</v>
      </c>
      <c r="O155" s="24">
        <v>2843</v>
      </c>
      <c r="P155" s="24">
        <v>18</v>
      </c>
      <c r="Q155" s="24" t="s">
        <v>464</v>
      </c>
      <c r="R155" s="24">
        <v>12</v>
      </c>
      <c r="S155" s="24" t="s">
        <v>275</v>
      </c>
      <c r="T155" s="24">
        <v>145</v>
      </c>
      <c r="U155" s="24">
        <v>91</v>
      </c>
      <c r="V155" s="24" t="s">
        <v>40</v>
      </c>
      <c r="W155" s="24" t="s">
        <v>383</v>
      </c>
      <c r="X155" s="24" t="s">
        <v>390</v>
      </c>
      <c r="Y155" s="24" t="s">
        <v>1037</v>
      </c>
      <c r="Z155" s="24" t="s">
        <v>41</v>
      </c>
      <c r="AA155" s="24"/>
      <c r="AB155" s="24">
        <v>41</v>
      </c>
      <c r="AC155" s="24">
        <v>216</v>
      </c>
      <c r="AD155" s="24" t="s">
        <v>995</v>
      </c>
      <c r="AE155" s="24" t="s">
        <v>1038</v>
      </c>
      <c r="AF155" s="24" t="s">
        <v>314</v>
      </c>
      <c r="AG155" s="24">
        <v>3</v>
      </c>
      <c r="AH155" s="24">
        <v>3</v>
      </c>
      <c r="AI155" s="24">
        <v>12</v>
      </c>
    </row>
    <row r="156" spans="2:35" x14ac:dyDescent="0.2">
      <c r="B156" t="s">
        <v>1</v>
      </c>
      <c r="C156" s="3">
        <v>2002</v>
      </c>
      <c r="D156">
        <f t="shared" si="2"/>
        <v>2002</v>
      </c>
      <c r="E156" s="24">
        <v>25</v>
      </c>
      <c r="F156" s="3" t="s">
        <v>930</v>
      </c>
      <c r="G156" s="24" t="s">
        <v>282</v>
      </c>
      <c r="H156" s="24">
        <v>12</v>
      </c>
      <c r="I156" s="24">
        <v>16</v>
      </c>
      <c r="J156" s="24">
        <v>16</v>
      </c>
      <c r="K156" s="25">
        <v>36716</v>
      </c>
      <c r="L156" s="24">
        <v>373</v>
      </c>
      <c r="M156" s="24">
        <v>601</v>
      </c>
      <c r="N156" s="24" t="s">
        <v>44</v>
      </c>
      <c r="O156" s="24">
        <v>3764</v>
      </c>
      <c r="P156" s="26">
        <v>28</v>
      </c>
      <c r="Q156" s="24" t="s">
        <v>380</v>
      </c>
      <c r="R156" s="24">
        <v>14</v>
      </c>
      <c r="S156" s="24" t="s">
        <v>99</v>
      </c>
      <c r="T156" s="24">
        <v>185</v>
      </c>
      <c r="U156" s="24">
        <v>49</v>
      </c>
      <c r="V156" s="24" t="s">
        <v>45</v>
      </c>
      <c r="W156" s="24" t="s">
        <v>134</v>
      </c>
      <c r="X156" s="24" t="s">
        <v>511</v>
      </c>
      <c r="Y156" s="24" t="s">
        <v>1039</v>
      </c>
      <c r="Z156" s="24" t="s">
        <v>46</v>
      </c>
      <c r="AA156" s="24"/>
      <c r="AB156" s="24">
        <v>31</v>
      </c>
      <c r="AC156" s="24">
        <v>190</v>
      </c>
      <c r="AD156" s="24" t="s">
        <v>1040</v>
      </c>
      <c r="AE156" s="24" t="s">
        <v>597</v>
      </c>
      <c r="AF156" s="24" t="s">
        <v>440</v>
      </c>
      <c r="AG156" s="24">
        <v>2</v>
      </c>
      <c r="AH156" s="24">
        <v>3</v>
      </c>
      <c r="AI156" s="24">
        <v>13</v>
      </c>
    </row>
    <row r="157" spans="2:35" x14ac:dyDescent="0.2">
      <c r="B157" t="s">
        <v>1</v>
      </c>
      <c r="C157" s="3">
        <v>2003</v>
      </c>
      <c r="D157">
        <f t="shared" si="2"/>
        <v>2003</v>
      </c>
      <c r="E157" s="24">
        <v>26</v>
      </c>
      <c r="F157" s="3" t="s">
        <v>930</v>
      </c>
      <c r="G157" s="24" t="s">
        <v>282</v>
      </c>
      <c r="H157" s="24">
        <v>12</v>
      </c>
      <c r="I157" s="24">
        <v>16</v>
      </c>
      <c r="J157" s="24">
        <v>16</v>
      </c>
      <c r="K157" s="25">
        <v>36570</v>
      </c>
      <c r="L157" s="24">
        <v>317</v>
      </c>
      <c r="M157" s="24">
        <v>527</v>
      </c>
      <c r="N157" s="24" t="s">
        <v>49</v>
      </c>
      <c r="O157" s="24">
        <v>3620</v>
      </c>
      <c r="P157" s="24">
        <v>23</v>
      </c>
      <c r="Q157" s="24" t="s">
        <v>464</v>
      </c>
      <c r="R157" s="24">
        <v>12</v>
      </c>
      <c r="S157" s="24" t="s">
        <v>99</v>
      </c>
      <c r="T157" s="24">
        <v>175</v>
      </c>
      <c r="U157" s="24">
        <v>82</v>
      </c>
      <c r="V157" s="24" t="s">
        <v>40</v>
      </c>
      <c r="W157" s="24" t="s">
        <v>182</v>
      </c>
      <c r="X157" s="24" t="s">
        <v>351</v>
      </c>
      <c r="Y157" s="24" t="s">
        <v>1041</v>
      </c>
      <c r="Z157" s="24" t="s">
        <v>50</v>
      </c>
      <c r="AA157" s="24"/>
      <c r="AB157" s="24">
        <v>32</v>
      </c>
      <c r="AC157" s="24">
        <v>219</v>
      </c>
      <c r="AD157" s="24" t="s">
        <v>377</v>
      </c>
      <c r="AE157" s="24" t="s">
        <v>1042</v>
      </c>
      <c r="AF157" s="24" t="s">
        <v>367</v>
      </c>
      <c r="AG157" s="24">
        <v>3</v>
      </c>
      <c r="AH157" s="24">
        <v>5</v>
      </c>
      <c r="AI157" s="24">
        <v>11</v>
      </c>
    </row>
    <row r="158" spans="2:35" x14ac:dyDescent="0.2">
      <c r="B158" t="s">
        <v>1</v>
      </c>
      <c r="C158" s="3" t="s">
        <v>1043</v>
      </c>
      <c r="D158">
        <f t="shared" si="2"/>
        <v>2004</v>
      </c>
      <c r="E158" s="24">
        <v>27</v>
      </c>
      <c r="F158" s="3" t="s">
        <v>930</v>
      </c>
      <c r="G158" s="24" t="s">
        <v>282</v>
      </c>
      <c r="H158" s="24">
        <v>12</v>
      </c>
      <c r="I158" s="24">
        <v>16</v>
      </c>
      <c r="J158" s="24">
        <v>16</v>
      </c>
      <c r="K158" s="25">
        <v>36570</v>
      </c>
      <c r="L158" s="24">
        <v>288</v>
      </c>
      <c r="M158" s="24">
        <v>474</v>
      </c>
      <c r="N158" s="24" t="s">
        <v>52</v>
      </c>
      <c r="O158" s="24">
        <v>3692</v>
      </c>
      <c r="P158" s="24">
        <v>28</v>
      </c>
      <c r="Q158" s="24" t="s">
        <v>120</v>
      </c>
      <c r="R158" s="24">
        <v>14</v>
      </c>
      <c r="S158" s="24" t="s">
        <v>174</v>
      </c>
      <c r="T158" s="24">
        <v>187</v>
      </c>
      <c r="U158" s="24">
        <v>50</v>
      </c>
      <c r="V158" s="24" t="s">
        <v>53</v>
      </c>
      <c r="W158" s="24" t="s">
        <v>83</v>
      </c>
      <c r="X158" s="24" t="s">
        <v>653</v>
      </c>
      <c r="Y158" s="24" t="s">
        <v>1044</v>
      </c>
      <c r="Z158" s="24" t="s">
        <v>54</v>
      </c>
      <c r="AA158" s="24"/>
      <c r="AB158" s="24">
        <v>26</v>
      </c>
      <c r="AC158" s="24">
        <v>162</v>
      </c>
      <c r="AD158" s="24" t="s">
        <v>1045</v>
      </c>
      <c r="AE158" s="24" t="s">
        <v>1046</v>
      </c>
      <c r="AF158" s="24" t="s">
        <v>405</v>
      </c>
      <c r="AG158" s="24">
        <v>0</v>
      </c>
      <c r="AH158" s="24">
        <v>1</v>
      </c>
      <c r="AI158" s="24">
        <v>16</v>
      </c>
    </row>
    <row r="159" spans="2:35" x14ac:dyDescent="0.2">
      <c r="B159" t="s">
        <v>1</v>
      </c>
      <c r="C159" s="3" t="s">
        <v>1047</v>
      </c>
      <c r="D159">
        <f t="shared" si="2"/>
        <v>2005</v>
      </c>
      <c r="E159" s="24">
        <v>28</v>
      </c>
      <c r="F159" s="3" t="s">
        <v>930</v>
      </c>
      <c r="G159" s="24" t="s">
        <v>282</v>
      </c>
      <c r="H159" s="24">
        <v>12</v>
      </c>
      <c r="I159" s="24">
        <v>16</v>
      </c>
      <c r="J159" s="24">
        <v>16</v>
      </c>
      <c r="K159" s="25">
        <v>36687</v>
      </c>
      <c r="L159" s="24">
        <v>334</v>
      </c>
      <c r="M159" s="24">
        <v>530</v>
      </c>
      <c r="N159" s="24" t="s">
        <v>57</v>
      </c>
      <c r="O159" s="26">
        <v>4110</v>
      </c>
      <c r="P159" s="24">
        <v>26</v>
      </c>
      <c r="Q159" s="24" t="s">
        <v>440</v>
      </c>
      <c r="R159" s="24">
        <v>14</v>
      </c>
      <c r="S159" s="24" t="s">
        <v>47</v>
      </c>
      <c r="T159" s="24">
        <v>197</v>
      </c>
      <c r="U159" s="24">
        <v>71</v>
      </c>
      <c r="V159" s="24" t="s">
        <v>53</v>
      </c>
      <c r="W159" s="24" t="s">
        <v>116</v>
      </c>
      <c r="X159" s="24" t="s">
        <v>346</v>
      </c>
      <c r="Y159" s="24" t="s">
        <v>495</v>
      </c>
      <c r="Z159" s="24" t="s">
        <v>58</v>
      </c>
      <c r="AA159" s="24"/>
      <c r="AB159" s="24">
        <v>26</v>
      </c>
      <c r="AC159" s="24">
        <v>188</v>
      </c>
      <c r="AD159" s="24" t="s">
        <v>1048</v>
      </c>
      <c r="AE159" s="24" t="s">
        <v>1049</v>
      </c>
      <c r="AF159" s="24" t="s">
        <v>380</v>
      </c>
      <c r="AG159" s="24">
        <v>3</v>
      </c>
      <c r="AH159" s="24">
        <v>4</v>
      </c>
      <c r="AI159" s="24">
        <v>15</v>
      </c>
    </row>
    <row r="160" spans="2:35" x14ac:dyDescent="0.2">
      <c r="B160" t="s">
        <v>1</v>
      </c>
      <c r="C160" s="3">
        <v>2006</v>
      </c>
      <c r="D160">
        <f t="shared" si="2"/>
        <v>2006</v>
      </c>
      <c r="E160" s="24">
        <v>29</v>
      </c>
      <c r="F160" s="3" t="s">
        <v>930</v>
      </c>
      <c r="G160" s="24" t="s">
        <v>282</v>
      </c>
      <c r="H160" s="24">
        <v>12</v>
      </c>
      <c r="I160" s="24">
        <v>16</v>
      </c>
      <c r="J160" s="24">
        <v>16</v>
      </c>
      <c r="K160" s="25">
        <v>36628</v>
      </c>
      <c r="L160" s="24">
        <v>319</v>
      </c>
      <c r="M160" s="24">
        <v>516</v>
      </c>
      <c r="N160" s="24" t="s">
        <v>61</v>
      </c>
      <c r="O160" s="24">
        <v>3529</v>
      </c>
      <c r="P160" s="24">
        <v>24</v>
      </c>
      <c r="Q160" s="24" t="s">
        <v>380</v>
      </c>
      <c r="R160" s="24">
        <v>12</v>
      </c>
      <c r="S160" s="24" t="s">
        <v>99</v>
      </c>
      <c r="T160" s="24">
        <v>176</v>
      </c>
      <c r="U160" s="24">
        <v>62</v>
      </c>
      <c r="V160" s="24" t="s">
        <v>62</v>
      </c>
      <c r="W160" s="24" t="s">
        <v>182</v>
      </c>
      <c r="X160" s="24" t="s">
        <v>820</v>
      </c>
      <c r="Y160" s="24" t="s">
        <v>1050</v>
      </c>
      <c r="Z160" s="24" t="s">
        <v>63</v>
      </c>
      <c r="AA160" s="24" t="s">
        <v>473</v>
      </c>
      <c r="AB160" s="24">
        <v>26</v>
      </c>
      <c r="AC160" s="24">
        <v>175</v>
      </c>
      <c r="AD160" s="24" t="s">
        <v>955</v>
      </c>
      <c r="AE160" s="24" t="s">
        <v>377</v>
      </c>
      <c r="AF160" s="24" t="s">
        <v>504</v>
      </c>
      <c r="AG160" s="24">
        <v>2</v>
      </c>
      <c r="AH160" s="24">
        <v>2</v>
      </c>
      <c r="AI160" s="24">
        <v>14</v>
      </c>
    </row>
    <row r="161" spans="2:35" x14ac:dyDescent="0.2">
      <c r="B161" t="s">
        <v>1</v>
      </c>
      <c r="C161" s="3" t="s">
        <v>1051</v>
      </c>
      <c r="D161">
        <f t="shared" si="2"/>
        <v>2007</v>
      </c>
      <c r="E161" s="24">
        <v>30</v>
      </c>
      <c r="F161" s="3" t="s">
        <v>930</v>
      </c>
      <c r="G161" s="24" t="s">
        <v>282</v>
      </c>
      <c r="H161" s="24">
        <v>12</v>
      </c>
      <c r="I161" s="24">
        <v>16</v>
      </c>
      <c r="J161" s="24">
        <v>16</v>
      </c>
      <c r="K161" s="24" t="s">
        <v>1052</v>
      </c>
      <c r="L161" s="24">
        <v>398</v>
      </c>
      <c r="M161" s="24">
        <v>578</v>
      </c>
      <c r="N161" s="26" t="s">
        <v>66</v>
      </c>
      <c r="O161" s="26">
        <v>4806</v>
      </c>
      <c r="P161" s="26">
        <v>50</v>
      </c>
      <c r="Q161" s="26" t="s">
        <v>493</v>
      </c>
      <c r="R161" s="24">
        <v>8</v>
      </c>
      <c r="S161" s="24" t="s">
        <v>85</v>
      </c>
      <c r="T161" s="24">
        <v>240</v>
      </c>
      <c r="U161" s="24">
        <v>69</v>
      </c>
      <c r="V161" s="26" t="s">
        <v>67</v>
      </c>
      <c r="W161" s="26" t="s">
        <v>530</v>
      </c>
      <c r="X161" s="24" t="s">
        <v>494</v>
      </c>
      <c r="Y161" s="26" t="s">
        <v>1053</v>
      </c>
      <c r="Z161" s="26" t="s">
        <v>68</v>
      </c>
      <c r="AA161" s="26" t="s">
        <v>1054</v>
      </c>
      <c r="AB161" s="24">
        <v>21</v>
      </c>
      <c r="AC161" s="24">
        <v>128</v>
      </c>
      <c r="AD161" s="26" t="s">
        <v>510</v>
      </c>
      <c r="AE161" s="26" t="s">
        <v>1055</v>
      </c>
      <c r="AF161" s="24" t="s">
        <v>582</v>
      </c>
      <c r="AG161" s="26">
        <v>4</v>
      </c>
      <c r="AH161" s="26">
        <v>4</v>
      </c>
      <c r="AI161" s="26">
        <v>23</v>
      </c>
    </row>
    <row r="162" spans="2:35" x14ac:dyDescent="0.2">
      <c r="B162" t="s">
        <v>1</v>
      </c>
      <c r="C162" s="3">
        <v>2008</v>
      </c>
      <c r="D162">
        <f t="shared" si="2"/>
        <v>2008</v>
      </c>
      <c r="E162" s="24">
        <v>31</v>
      </c>
      <c r="F162" s="3" t="s">
        <v>930</v>
      </c>
      <c r="G162" s="24"/>
      <c r="H162" s="24">
        <v>12</v>
      </c>
      <c r="I162" s="24">
        <v>1</v>
      </c>
      <c r="J162" s="24">
        <v>1</v>
      </c>
      <c r="K162" s="24" t="s">
        <v>274</v>
      </c>
      <c r="L162" s="24">
        <v>7</v>
      </c>
      <c r="M162" s="24">
        <v>11</v>
      </c>
      <c r="N162" s="24" t="s">
        <v>70</v>
      </c>
      <c r="O162" s="24">
        <v>76</v>
      </c>
      <c r="P162" s="24">
        <v>0</v>
      </c>
      <c r="Q162" s="24" t="s">
        <v>37</v>
      </c>
      <c r="R162" s="24">
        <v>0</v>
      </c>
      <c r="S162" s="24" t="s">
        <v>37</v>
      </c>
      <c r="T162" s="24">
        <v>3</v>
      </c>
      <c r="U162" s="24">
        <v>26</v>
      </c>
      <c r="V162" s="24" t="s">
        <v>40</v>
      </c>
      <c r="W162" s="24" t="s">
        <v>40</v>
      </c>
      <c r="X162" s="24" t="s">
        <v>413</v>
      </c>
      <c r="Y162" s="24" t="s">
        <v>1056</v>
      </c>
      <c r="Z162" s="24" t="s">
        <v>71</v>
      </c>
      <c r="AA162" s="24" t="s">
        <v>122</v>
      </c>
      <c r="AB162" s="24">
        <v>0</v>
      </c>
      <c r="AC162" s="24">
        <v>0</v>
      </c>
      <c r="AD162" s="24" t="s">
        <v>1057</v>
      </c>
      <c r="AE162" s="24" t="s">
        <v>1057</v>
      </c>
      <c r="AF162" s="24" t="s">
        <v>37</v>
      </c>
      <c r="AG162" s="24"/>
      <c r="AH162" s="24"/>
      <c r="AI162" s="24">
        <v>0</v>
      </c>
    </row>
    <row r="163" spans="2:35" x14ac:dyDescent="0.2">
      <c r="B163" t="s">
        <v>1</v>
      </c>
      <c r="C163" s="3" t="s">
        <v>627</v>
      </c>
      <c r="D163">
        <f t="shared" si="2"/>
        <v>2009</v>
      </c>
      <c r="E163" s="24">
        <v>32</v>
      </c>
      <c r="F163" s="3" t="s">
        <v>930</v>
      </c>
      <c r="G163" s="24" t="s">
        <v>282</v>
      </c>
      <c r="H163" s="24">
        <v>12</v>
      </c>
      <c r="I163" s="24">
        <v>16</v>
      </c>
      <c r="J163" s="24">
        <v>16</v>
      </c>
      <c r="K163" s="25">
        <v>36687</v>
      </c>
      <c r="L163" s="24">
        <v>371</v>
      </c>
      <c r="M163" s="24">
        <v>565</v>
      </c>
      <c r="N163" s="24" t="s">
        <v>72</v>
      </c>
      <c r="O163" s="24">
        <v>4398</v>
      </c>
      <c r="P163" s="24">
        <v>28</v>
      </c>
      <c r="Q163" s="24" t="s">
        <v>239</v>
      </c>
      <c r="R163" s="24">
        <v>13</v>
      </c>
      <c r="S163" s="24" t="s">
        <v>99</v>
      </c>
      <c r="T163" s="24">
        <v>215</v>
      </c>
      <c r="U163" s="24">
        <v>81</v>
      </c>
      <c r="V163" s="24" t="s">
        <v>53</v>
      </c>
      <c r="W163" s="24" t="s">
        <v>113</v>
      </c>
      <c r="X163" s="24" t="s">
        <v>670</v>
      </c>
      <c r="Y163" s="24" t="s">
        <v>1058</v>
      </c>
      <c r="Z163" s="24" t="s">
        <v>73</v>
      </c>
      <c r="AA163" s="24" t="s">
        <v>1059</v>
      </c>
      <c r="AB163" s="24">
        <v>16</v>
      </c>
      <c r="AC163" s="24">
        <v>86</v>
      </c>
      <c r="AD163" s="24" t="s">
        <v>497</v>
      </c>
      <c r="AE163" s="24" t="s">
        <v>939</v>
      </c>
      <c r="AF163" s="24" t="s">
        <v>115</v>
      </c>
      <c r="AG163" s="24">
        <v>1</v>
      </c>
      <c r="AH163" s="24">
        <v>1</v>
      </c>
      <c r="AI163" s="24">
        <v>17</v>
      </c>
    </row>
    <row r="164" spans="2:35" x14ac:dyDescent="0.2">
      <c r="B164" t="s">
        <v>1</v>
      </c>
      <c r="C164" s="3" t="s">
        <v>1060</v>
      </c>
      <c r="D164">
        <f t="shared" si="2"/>
        <v>2010</v>
      </c>
      <c r="E164" s="24">
        <v>33</v>
      </c>
      <c r="F164" s="3" t="s">
        <v>930</v>
      </c>
      <c r="G164" s="24" t="s">
        <v>282</v>
      </c>
      <c r="H164" s="24">
        <v>12</v>
      </c>
      <c r="I164" s="24">
        <v>16</v>
      </c>
      <c r="J164" s="24">
        <v>16</v>
      </c>
      <c r="K164" s="25">
        <v>36570</v>
      </c>
      <c r="L164" s="24">
        <v>324</v>
      </c>
      <c r="M164" s="24">
        <v>492</v>
      </c>
      <c r="N164" s="24" t="s">
        <v>74</v>
      </c>
      <c r="O164" s="24">
        <v>3900</v>
      </c>
      <c r="P164" s="26">
        <v>36</v>
      </c>
      <c r="Q164" s="26" t="s">
        <v>248</v>
      </c>
      <c r="R164" s="24">
        <v>4</v>
      </c>
      <c r="S164" s="26" t="s">
        <v>372</v>
      </c>
      <c r="T164" s="24">
        <v>189</v>
      </c>
      <c r="U164" s="24">
        <v>79</v>
      </c>
      <c r="V164" s="24" t="s">
        <v>75</v>
      </c>
      <c r="W164" s="26" t="s">
        <v>314</v>
      </c>
      <c r="X164" s="24" t="s">
        <v>384</v>
      </c>
      <c r="Y164" s="24" t="s">
        <v>1061</v>
      </c>
      <c r="Z164" s="26" t="s">
        <v>76</v>
      </c>
      <c r="AA164" s="26" t="s">
        <v>1062</v>
      </c>
      <c r="AB164" s="24">
        <v>25</v>
      </c>
      <c r="AC164" s="24">
        <v>175</v>
      </c>
      <c r="AD164" s="24" t="s">
        <v>1063</v>
      </c>
      <c r="AE164" s="26" t="s">
        <v>849</v>
      </c>
      <c r="AF164" s="24" t="s">
        <v>504</v>
      </c>
      <c r="AG164" s="24">
        <v>2</v>
      </c>
      <c r="AH164" s="24">
        <v>3</v>
      </c>
      <c r="AI164" s="24">
        <v>18</v>
      </c>
    </row>
    <row r="165" spans="2:35" x14ac:dyDescent="0.2">
      <c r="B165" t="s">
        <v>1</v>
      </c>
      <c r="C165" s="3" t="s">
        <v>1064</v>
      </c>
      <c r="D165">
        <f t="shared" si="2"/>
        <v>2011</v>
      </c>
      <c r="E165" s="24">
        <v>34</v>
      </c>
      <c r="F165" s="3" t="s">
        <v>930</v>
      </c>
      <c r="G165" s="24" t="s">
        <v>282</v>
      </c>
      <c r="H165" s="24">
        <v>12</v>
      </c>
      <c r="I165" s="24">
        <v>16</v>
      </c>
      <c r="J165" s="24">
        <v>16</v>
      </c>
      <c r="K165" s="25">
        <v>36598</v>
      </c>
      <c r="L165" s="24">
        <v>401</v>
      </c>
      <c r="M165" s="24">
        <v>611</v>
      </c>
      <c r="N165" s="24" t="s">
        <v>79</v>
      </c>
      <c r="O165" s="24">
        <v>5235</v>
      </c>
      <c r="P165" s="24">
        <v>39</v>
      </c>
      <c r="Q165" s="24" t="s">
        <v>383</v>
      </c>
      <c r="R165" s="24">
        <v>12</v>
      </c>
      <c r="S165" s="24" t="s">
        <v>35</v>
      </c>
      <c r="T165" s="24">
        <v>262</v>
      </c>
      <c r="U165" s="26">
        <v>99</v>
      </c>
      <c r="V165" s="24" t="s">
        <v>80</v>
      </c>
      <c r="W165" s="24" t="s">
        <v>314</v>
      </c>
      <c r="X165" s="24" t="s">
        <v>458</v>
      </c>
      <c r="Y165" s="24" t="s">
        <v>1065</v>
      </c>
      <c r="Z165" s="24" t="s">
        <v>81</v>
      </c>
      <c r="AA165" s="24" t="s">
        <v>1066</v>
      </c>
      <c r="AB165" s="24">
        <v>32</v>
      </c>
      <c r="AC165" s="24">
        <v>173</v>
      </c>
      <c r="AD165" s="24" t="s">
        <v>1067</v>
      </c>
      <c r="AE165" s="24" t="s">
        <v>849</v>
      </c>
      <c r="AF165" s="24" t="s">
        <v>239</v>
      </c>
      <c r="AG165" s="24">
        <v>1</v>
      </c>
      <c r="AH165" s="24">
        <v>2</v>
      </c>
      <c r="AI165" s="24">
        <v>21</v>
      </c>
    </row>
    <row r="166" spans="2:35" x14ac:dyDescent="0.2">
      <c r="B166" t="s">
        <v>1</v>
      </c>
      <c r="C166" s="3" t="s">
        <v>449</v>
      </c>
      <c r="D166">
        <f t="shared" si="2"/>
        <v>2012</v>
      </c>
      <c r="E166" s="24">
        <v>35</v>
      </c>
      <c r="F166" s="3" t="s">
        <v>930</v>
      </c>
      <c r="G166" s="24" t="s">
        <v>282</v>
      </c>
      <c r="H166" s="24">
        <v>12</v>
      </c>
      <c r="I166" s="24">
        <v>16</v>
      </c>
      <c r="J166" s="24">
        <v>16</v>
      </c>
      <c r="K166" s="25">
        <v>36628</v>
      </c>
      <c r="L166" s="24">
        <v>401</v>
      </c>
      <c r="M166" s="24">
        <v>637</v>
      </c>
      <c r="N166" s="24" t="s">
        <v>57</v>
      </c>
      <c r="O166" s="24">
        <v>4827</v>
      </c>
      <c r="P166" s="24">
        <v>34</v>
      </c>
      <c r="Q166" s="24" t="s">
        <v>444</v>
      </c>
      <c r="R166" s="24">
        <v>8</v>
      </c>
      <c r="S166" s="26" t="s">
        <v>108</v>
      </c>
      <c r="T166" s="24">
        <v>256</v>
      </c>
      <c r="U166" s="24">
        <v>83</v>
      </c>
      <c r="V166" s="24" t="s">
        <v>83</v>
      </c>
      <c r="W166" s="24" t="s">
        <v>159</v>
      </c>
      <c r="X166" s="24" t="s">
        <v>384</v>
      </c>
      <c r="Y166" s="24" t="s">
        <v>1068</v>
      </c>
      <c r="Z166" s="24" t="s">
        <v>84</v>
      </c>
      <c r="AA166" s="24" t="s">
        <v>888</v>
      </c>
      <c r="AB166" s="24">
        <v>27</v>
      </c>
      <c r="AC166" s="24">
        <v>182</v>
      </c>
      <c r="AD166" s="24" t="s">
        <v>439</v>
      </c>
      <c r="AE166" s="24" t="s">
        <v>721</v>
      </c>
      <c r="AF166" s="24" t="s">
        <v>342</v>
      </c>
      <c r="AG166" s="24">
        <v>1</v>
      </c>
      <c r="AH166" s="24">
        <v>2</v>
      </c>
      <c r="AI166" s="24">
        <v>19</v>
      </c>
    </row>
    <row r="167" spans="2:35" x14ac:dyDescent="0.2">
      <c r="B167" t="s">
        <v>1</v>
      </c>
      <c r="C167" s="3" t="s">
        <v>456</v>
      </c>
      <c r="D167">
        <f t="shared" si="2"/>
        <v>2013</v>
      </c>
      <c r="E167" s="24">
        <v>36</v>
      </c>
      <c r="F167" s="3" t="s">
        <v>930</v>
      </c>
      <c r="G167" s="24" t="s">
        <v>282</v>
      </c>
      <c r="H167" s="24">
        <v>12</v>
      </c>
      <c r="I167" s="24">
        <v>16</v>
      </c>
      <c r="J167" s="24">
        <v>16</v>
      </c>
      <c r="K167" s="25">
        <v>36628</v>
      </c>
      <c r="L167" s="24">
        <v>380</v>
      </c>
      <c r="M167" s="24">
        <v>628</v>
      </c>
      <c r="N167" s="24" t="s">
        <v>86</v>
      </c>
      <c r="O167" s="24">
        <v>4343</v>
      </c>
      <c r="P167" s="24">
        <v>25</v>
      </c>
      <c r="Q167" s="24" t="s">
        <v>250</v>
      </c>
      <c r="R167" s="24">
        <v>11</v>
      </c>
      <c r="S167" s="24" t="s">
        <v>313</v>
      </c>
      <c r="T167" s="24">
        <v>226</v>
      </c>
      <c r="U167" s="24">
        <v>81</v>
      </c>
      <c r="V167" s="24" t="s">
        <v>40</v>
      </c>
      <c r="W167" s="24" t="s">
        <v>40</v>
      </c>
      <c r="X167" s="24" t="s">
        <v>351</v>
      </c>
      <c r="Y167" s="24" t="s">
        <v>1069</v>
      </c>
      <c r="Z167" s="24" t="s">
        <v>87</v>
      </c>
      <c r="AA167" s="24" t="s">
        <v>457</v>
      </c>
      <c r="AB167" s="24">
        <v>40</v>
      </c>
      <c r="AC167" s="24">
        <v>256</v>
      </c>
      <c r="AD167" s="24" t="s">
        <v>1070</v>
      </c>
      <c r="AE167" s="24" t="s">
        <v>1071</v>
      </c>
      <c r="AF167" s="24" t="s">
        <v>178</v>
      </c>
      <c r="AG167" s="26">
        <v>5</v>
      </c>
      <c r="AH167" s="26">
        <v>5</v>
      </c>
      <c r="AI167" s="24">
        <v>13</v>
      </c>
    </row>
    <row r="168" spans="2:35" x14ac:dyDescent="0.2">
      <c r="B168" t="s">
        <v>1</v>
      </c>
      <c r="C168" s="3" t="s">
        <v>839</v>
      </c>
      <c r="D168">
        <f t="shared" si="2"/>
        <v>2014</v>
      </c>
      <c r="E168" s="24">
        <v>37</v>
      </c>
      <c r="F168" s="3" t="s">
        <v>930</v>
      </c>
      <c r="G168" s="24" t="s">
        <v>282</v>
      </c>
      <c r="H168" s="24">
        <v>12</v>
      </c>
      <c r="I168" s="24">
        <v>16</v>
      </c>
      <c r="J168" s="24">
        <v>16</v>
      </c>
      <c r="K168" s="25">
        <v>36628</v>
      </c>
      <c r="L168" s="24">
        <v>373</v>
      </c>
      <c r="M168" s="24">
        <v>582</v>
      </c>
      <c r="N168" s="24" t="s">
        <v>89</v>
      </c>
      <c r="O168" s="24">
        <v>4109</v>
      </c>
      <c r="P168" s="24">
        <v>33</v>
      </c>
      <c r="Q168" s="24" t="s">
        <v>367</v>
      </c>
      <c r="R168" s="24">
        <v>9</v>
      </c>
      <c r="S168" s="24" t="s">
        <v>51</v>
      </c>
      <c r="T168" s="24">
        <v>221</v>
      </c>
      <c r="U168" s="24">
        <v>69</v>
      </c>
      <c r="V168" s="24" t="s">
        <v>90</v>
      </c>
      <c r="W168" s="24" t="s">
        <v>116</v>
      </c>
      <c r="X168" s="24" t="s">
        <v>368</v>
      </c>
      <c r="Y168" s="24" t="s">
        <v>1072</v>
      </c>
      <c r="Z168" s="24" t="s">
        <v>91</v>
      </c>
      <c r="AA168" s="24" t="s">
        <v>1073</v>
      </c>
      <c r="AB168" s="24">
        <v>21</v>
      </c>
      <c r="AC168" s="24">
        <v>134</v>
      </c>
      <c r="AD168" s="24" t="s">
        <v>590</v>
      </c>
      <c r="AE168" s="24" t="s">
        <v>455</v>
      </c>
      <c r="AF168" s="24" t="s">
        <v>582</v>
      </c>
      <c r="AG168" s="24">
        <v>2</v>
      </c>
      <c r="AH168" s="24">
        <v>2</v>
      </c>
      <c r="AI168" s="24">
        <v>16</v>
      </c>
    </row>
    <row r="169" spans="2:35" x14ac:dyDescent="0.2">
      <c r="B169" t="s">
        <v>1</v>
      </c>
      <c r="C169" s="3" t="s">
        <v>469</v>
      </c>
      <c r="D169">
        <f t="shared" si="2"/>
        <v>2015</v>
      </c>
      <c r="E169" s="24">
        <v>38</v>
      </c>
      <c r="F169" s="3" t="s">
        <v>930</v>
      </c>
      <c r="G169" s="24" t="s">
        <v>282</v>
      </c>
      <c r="H169" s="24">
        <v>12</v>
      </c>
      <c r="I169" s="24">
        <v>16</v>
      </c>
      <c r="J169" s="24">
        <v>16</v>
      </c>
      <c r="K169" s="25">
        <v>36628</v>
      </c>
      <c r="L169" s="24">
        <v>402</v>
      </c>
      <c r="M169" s="24">
        <v>624</v>
      </c>
      <c r="N169" s="24" t="s">
        <v>93</v>
      </c>
      <c r="O169" s="24">
        <v>4770</v>
      </c>
      <c r="P169" s="26">
        <v>36</v>
      </c>
      <c r="Q169" s="24" t="s">
        <v>391</v>
      </c>
      <c r="R169" s="24">
        <v>7</v>
      </c>
      <c r="S169" s="26" t="s">
        <v>102</v>
      </c>
      <c r="T169" s="24">
        <v>229</v>
      </c>
      <c r="U169" s="24">
        <v>76</v>
      </c>
      <c r="V169" s="24" t="s">
        <v>83</v>
      </c>
      <c r="W169" s="24" t="s">
        <v>67</v>
      </c>
      <c r="X169" s="24" t="s">
        <v>670</v>
      </c>
      <c r="Y169" s="24" t="s">
        <v>1074</v>
      </c>
      <c r="Z169" s="24" t="s">
        <v>94</v>
      </c>
      <c r="AA169" s="24" t="s">
        <v>841</v>
      </c>
      <c r="AB169" s="24">
        <v>38</v>
      </c>
      <c r="AC169" s="24">
        <v>225</v>
      </c>
      <c r="AD169" s="24" t="s">
        <v>854</v>
      </c>
      <c r="AE169" s="24" t="s">
        <v>721</v>
      </c>
      <c r="AF169" s="24" t="s">
        <v>367</v>
      </c>
      <c r="AG169" s="24">
        <v>2</v>
      </c>
      <c r="AH169" s="24">
        <v>2</v>
      </c>
      <c r="AI169" s="24">
        <v>18</v>
      </c>
    </row>
    <row r="170" spans="2:35" x14ac:dyDescent="0.2">
      <c r="B170" t="s">
        <v>1</v>
      </c>
      <c r="C170" s="3" t="s">
        <v>396</v>
      </c>
      <c r="D170">
        <f t="shared" si="2"/>
        <v>2016</v>
      </c>
      <c r="E170" s="24">
        <v>39</v>
      </c>
      <c r="F170" s="3" t="s">
        <v>930</v>
      </c>
      <c r="G170" s="24" t="s">
        <v>282</v>
      </c>
      <c r="H170" s="24">
        <v>12</v>
      </c>
      <c r="I170" s="24">
        <v>12</v>
      </c>
      <c r="J170" s="24">
        <v>12</v>
      </c>
      <c r="K170" s="25">
        <v>36536</v>
      </c>
      <c r="L170" s="24">
        <v>291</v>
      </c>
      <c r="M170" s="24">
        <v>432</v>
      </c>
      <c r="N170" s="24" t="s">
        <v>96</v>
      </c>
      <c r="O170" s="24">
        <v>3554</v>
      </c>
      <c r="P170" s="24">
        <v>28</v>
      </c>
      <c r="Q170" s="24" t="s">
        <v>299</v>
      </c>
      <c r="R170" s="24">
        <v>2</v>
      </c>
      <c r="S170" s="26" t="s">
        <v>961</v>
      </c>
      <c r="T170" s="24">
        <v>165</v>
      </c>
      <c r="U170" s="24">
        <v>79</v>
      </c>
      <c r="V170" s="24" t="s">
        <v>97</v>
      </c>
      <c r="W170" s="24" t="s">
        <v>515</v>
      </c>
      <c r="X170" s="24" t="s">
        <v>300</v>
      </c>
      <c r="Y170" s="24" t="s">
        <v>1075</v>
      </c>
      <c r="Z170" s="24" t="s">
        <v>98</v>
      </c>
      <c r="AA170" s="24" t="s">
        <v>1076</v>
      </c>
      <c r="AB170" s="24">
        <v>15</v>
      </c>
      <c r="AC170" s="24">
        <v>87</v>
      </c>
      <c r="AD170" s="24" t="s">
        <v>1077</v>
      </c>
      <c r="AE170" s="24" t="s">
        <v>1078</v>
      </c>
      <c r="AF170" s="24" t="s">
        <v>297</v>
      </c>
      <c r="AG170" s="24">
        <v>1</v>
      </c>
      <c r="AH170" s="24">
        <v>1</v>
      </c>
      <c r="AI170" s="24">
        <v>13</v>
      </c>
    </row>
    <row r="171" spans="2:35" x14ac:dyDescent="0.2">
      <c r="B171" t="s">
        <v>1</v>
      </c>
      <c r="C171" s="3" t="s">
        <v>1079</v>
      </c>
      <c r="D171">
        <f t="shared" si="2"/>
        <v>2017</v>
      </c>
      <c r="E171" s="24">
        <v>40</v>
      </c>
      <c r="F171" s="3" t="s">
        <v>930</v>
      </c>
      <c r="G171" s="24" t="s">
        <v>282</v>
      </c>
      <c r="H171" s="24">
        <v>12</v>
      </c>
      <c r="I171" s="24">
        <v>16</v>
      </c>
      <c r="J171" s="24">
        <v>16</v>
      </c>
      <c r="K171" s="25">
        <v>36598</v>
      </c>
      <c r="L171" s="24">
        <v>385</v>
      </c>
      <c r="M171" s="26">
        <v>581</v>
      </c>
      <c r="N171" s="24" t="s">
        <v>100</v>
      </c>
      <c r="O171" s="26">
        <v>4577</v>
      </c>
      <c r="P171" s="24">
        <v>32</v>
      </c>
      <c r="Q171" s="24" t="s">
        <v>181</v>
      </c>
      <c r="R171" s="24">
        <v>8</v>
      </c>
      <c r="S171" s="24" t="s">
        <v>85</v>
      </c>
      <c r="T171" s="24">
        <v>230</v>
      </c>
      <c r="U171" s="24">
        <v>64</v>
      </c>
      <c r="V171" s="24" t="s">
        <v>75</v>
      </c>
      <c r="W171" s="24" t="s">
        <v>419</v>
      </c>
      <c r="X171" s="24" t="s">
        <v>670</v>
      </c>
      <c r="Y171" s="26" t="s">
        <v>1080</v>
      </c>
      <c r="Z171" s="24" t="s">
        <v>101</v>
      </c>
      <c r="AA171" s="24" t="s">
        <v>136</v>
      </c>
      <c r="AB171" s="24">
        <v>35</v>
      </c>
      <c r="AC171" s="24">
        <v>201</v>
      </c>
      <c r="AD171" s="24" t="s">
        <v>462</v>
      </c>
      <c r="AE171" s="24" t="s">
        <v>1081</v>
      </c>
      <c r="AF171" s="24" t="s">
        <v>367</v>
      </c>
      <c r="AG171" s="24">
        <v>2</v>
      </c>
      <c r="AH171" s="24">
        <v>2</v>
      </c>
      <c r="AI171" s="26">
        <v>20</v>
      </c>
    </row>
    <row r="172" spans="2:35" x14ac:dyDescent="0.2">
      <c r="B172" t="s">
        <v>1</v>
      </c>
      <c r="C172" s="3" t="s">
        <v>411</v>
      </c>
      <c r="D172">
        <f t="shared" si="2"/>
        <v>2018</v>
      </c>
      <c r="E172" s="24">
        <v>41</v>
      </c>
      <c r="F172" s="3" t="s">
        <v>930</v>
      </c>
      <c r="G172" s="24" t="s">
        <v>282</v>
      </c>
      <c r="H172" s="24">
        <v>12</v>
      </c>
      <c r="I172" s="24">
        <v>16</v>
      </c>
      <c r="J172" s="24">
        <v>16</v>
      </c>
      <c r="K172" s="25">
        <v>36657</v>
      </c>
      <c r="L172" s="24">
        <v>375</v>
      </c>
      <c r="M172" s="24">
        <v>570</v>
      </c>
      <c r="N172" s="24" t="s">
        <v>104</v>
      </c>
      <c r="O172" s="24">
        <v>4355</v>
      </c>
      <c r="P172" s="24">
        <v>29</v>
      </c>
      <c r="Q172" s="24" t="s">
        <v>319</v>
      </c>
      <c r="R172" s="24">
        <v>11</v>
      </c>
      <c r="S172" s="24" t="s">
        <v>598</v>
      </c>
      <c r="T172" s="24">
        <v>255</v>
      </c>
      <c r="U172" s="24">
        <v>63</v>
      </c>
      <c r="V172" s="24" t="s">
        <v>83</v>
      </c>
      <c r="W172" s="24" t="s">
        <v>53</v>
      </c>
      <c r="X172" s="24" t="s">
        <v>644</v>
      </c>
      <c r="Y172" s="24" t="s">
        <v>1082</v>
      </c>
      <c r="Z172" s="24" t="s">
        <v>105</v>
      </c>
      <c r="AA172" s="24" t="s">
        <v>841</v>
      </c>
      <c r="AB172" s="24">
        <v>21</v>
      </c>
      <c r="AC172" s="24">
        <v>147</v>
      </c>
      <c r="AD172" s="24" t="s">
        <v>474</v>
      </c>
      <c r="AE172" s="24" t="s">
        <v>1083</v>
      </c>
      <c r="AF172" s="24" t="s">
        <v>305</v>
      </c>
      <c r="AG172" s="24">
        <v>1</v>
      </c>
      <c r="AH172" s="24">
        <v>2</v>
      </c>
      <c r="AI172" s="24">
        <v>14</v>
      </c>
    </row>
    <row r="173" spans="2:35" x14ac:dyDescent="0.2">
      <c r="B173" t="s">
        <v>1</v>
      </c>
      <c r="C173" s="3">
        <v>2019</v>
      </c>
      <c r="D173">
        <f t="shared" si="2"/>
        <v>2019</v>
      </c>
      <c r="E173" s="24">
        <v>42</v>
      </c>
      <c r="F173" s="3" t="s">
        <v>930</v>
      </c>
      <c r="G173" s="24" t="s">
        <v>282</v>
      </c>
      <c r="H173" s="24">
        <v>12</v>
      </c>
      <c r="I173" s="24">
        <v>16</v>
      </c>
      <c r="J173" s="24">
        <v>16</v>
      </c>
      <c r="K173" s="25">
        <v>36628</v>
      </c>
      <c r="L173" s="24">
        <v>373</v>
      </c>
      <c r="M173" s="24">
        <v>613</v>
      </c>
      <c r="N173" s="24" t="s">
        <v>52</v>
      </c>
      <c r="O173" s="24">
        <v>4057</v>
      </c>
      <c r="P173" s="24">
        <v>24</v>
      </c>
      <c r="Q173" s="24" t="s">
        <v>736</v>
      </c>
      <c r="R173" s="24">
        <v>8</v>
      </c>
      <c r="S173" s="24" t="s">
        <v>108</v>
      </c>
      <c r="T173" s="24">
        <v>193</v>
      </c>
      <c r="U173" s="24">
        <v>59</v>
      </c>
      <c r="V173" s="24" t="s">
        <v>106</v>
      </c>
      <c r="W173" s="24" t="s">
        <v>62</v>
      </c>
      <c r="X173" s="24" t="s">
        <v>413</v>
      </c>
      <c r="Y173" s="24" t="s">
        <v>575</v>
      </c>
      <c r="Z173" s="24" t="s">
        <v>107</v>
      </c>
      <c r="AA173" s="24" t="s">
        <v>576</v>
      </c>
      <c r="AB173" s="24">
        <v>27</v>
      </c>
      <c r="AC173" s="24">
        <v>185</v>
      </c>
      <c r="AD173" s="24" t="s">
        <v>280</v>
      </c>
      <c r="AE173" s="24" t="s">
        <v>1084</v>
      </c>
      <c r="AF173" s="24" t="s">
        <v>306</v>
      </c>
      <c r="AG173" s="24">
        <v>1</v>
      </c>
      <c r="AH173" s="24">
        <v>1</v>
      </c>
      <c r="AI173" s="24">
        <v>12</v>
      </c>
    </row>
    <row r="174" spans="2:35" x14ac:dyDescent="0.2">
      <c r="B174" t="s">
        <v>1</v>
      </c>
      <c r="C174" s="3">
        <v>2020</v>
      </c>
      <c r="D174">
        <f t="shared" si="2"/>
        <v>2020</v>
      </c>
      <c r="E174" s="24">
        <v>43</v>
      </c>
      <c r="F174" s="3" t="s">
        <v>1085</v>
      </c>
      <c r="G174" s="24" t="s">
        <v>282</v>
      </c>
      <c r="H174" s="24">
        <v>12</v>
      </c>
      <c r="I174" s="24">
        <v>16</v>
      </c>
      <c r="J174" s="24">
        <v>16</v>
      </c>
      <c r="K174" s="25">
        <v>36657</v>
      </c>
      <c r="L174" s="24">
        <v>401</v>
      </c>
      <c r="M174" s="24">
        <v>610</v>
      </c>
      <c r="N174" s="24" t="s">
        <v>72</v>
      </c>
      <c r="O174" s="24">
        <v>4633</v>
      </c>
      <c r="P174" s="24">
        <v>40</v>
      </c>
      <c r="Q174" s="24" t="s">
        <v>106</v>
      </c>
      <c r="R174" s="24">
        <v>12</v>
      </c>
      <c r="S174" s="24" t="s">
        <v>35</v>
      </c>
      <c r="T174" s="24">
        <v>233</v>
      </c>
      <c r="U174" s="24">
        <v>50</v>
      </c>
      <c r="V174" s="24" t="s">
        <v>83</v>
      </c>
      <c r="W174" s="24" t="s">
        <v>157</v>
      </c>
      <c r="X174" s="24" t="s">
        <v>644</v>
      </c>
      <c r="Y174" s="24" t="s">
        <v>1086</v>
      </c>
      <c r="Z174" s="24" t="s">
        <v>94</v>
      </c>
      <c r="AA174" s="24" t="s">
        <v>1087</v>
      </c>
      <c r="AB174" s="24">
        <v>21</v>
      </c>
      <c r="AC174" s="24">
        <v>143</v>
      </c>
      <c r="AD174" s="24" t="s">
        <v>474</v>
      </c>
      <c r="AE174" s="24" t="s">
        <v>303</v>
      </c>
      <c r="AF174" s="24" t="s">
        <v>59</v>
      </c>
      <c r="AG174" s="24">
        <v>3</v>
      </c>
      <c r="AH174" s="24">
        <v>3</v>
      </c>
      <c r="AI174" s="24">
        <v>15</v>
      </c>
    </row>
    <row r="175" spans="2:35" x14ac:dyDescent="0.2">
      <c r="B175" t="s">
        <v>1</v>
      </c>
      <c r="C175" s="3" t="s">
        <v>1036</v>
      </c>
      <c r="D175">
        <f t="shared" si="2"/>
        <v>2001</v>
      </c>
      <c r="E175" s="24">
        <v>24</v>
      </c>
      <c r="F175" s="3" t="s">
        <v>930</v>
      </c>
      <c r="G175" s="24" t="s">
        <v>282</v>
      </c>
      <c r="I175" s="24">
        <v>3</v>
      </c>
      <c r="J175" s="24">
        <v>3</v>
      </c>
      <c r="K175" s="24" t="s">
        <v>311</v>
      </c>
      <c r="L175" s="24">
        <v>60</v>
      </c>
      <c r="M175" s="24">
        <v>97</v>
      </c>
      <c r="N175" s="24" t="s">
        <v>119</v>
      </c>
      <c r="O175" s="24">
        <v>572</v>
      </c>
      <c r="P175" s="24">
        <v>1</v>
      </c>
      <c r="Q175" s="24" t="s">
        <v>77</v>
      </c>
      <c r="R175" s="24">
        <v>1</v>
      </c>
      <c r="S175" s="24" t="s">
        <v>77</v>
      </c>
      <c r="T175" s="24">
        <v>29</v>
      </c>
      <c r="U175" s="24">
        <v>29</v>
      </c>
      <c r="V175" s="24" t="s">
        <v>120</v>
      </c>
      <c r="W175" s="24" t="s">
        <v>166</v>
      </c>
      <c r="X175" s="24" t="s">
        <v>393</v>
      </c>
      <c r="Y175" s="24" t="s">
        <v>1088</v>
      </c>
      <c r="Z175" s="24" t="s">
        <v>121</v>
      </c>
      <c r="AB175" s="24">
        <v>5</v>
      </c>
      <c r="AC175" s="24">
        <v>36</v>
      </c>
      <c r="AD175" s="24" t="s">
        <v>1089</v>
      </c>
      <c r="AE175" s="24" t="s">
        <v>1014</v>
      </c>
      <c r="AF175" s="24" t="s">
        <v>440</v>
      </c>
      <c r="AG175" s="24">
        <v>1</v>
      </c>
      <c r="AH175" s="24">
        <v>2</v>
      </c>
    </row>
    <row r="176" spans="2:35" x14ac:dyDescent="0.2">
      <c r="B176" t="s">
        <v>1</v>
      </c>
      <c r="C176" s="3">
        <v>2003</v>
      </c>
      <c r="D176">
        <f t="shared" si="2"/>
        <v>2003</v>
      </c>
      <c r="E176" s="24">
        <v>26</v>
      </c>
      <c r="F176" s="3" t="s">
        <v>930</v>
      </c>
      <c r="G176" s="24" t="s">
        <v>282</v>
      </c>
      <c r="I176" s="24">
        <v>3</v>
      </c>
      <c r="J176" s="24">
        <v>3</v>
      </c>
      <c r="K176" s="24" t="s">
        <v>311</v>
      </c>
      <c r="L176" s="24">
        <v>75</v>
      </c>
      <c r="M176" s="24">
        <v>126</v>
      </c>
      <c r="N176" s="24" t="s">
        <v>122</v>
      </c>
      <c r="O176" s="24">
        <v>792</v>
      </c>
      <c r="P176" s="24">
        <v>5</v>
      </c>
      <c r="Q176" s="24" t="s">
        <v>250</v>
      </c>
      <c r="R176" s="24">
        <v>2</v>
      </c>
      <c r="S176" s="24" t="s">
        <v>92</v>
      </c>
      <c r="T176" s="24">
        <v>43</v>
      </c>
      <c r="U176" s="24">
        <v>52</v>
      </c>
      <c r="V176" s="24" t="s">
        <v>45</v>
      </c>
      <c r="W176" s="24" t="s">
        <v>383</v>
      </c>
      <c r="X176" s="24" t="s">
        <v>373</v>
      </c>
      <c r="Y176" s="24" t="s">
        <v>369</v>
      </c>
      <c r="Z176" s="24" t="s">
        <v>123</v>
      </c>
      <c r="AB176" s="24">
        <v>0</v>
      </c>
      <c r="AC176" s="24">
        <v>0</v>
      </c>
      <c r="AD176" s="24" t="s">
        <v>974</v>
      </c>
      <c r="AE176" s="24" t="s">
        <v>1090</v>
      </c>
      <c r="AF176" s="24" t="s">
        <v>37</v>
      </c>
      <c r="AG176" s="24">
        <v>1</v>
      </c>
      <c r="AH176" s="24">
        <v>2</v>
      </c>
    </row>
    <row r="177" spans="2:34" x14ac:dyDescent="0.2">
      <c r="B177" t="s">
        <v>1</v>
      </c>
      <c r="C177" s="3" t="s">
        <v>1043</v>
      </c>
      <c r="D177">
        <f t="shared" si="2"/>
        <v>2004</v>
      </c>
      <c r="E177" s="24">
        <v>27</v>
      </c>
      <c r="F177" s="3" t="s">
        <v>930</v>
      </c>
      <c r="G177" s="24" t="s">
        <v>282</v>
      </c>
      <c r="I177" s="24">
        <v>3</v>
      </c>
      <c r="J177" s="24">
        <v>3</v>
      </c>
      <c r="K177" s="24" t="s">
        <v>311</v>
      </c>
      <c r="L177" s="24">
        <v>55</v>
      </c>
      <c r="M177" s="24">
        <v>81</v>
      </c>
      <c r="N177" s="24" t="s">
        <v>124</v>
      </c>
      <c r="O177" s="24">
        <v>587</v>
      </c>
      <c r="P177" s="24">
        <v>5</v>
      </c>
      <c r="Q177" s="24" t="s">
        <v>154</v>
      </c>
      <c r="R177" s="24">
        <v>0</v>
      </c>
      <c r="S177" s="24" t="s">
        <v>37</v>
      </c>
      <c r="T177" s="24">
        <v>32</v>
      </c>
      <c r="U177" s="24">
        <v>60</v>
      </c>
      <c r="V177" s="24" t="s">
        <v>125</v>
      </c>
      <c r="W177" s="24" t="s">
        <v>358</v>
      </c>
      <c r="X177" s="24" t="s">
        <v>491</v>
      </c>
      <c r="Y177" s="24" t="s">
        <v>1091</v>
      </c>
      <c r="Z177" s="24" t="s">
        <v>126</v>
      </c>
      <c r="AB177" s="24">
        <v>7</v>
      </c>
      <c r="AC177" s="24">
        <v>57</v>
      </c>
      <c r="AD177" s="24" t="s">
        <v>1092</v>
      </c>
      <c r="AE177" s="24" t="s">
        <v>1093</v>
      </c>
      <c r="AF177" s="24" t="s">
        <v>157</v>
      </c>
      <c r="AG177" s="24">
        <v>0</v>
      </c>
      <c r="AH177" s="24">
        <v>1</v>
      </c>
    </row>
    <row r="178" spans="2:34" x14ac:dyDescent="0.2">
      <c r="B178" t="s">
        <v>1</v>
      </c>
      <c r="C178" s="3" t="s">
        <v>1047</v>
      </c>
      <c r="D178">
        <f t="shared" si="2"/>
        <v>2005</v>
      </c>
      <c r="E178" s="24">
        <v>28</v>
      </c>
      <c r="F178" s="3" t="s">
        <v>930</v>
      </c>
      <c r="G178" s="24" t="s">
        <v>282</v>
      </c>
      <c r="I178" s="24">
        <v>2</v>
      </c>
      <c r="J178" s="24">
        <v>2</v>
      </c>
      <c r="K178" s="27">
        <v>44197</v>
      </c>
      <c r="L178" s="24">
        <v>35</v>
      </c>
      <c r="M178" s="24">
        <v>63</v>
      </c>
      <c r="N178" s="24" t="s">
        <v>129</v>
      </c>
      <c r="O178" s="24">
        <v>542</v>
      </c>
      <c r="P178" s="24">
        <v>4</v>
      </c>
      <c r="Q178" s="24" t="s">
        <v>45</v>
      </c>
      <c r="R178" s="24">
        <v>2</v>
      </c>
      <c r="S178" s="24" t="s">
        <v>885</v>
      </c>
      <c r="T178" s="24">
        <v>22</v>
      </c>
      <c r="U178" s="24">
        <v>73</v>
      </c>
      <c r="V178" s="24" t="s">
        <v>80</v>
      </c>
      <c r="W178" s="24" t="s">
        <v>419</v>
      </c>
      <c r="X178" s="24" t="s">
        <v>1094</v>
      </c>
      <c r="Y178" s="24" t="s">
        <v>1095</v>
      </c>
      <c r="Z178" s="24" t="s">
        <v>130</v>
      </c>
      <c r="AB178" s="24">
        <v>4</v>
      </c>
      <c r="AC178" s="24">
        <v>12</v>
      </c>
      <c r="AD178" s="24" t="s">
        <v>1096</v>
      </c>
      <c r="AE178" s="24" t="s">
        <v>1077</v>
      </c>
      <c r="AF178" s="24" t="s">
        <v>178</v>
      </c>
      <c r="AG178" s="24"/>
      <c r="AH178" s="24"/>
    </row>
    <row r="179" spans="2:34" x14ac:dyDescent="0.2">
      <c r="B179" t="s">
        <v>1</v>
      </c>
      <c r="C179" s="3">
        <v>2006</v>
      </c>
      <c r="D179">
        <f t="shared" si="2"/>
        <v>2006</v>
      </c>
      <c r="E179" s="24">
        <v>29</v>
      </c>
      <c r="F179" s="3" t="s">
        <v>930</v>
      </c>
      <c r="G179" s="24" t="s">
        <v>282</v>
      </c>
      <c r="I179" s="24">
        <v>3</v>
      </c>
      <c r="J179" s="24">
        <v>3</v>
      </c>
      <c r="K179" s="27">
        <v>44198</v>
      </c>
      <c r="L179" s="24">
        <v>70</v>
      </c>
      <c r="M179" s="24">
        <v>119</v>
      </c>
      <c r="N179" s="24" t="s">
        <v>133</v>
      </c>
      <c r="O179" s="24">
        <v>724</v>
      </c>
      <c r="P179" s="24">
        <v>5</v>
      </c>
      <c r="Q179" s="24" t="s">
        <v>306</v>
      </c>
      <c r="R179" s="24">
        <v>4</v>
      </c>
      <c r="S179" s="24" t="s">
        <v>297</v>
      </c>
      <c r="T179" s="24">
        <v>35</v>
      </c>
      <c r="U179" s="24">
        <v>49</v>
      </c>
      <c r="V179" s="24" t="s">
        <v>134</v>
      </c>
      <c r="W179" s="24" t="s">
        <v>173</v>
      </c>
      <c r="X179" s="24" t="s">
        <v>783</v>
      </c>
      <c r="Y179" s="24" t="s">
        <v>518</v>
      </c>
      <c r="Z179" s="24" t="s">
        <v>135</v>
      </c>
      <c r="AB179" s="24">
        <v>4</v>
      </c>
      <c r="AC179" s="24">
        <v>22</v>
      </c>
      <c r="AD179" s="24" t="s">
        <v>356</v>
      </c>
      <c r="AE179" s="24" t="s">
        <v>918</v>
      </c>
      <c r="AF179" s="24" t="s">
        <v>59</v>
      </c>
      <c r="AG179" s="24">
        <v>1</v>
      </c>
      <c r="AH179" s="24">
        <v>1</v>
      </c>
    </row>
    <row r="180" spans="2:34" x14ac:dyDescent="0.2">
      <c r="B180" t="s">
        <v>1</v>
      </c>
      <c r="C180" s="3" t="s">
        <v>1051</v>
      </c>
      <c r="D180">
        <f t="shared" si="2"/>
        <v>2007</v>
      </c>
      <c r="E180" s="24">
        <v>30</v>
      </c>
      <c r="F180" s="3" t="s">
        <v>930</v>
      </c>
      <c r="G180" s="24" t="s">
        <v>282</v>
      </c>
      <c r="I180" s="24">
        <v>3</v>
      </c>
      <c r="J180" s="24">
        <v>3</v>
      </c>
      <c r="K180" s="27">
        <v>44198</v>
      </c>
      <c r="L180" s="24">
        <v>77</v>
      </c>
      <c r="M180" s="24">
        <v>109</v>
      </c>
      <c r="N180" s="24" t="s">
        <v>136</v>
      </c>
      <c r="O180" s="24">
        <v>737</v>
      </c>
      <c r="P180" s="24">
        <v>6</v>
      </c>
      <c r="Q180" s="24" t="s">
        <v>181</v>
      </c>
      <c r="R180" s="24">
        <v>3</v>
      </c>
      <c r="S180" s="24" t="s">
        <v>115</v>
      </c>
      <c r="T180" s="24">
        <v>41</v>
      </c>
      <c r="U180" s="24">
        <v>53</v>
      </c>
      <c r="V180" s="24" t="s">
        <v>62</v>
      </c>
      <c r="W180" s="24" t="s">
        <v>106</v>
      </c>
      <c r="X180" s="24" t="s">
        <v>283</v>
      </c>
      <c r="Y180" s="24" t="s">
        <v>1097</v>
      </c>
      <c r="Z180" s="24" t="s">
        <v>137</v>
      </c>
      <c r="AB180" s="24">
        <v>8</v>
      </c>
      <c r="AC180" s="24">
        <v>52</v>
      </c>
      <c r="AD180" s="24" t="s">
        <v>921</v>
      </c>
      <c r="AE180" s="24" t="s">
        <v>1098</v>
      </c>
      <c r="AF180" s="24" t="s">
        <v>62</v>
      </c>
      <c r="AG180" s="24"/>
      <c r="AH180" s="24"/>
    </row>
    <row r="181" spans="2:34" x14ac:dyDescent="0.2">
      <c r="B181" t="s">
        <v>1</v>
      </c>
      <c r="C181" s="3" t="s">
        <v>627</v>
      </c>
      <c r="D181">
        <f t="shared" si="2"/>
        <v>2009</v>
      </c>
      <c r="E181" s="24">
        <v>32</v>
      </c>
      <c r="F181" s="3" t="s">
        <v>930</v>
      </c>
      <c r="G181" s="24" t="s">
        <v>282</v>
      </c>
      <c r="I181" s="24">
        <v>1</v>
      </c>
      <c r="J181" s="24">
        <v>1</v>
      </c>
      <c r="K181" s="24" t="s">
        <v>365</v>
      </c>
      <c r="L181" s="24">
        <v>23</v>
      </c>
      <c r="M181" s="24">
        <v>42</v>
      </c>
      <c r="N181" s="24" t="s">
        <v>141</v>
      </c>
      <c r="O181" s="24">
        <v>154</v>
      </c>
      <c r="P181" s="24">
        <v>2</v>
      </c>
      <c r="Q181" s="24" t="s">
        <v>504</v>
      </c>
      <c r="R181" s="24">
        <v>3</v>
      </c>
      <c r="S181" s="24" t="s">
        <v>90</v>
      </c>
      <c r="T181" s="24">
        <v>9</v>
      </c>
      <c r="U181" s="24">
        <v>24</v>
      </c>
      <c r="V181" s="24" t="s">
        <v>142</v>
      </c>
      <c r="W181" s="24" t="s">
        <v>85</v>
      </c>
      <c r="X181" s="24" t="s">
        <v>182</v>
      </c>
      <c r="Y181" s="24" t="s">
        <v>1099</v>
      </c>
      <c r="Z181" s="24" t="s">
        <v>143</v>
      </c>
      <c r="AB181" s="24">
        <v>3</v>
      </c>
      <c r="AC181" s="24">
        <v>22</v>
      </c>
      <c r="AD181" s="24" t="s">
        <v>1100</v>
      </c>
      <c r="AE181" s="24" t="s">
        <v>1101</v>
      </c>
      <c r="AF181" s="24" t="s">
        <v>182</v>
      </c>
      <c r="AG181" s="24"/>
      <c r="AH181" s="24"/>
    </row>
    <row r="182" spans="2:34" x14ac:dyDescent="0.2">
      <c r="B182" t="s">
        <v>1</v>
      </c>
      <c r="C182" s="3" t="s">
        <v>1060</v>
      </c>
      <c r="D182">
        <f t="shared" si="2"/>
        <v>2010</v>
      </c>
      <c r="E182" s="24">
        <v>33</v>
      </c>
      <c r="F182" s="3" t="s">
        <v>930</v>
      </c>
      <c r="G182" s="24" t="s">
        <v>282</v>
      </c>
      <c r="I182" s="24">
        <v>1</v>
      </c>
      <c r="J182" s="24">
        <v>1</v>
      </c>
      <c r="K182" s="24" t="s">
        <v>365</v>
      </c>
      <c r="L182" s="24">
        <v>29</v>
      </c>
      <c r="M182" s="24">
        <v>45</v>
      </c>
      <c r="N182" s="24" t="s">
        <v>93</v>
      </c>
      <c r="O182" s="24">
        <v>299</v>
      </c>
      <c r="P182" s="24">
        <v>2</v>
      </c>
      <c r="Q182" s="24" t="s">
        <v>464</v>
      </c>
      <c r="R182" s="24">
        <v>1</v>
      </c>
      <c r="S182" s="24" t="s">
        <v>446</v>
      </c>
      <c r="T182" s="24">
        <v>19</v>
      </c>
      <c r="U182" s="24">
        <v>37</v>
      </c>
      <c r="V182" s="24" t="s">
        <v>106</v>
      </c>
      <c r="W182" s="24" t="s">
        <v>299</v>
      </c>
      <c r="X182" s="24" t="s">
        <v>783</v>
      </c>
      <c r="Y182" s="24" t="s">
        <v>1102</v>
      </c>
      <c r="Z182" s="24" t="s">
        <v>144</v>
      </c>
      <c r="AB182" s="24">
        <v>5</v>
      </c>
      <c r="AC182" s="24">
        <v>40</v>
      </c>
      <c r="AD182" s="24" t="s">
        <v>1103</v>
      </c>
      <c r="AE182" s="24" t="s">
        <v>1104</v>
      </c>
      <c r="AF182" s="24" t="s">
        <v>310</v>
      </c>
      <c r="AG182" s="24"/>
      <c r="AH182" s="24"/>
    </row>
    <row r="183" spans="2:34" x14ac:dyDescent="0.2">
      <c r="B183" t="s">
        <v>1</v>
      </c>
      <c r="C183" s="3" t="s">
        <v>1064</v>
      </c>
      <c r="D183">
        <f t="shared" si="2"/>
        <v>2011</v>
      </c>
      <c r="E183" s="24">
        <v>34</v>
      </c>
      <c r="F183" s="3" t="s">
        <v>930</v>
      </c>
      <c r="G183" s="24" t="s">
        <v>282</v>
      </c>
      <c r="I183" s="24">
        <v>3</v>
      </c>
      <c r="J183" s="24">
        <v>3</v>
      </c>
      <c r="K183" s="27">
        <v>44198</v>
      </c>
      <c r="L183" s="24">
        <v>75</v>
      </c>
      <c r="M183" s="24">
        <v>111</v>
      </c>
      <c r="N183" s="24" t="s">
        <v>145</v>
      </c>
      <c r="O183" s="24">
        <v>878</v>
      </c>
      <c r="P183" s="24">
        <v>8</v>
      </c>
      <c r="Q183" s="24" t="s">
        <v>125</v>
      </c>
      <c r="R183" s="24">
        <v>4</v>
      </c>
      <c r="S183" s="24" t="s">
        <v>305</v>
      </c>
      <c r="T183" s="24">
        <v>49</v>
      </c>
      <c r="U183" s="24">
        <v>61</v>
      </c>
      <c r="V183" s="24" t="s">
        <v>75</v>
      </c>
      <c r="W183" s="24" t="s">
        <v>113</v>
      </c>
      <c r="X183" s="24" t="s">
        <v>435</v>
      </c>
      <c r="Y183" s="24" t="s">
        <v>1105</v>
      </c>
      <c r="Z183" s="24" t="s">
        <v>146</v>
      </c>
      <c r="AB183" s="24">
        <v>3</v>
      </c>
      <c r="AC183" s="24">
        <v>15</v>
      </c>
      <c r="AD183" s="24" t="s">
        <v>1106</v>
      </c>
      <c r="AE183" s="24" t="s">
        <v>1107</v>
      </c>
      <c r="AF183" s="24" t="s">
        <v>47</v>
      </c>
      <c r="AG183" s="24">
        <v>1</v>
      </c>
      <c r="AH183" s="24">
        <v>1</v>
      </c>
    </row>
    <row r="184" spans="2:34" x14ac:dyDescent="0.2">
      <c r="B184" t="s">
        <v>1</v>
      </c>
      <c r="C184" s="3" t="s">
        <v>449</v>
      </c>
      <c r="D184">
        <f t="shared" si="2"/>
        <v>2012</v>
      </c>
      <c r="E184" s="24">
        <v>35</v>
      </c>
      <c r="F184" s="3" t="s">
        <v>930</v>
      </c>
      <c r="G184" s="24" t="s">
        <v>282</v>
      </c>
      <c r="I184" s="24">
        <v>2</v>
      </c>
      <c r="J184" s="24">
        <v>2</v>
      </c>
      <c r="K184" s="27">
        <v>44197</v>
      </c>
      <c r="L184" s="24">
        <v>54</v>
      </c>
      <c r="M184" s="24">
        <v>94</v>
      </c>
      <c r="N184" s="24" t="s">
        <v>147</v>
      </c>
      <c r="O184" s="24">
        <v>664</v>
      </c>
      <c r="P184" s="24">
        <v>4</v>
      </c>
      <c r="Q184" s="24" t="s">
        <v>289</v>
      </c>
      <c r="R184" s="24">
        <v>2</v>
      </c>
      <c r="S184" s="24" t="s">
        <v>64</v>
      </c>
      <c r="T184" s="24">
        <v>34</v>
      </c>
      <c r="U184" s="24">
        <v>47</v>
      </c>
      <c r="V184" s="24" t="s">
        <v>90</v>
      </c>
      <c r="W184" s="24" t="s">
        <v>337</v>
      </c>
      <c r="X184" s="24" t="s">
        <v>346</v>
      </c>
      <c r="Y184" s="24" t="s">
        <v>1108</v>
      </c>
      <c r="Z184" s="24" t="s">
        <v>148</v>
      </c>
      <c r="AB184" s="24">
        <v>1</v>
      </c>
      <c r="AC184" s="24">
        <v>9</v>
      </c>
      <c r="AD184" s="24" t="s">
        <v>803</v>
      </c>
      <c r="AE184" s="24" t="s">
        <v>1109</v>
      </c>
      <c r="AF184" s="24" t="s">
        <v>102</v>
      </c>
      <c r="AG184" s="24"/>
      <c r="AH184" s="24"/>
    </row>
    <row r="185" spans="2:34" x14ac:dyDescent="0.2">
      <c r="B185" t="s">
        <v>1</v>
      </c>
      <c r="C185" s="3" t="s">
        <v>456</v>
      </c>
      <c r="D185">
        <f t="shared" si="2"/>
        <v>2013</v>
      </c>
      <c r="E185" s="24">
        <v>36</v>
      </c>
      <c r="F185" s="3" t="s">
        <v>930</v>
      </c>
      <c r="G185" s="24" t="s">
        <v>282</v>
      </c>
      <c r="I185" s="24">
        <v>2</v>
      </c>
      <c r="J185" s="24">
        <v>2</v>
      </c>
      <c r="K185" s="27">
        <v>44197</v>
      </c>
      <c r="L185" s="24">
        <v>37</v>
      </c>
      <c r="M185" s="24">
        <v>63</v>
      </c>
      <c r="N185" s="24" t="s">
        <v>149</v>
      </c>
      <c r="O185" s="24">
        <v>475</v>
      </c>
      <c r="P185" s="24">
        <v>1</v>
      </c>
      <c r="Q185" s="24" t="s">
        <v>92</v>
      </c>
      <c r="R185" s="24">
        <v>0</v>
      </c>
      <c r="S185" s="24" t="s">
        <v>37</v>
      </c>
      <c r="T185" s="24">
        <v>24</v>
      </c>
      <c r="U185" s="24">
        <v>53</v>
      </c>
      <c r="V185" s="24" t="s">
        <v>116</v>
      </c>
      <c r="W185" s="24" t="s">
        <v>75</v>
      </c>
      <c r="X185" s="24" t="s">
        <v>653</v>
      </c>
      <c r="Y185" s="24" t="s">
        <v>1110</v>
      </c>
      <c r="Z185" s="24" t="s">
        <v>150</v>
      </c>
      <c r="AB185" s="24">
        <v>4</v>
      </c>
      <c r="AC185" s="24">
        <v>34</v>
      </c>
      <c r="AD185" s="24" t="s">
        <v>711</v>
      </c>
      <c r="AE185" s="24" t="s">
        <v>1111</v>
      </c>
      <c r="AF185" s="24" t="s">
        <v>178</v>
      </c>
      <c r="AG185" s="24"/>
      <c r="AH185" s="24"/>
    </row>
    <row r="186" spans="2:34" x14ac:dyDescent="0.2">
      <c r="B186" t="s">
        <v>1</v>
      </c>
      <c r="C186" s="3" t="s">
        <v>839</v>
      </c>
      <c r="D186">
        <f t="shared" si="2"/>
        <v>2014</v>
      </c>
      <c r="E186" s="24">
        <v>37</v>
      </c>
      <c r="F186" s="3" t="s">
        <v>930</v>
      </c>
      <c r="G186" s="24" t="s">
        <v>282</v>
      </c>
      <c r="I186" s="24">
        <v>3</v>
      </c>
      <c r="J186" s="24">
        <v>3</v>
      </c>
      <c r="K186" s="24" t="s">
        <v>311</v>
      </c>
      <c r="L186" s="24">
        <v>93</v>
      </c>
      <c r="M186" s="24">
        <v>135</v>
      </c>
      <c r="N186" s="24" t="s">
        <v>66</v>
      </c>
      <c r="O186" s="24">
        <v>921</v>
      </c>
      <c r="P186" s="24">
        <v>10</v>
      </c>
      <c r="Q186" s="24" t="s">
        <v>176</v>
      </c>
      <c r="R186" s="24">
        <v>4</v>
      </c>
      <c r="S186" s="24" t="s">
        <v>174</v>
      </c>
      <c r="T186" s="24">
        <v>56</v>
      </c>
      <c r="U186" s="24">
        <v>46</v>
      </c>
      <c r="V186" s="24" t="s">
        <v>62</v>
      </c>
      <c r="W186" s="24" t="s">
        <v>337</v>
      </c>
      <c r="X186" s="24" t="s">
        <v>535</v>
      </c>
      <c r="Y186" s="24" t="s">
        <v>1112</v>
      </c>
      <c r="Z186" s="24" t="s">
        <v>151</v>
      </c>
      <c r="AB186" s="24">
        <v>4</v>
      </c>
      <c r="AC186" s="24">
        <v>24</v>
      </c>
      <c r="AD186" s="24" t="s">
        <v>486</v>
      </c>
      <c r="AE186" s="24" t="s">
        <v>1113</v>
      </c>
      <c r="AF186" s="24" t="s">
        <v>275</v>
      </c>
      <c r="AG186" s="24">
        <v>2</v>
      </c>
      <c r="AH186" s="24">
        <v>2</v>
      </c>
    </row>
    <row r="187" spans="2:34" x14ac:dyDescent="0.2">
      <c r="B187" t="s">
        <v>1</v>
      </c>
      <c r="C187" s="3" t="s">
        <v>469</v>
      </c>
      <c r="D187">
        <f t="shared" si="2"/>
        <v>2015</v>
      </c>
      <c r="E187" s="24">
        <v>38</v>
      </c>
      <c r="F187" s="3" t="s">
        <v>930</v>
      </c>
      <c r="G187" s="24" t="s">
        <v>282</v>
      </c>
      <c r="I187" s="24">
        <v>2</v>
      </c>
      <c r="J187" s="24">
        <v>2</v>
      </c>
      <c r="K187" s="27">
        <v>44197</v>
      </c>
      <c r="L187" s="24">
        <v>55</v>
      </c>
      <c r="M187" s="24">
        <v>98</v>
      </c>
      <c r="N187" s="24" t="s">
        <v>153</v>
      </c>
      <c r="O187" s="24">
        <v>612</v>
      </c>
      <c r="P187" s="24">
        <v>3</v>
      </c>
      <c r="Q187" s="24" t="s">
        <v>340</v>
      </c>
      <c r="R187" s="24">
        <v>2</v>
      </c>
      <c r="S187" s="24" t="s">
        <v>35</v>
      </c>
      <c r="T187" s="24">
        <v>31</v>
      </c>
      <c r="U187" s="24">
        <v>42</v>
      </c>
      <c r="V187" s="24" t="s">
        <v>154</v>
      </c>
      <c r="W187" s="24" t="s">
        <v>120</v>
      </c>
      <c r="X187" s="24" t="s">
        <v>820</v>
      </c>
      <c r="Y187" s="24" t="s">
        <v>1114</v>
      </c>
      <c r="Z187" s="24" t="s">
        <v>155</v>
      </c>
      <c r="AB187" s="24">
        <v>4</v>
      </c>
      <c r="AC187" s="24">
        <v>18</v>
      </c>
      <c r="AD187" s="24" t="s">
        <v>1115</v>
      </c>
      <c r="AE187" s="24" t="s">
        <v>1116</v>
      </c>
      <c r="AF187" s="24" t="s">
        <v>736</v>
      </c>
      <c r="AG187" s="24"/>
      <c r="AH187" s="24"/>
    </row>
    <row r="188" spans="2:34" x14ac:dyDescent="0.2">
      <c r="B188" t="s">
        <v>1</v>
      </c>
      <c r="C188" s="3" t="s">
        <v>396</v>
      </c>
      <c r="D188">
        <f t="shared" si="2"/>
        <v>2016</v>
      </c>
      <c r="E188" s="24">
        <v>39</v>
      </c>
      <c r="F188" s="3" t="s">
        <v>930</v>
      </c>
      <c r="G188" s="24" t="s">
        <v>282</v>
      </c>
      <c r="I188" s="24">
        <v>3</v>
      </c>
      <c r="J188" s="24">
        <v>3</v>
      </c>
      <c r="K188" s="24" t="s">
        <v>311</v>
      </c>
      <c r="L188" s="24">
        <v>93</v>
      </c>
      <c r="M188" s="24">
        <v>142</v>
      </c>
      <c r="N188" s="24" t="s">
        <v>156</v>
      </c>
      <c r="O188" s="24">
        <v>1137</v>
      </c>
      <c r="P188" s="24">
        <v>7</v>
      </c>
      <c r="Q188" s="24" t="s">
        <v>440</v>
      </c>
      <c r="R188" s="24">
        <v>3</v>
      </c>
      <c r="S188" s="24" t="s">
        <v>64</v>
      </c>
      <c r="T188" s="24">
        <v>55</v>
      </c>
      <c r="U188" s="24">
        <v>48</v>
      </c>
      <c r="V188" s="24" t="s">
        <v>157</v>
      </c>
      <c r="W188" s="24" t="s">
        <v>157</v>
      </c>
      <c r="X188" s="24" t="s">
        <v>300</v>
      </c>
      <c r="Y188" s="24" t="s">
        <v>1117</v>
      </c>
      <c r="Z188" s="24" t="s">
        <v>105</v>
      </c>
      <c r="AB188" s="24">
        <v>9</v>
      </c>
      <c r="AC188" s="24">
        <v>42</v>
      </c>
      <c r="AD188" s="24" t="s">
        <v>1026</v>
      </c>
      <c r="AE188" s="24" t="s">
        <v>403</v>
      </c>
      <c r="AF188" s="24" t="s">
        <v>178</v>
      </c>
      <c r="AG188" s="24">
        <v>1</v>
      </c>
      <c r="AH188" s="24">
        <v>1</v>
      </c>
    </row>
    <row r="189" spans="2:34" x14ac:dyDescent="0.2">
      <c r="B189" t="s">
        <v>1</v>
      </c>
      <c r="C189" s="3" t="s">
        <v>1079</v>
      </c>
      <c r="D189">
        <f t="shared" si="2"/>
        <v>2017</v>
      </c>
      <c r="E189" s="24">
        <v>40</v>
      </c>
      <c r="F189" s="3" t="s">
        <v>930</v>
      </c>
      <c r="G189" s="24" t="s">
        <v>282</v>
      </c>
      <c r="I189" s="24">
        <v>3</v>
      </c>
      <c r="J189" s="24">
        <v>3</v>
      </c>
      <c r="K189" s="27">
        <v>44198</v>
      </c>
      <c r="L189" s="24">
        <v>89</v>
      </c>
      <c r="M189" s="24">
        <v>139</v>
      </c>
      <c r="N189" s="24" t="s">
        <v>158</v>
      </c>
      <c r="O189" s="24">
        <v>1132</v>
      </c>
      <c r="P189" s="24">
        <v>8</v>
      </c>
      <c r="Q189" s="24" t="s">
        <v>391</v>
      </c>
      <c r="R189" s="24">
        <v>0</v>
      </c>
      <c r="S189" s="24" t="s">
        <v>37</v>
      </c>
      <c r="T189" s="24">
        <v>60</v>
      </c>
      <c r="U189" s="24">
        <v>50</v>
      </c>
      <c r="V189" s="24" t="s">
        <v>159</v>
      </c>
      <c r="W189" s="24" t="s">
        <v>515</v>
      </c>
      <c r="X189" s="24" t="s">
        <v>628</v>
      </c>
      <c r="Y189" s="24" t="s">
        <v>1118</v>
      </c>
      <c r="Z189" s="24" t="s">
        <v>160</v>
      </c>
      <c r="AB189" s="24">
        <v>4</v>
      </c>
      <c r="AC189" s="24">
        <v>17</v>
      </c>
      <c r="AD189" s="24" t="s">
        <v>1119</v>
      </c>
      <c r="AE189" s="24" t="s">
        <v>1120</v>
      </c>
      <c r="AF189" s="24" t="s">
        <v>115</v>
      </c>
      <c r="AG189" s="24">
        <v>1</v>
      </c>
      <c r="AH189" s="24">
        <v>1</v>
      </c>
    </row>
    <row r="190" spans="2:34" x14ac:dyDescent="0.2">
      <c r="B190" t="s">
        <v>1</v>
      </c>
      <c r="C190" s="3" t="s">
        <v>411</v>
      </c>
      <c r="D190">
        <f t="shared" si="2"/>
        <v>2018</v>
      </c>
      <c r="E190" s="24">
        <v>41</v>
      </c>
      <c r="F190" s="3" t="s">
        <v>930</v>
      </c>
      <c r="G190" s="24" t="s">
        <v>282</v>
      </c>
      <c r="I190" s="24">
        <v>3</v>
      </c>
      <c r="J190" s="24">
        <v>3</v>
      </c>
      <c r="K190" s="24" t="s">
        <v>311</v>
      </c>
      <c r="L190" s="24">
        <v>85</v>
      </c>
      <c r="M190" s="24">
        <v>125</v>
      </c>
      <c r="N190" s="24" t="s">
        <v>161</v>
      </c>
      <c r="O190" s="24">
        <v>953</v>
      </c>
      <c r="P190" s="24">
        <v>2</v>
      </c>
      <c r="Q190" s="24" t="s">
        <v>92</v>
      </c>
      <c r="R190" s="24">
        <v>3</v>
      </c>
      <c r="S190" s="24" t="s">
        <v>568</v>
      </c>
      <c r="T190" s="24">
        <v>50</v>
      </c>
      <c r="U190" s="24">
        <v>35</v>
      </c>
      <c r="V190" s="24" t="s">
        <v>83</v>
      </c>
      <c r="W190" s="24" t="s">
        <v>40</v>
      </c>
      <c r="X190" s="24" t="s">
        <v>320</v>
      </c>
      <c r="Y190" s="24" t="s">
        <v>1121</v>
      </c>
      <c r="Z190" s="24" t="s">
        <v>162</v>
      </c>
      <c r="AB190" s="24">
        <v>1</v>
      </c>
      <c r="AC190" s="24">
        <v>9</v>
      </c>
      <c r="AD190" s="24" t="s">
        <v>514</v>
      </c>
      <c r="AE190" s="24" t="s">
        <v>1122</v>
      </c>
      <c r="AF190" s="24" t="s">
        <v>372</v>
      </c>
      <c r="AG190" s="24">
        <v>1</v>
      </c>
      <c r="AH190" s="24">
        <v>2</v>
      </c>
    </row>
    <row r="191" spans="2:34" x14ac:dyDescent="0.2">
      <c r="B191" t="s">
        <v>1</v>
      </c>
      <c r="C191" s="3">
        <v>2019</v>
      </c>
      <c r="D191">
        <f t="shared" si="2"/>
        <v>2019</v>
      </c>
      <c r="E191" s="24">
        <v>42</v>
      </c>
      <c r="F191" s="3" t="s">
        <v>930</v>
      </c>
      <c r="G191" s="24" t="s">
        <v>282</v>
      </c>
      <c r="I191" s="24">
        <v>1</v>
      </c>
      <c r="J191" s="24">
        <v>1</v>
      </c>
      <c r="K191" s="24" t="s">
        <v>365</v>
      </c>
      <c r="L191" s="24">
        <v>20</v>
      </c>
      <c r="M191" s="24">
        <v>37</v>
      </c>
      <c r="N191" s="24" t="s">
        <v>165</v>
      </c>
      <c r="O191" s="24">
        <v>209</v>
      </c>
      <c r="P191" s="24">
        <v>0</v>
      </c>
      <c r="Q191" s="24" t="s">
        <v>37</v>
      </c>
      <c r="R191" s="24">
        <v>1</v>
      </c>
      <c r="S191" s="24" t="s">
        <v>131</v>
      </c>
      <c r="T191" s="24">
        <v>11</v>
      </c>
      <c r="U191" s="24">
        <v>29</v>
      </c>
      <c r="V191" s="24" t="s">
        <v>166</v>
      </c>
      <c r="W191" s="24" t="s">
        <v>464</v>
      </c>
      <c r="X191" s="24" t="s">
        <v>189</v>
      </c>
      <c r="Y191" s="24" t="s">
        <v>1123</v>
      </c>
      <c r="Z191" s="24" t="s">
        <v>167</v>
      </c>
      <c r="AB191" s="24">
        <v>0</v>
      </c>
      <c r="AC191" s="24">
        <v>0</v>
      </c>
      <c r="AD191" s="24" t="s">
        <v>376</v>
      </c>
      <c r="AE191" s="24" t="s">
        <v>1124</v>
      </c>
      <c r="AF191" s="24" t="s">
        <v>37</v>
      </c>
      <c r="AG191" s="24"/>
      <c r="AH191" s="24"/>
    </row>
    <row r="192" spans="2:34" x14ac:dyDescent="0.2">
      <c r="B192" t="s">
        <v>1</v>
      </c>
      <c r="C192" s="3">
        <v>2020</v>
      </c>
      <c r="D192">
        <f t="shared" si="2"/>
        <v>2020</v>
      </c>
      <c r="E192" s="24">
        <v>43</v>
      </c>
      <c r="F192" s="3" t="s">
        <v>1085</v>
      </c>
      <c r="G192" s="24" t="s">
        <v>282</v>
      </c>
      <c r="I192" s="24">
        <v>4</v>
      </c>
      <c r="J192" s="24">
        <v>4</v>
      </c>
      <c r="K192" s="24" t="s">
        <v>691</v>
      </c>
      <c r="L192" s="24">
        <v>81</v>
      </c>
      <c r="M192" s="24">
        <v>138</v>
      </c>
      <c r="N192" s="24" t="s">
        <v>149</v>
      </c>
      <c r="O192" s="24">
        <v>1061</v>
      </c>
      <c r="P192" s="24">
        <v>10</v>
      </c>
      <c r="Q192" s="24" t="s">
        <v>125</v>
      </c>
      <c r="R192" s="24">
        <v>3</v>
      </c>
      <c r="S192" s="24" t="s">
        <v>446</v>
      </c>
      <c r="T192" s="24">
        <v>55</v>
      </c>
      <c r="U192" s="24">
        <v>52</v>
      </c>
      <c r="V192" s="24" t="s">
        <v>113</v>
      </c>
      <c r="W192" s="24" t="s">
        <v>97</v>
      </c>
      <c r="X192" s="24" t="s">
        <v>458</v>
      </c>
      <c r="Y192" s="24" t="s">
        <v>1125</v>
      </c>
      <c r="Z192" s="24" t="s">
        <v>169</v>
      </c>
      <c r="AB192" s="24">
        <v>6</v>
      </c>
      <c r="AC192" s="24">
        <v>37</v>
      </c>
      <c r="AD192" s="24" t="s">
        <v>1126</v>
      </c>
      <c r="AE192" s="24" t="s">
        <v>1081</v>
      </c>
      <c r="AF192" s="24" t="s">
        <v>306</v>
      </c>
      <c r="AG192" s="24">
        <v>0</v>
      </c>
      <c r="AH192" s="24">
        <v>1</v>
      </c>
    </row>
    <row r="193" spans="2:35" x14ac:dyDescent="0.2">
      <c r="B193" t="s">
        <v>1129</v>
      </c>
      <c r="C193" s="3">
        <v>2004</v>
      </c>
      <c r="D193">
        <f t="shared" si="2"/>
        <v>2004</v>
      </c>
      <c r="E193" s="24">
        <v>22</v>
      </c>
      <c r="F193" s="3" t="s">
        <v>1130</v>
      </c>
      <c r="G193" s="24" t="s">
        <v>282</v>
      </c>
      <c r="H193" s="24">
        <v>7</v>
      </c>
      <c r="I193" s="24">
        <v>14</v>
      </c>
      <c r="J193" s="24">
        <v>13</v>
      </c>
      <c r="K193" s="24" t="s">
        <v>1131</v>
      </c>
      <c r="L193" s="24">
        <v>196</v>
      </c>
      <c r="M193" s="24">
        <v>295</v>
      </c>
      <c r="N193" s="24" t="s">
        <v>241</v>
      </c>
      <c r="O193" s="24">
        <v>2621</v>
      </c>
      <c r="P193" s="24">
        <v>17</v>
      </c>
      <c r="Q193" s="24" t="s">
        <v>391</v>
      </c>
      <c r="R193" s="24">
        <v>11</v>
      </c>
      <c r="S193" s="24" t="s">
        <v>142</v>
      </c>
      <c r="T193" s="24">
        <v>130</v>
      </c>
      <c r="U193" s="24">
        <v>58</v>
      </c>
      <c r="V193" s="24" t="s">
        <v>291</v>
      </c>
      <c r="W193" s="24" t="s">
        <v>419</v>
      </c>
      <c r="X193" s="24" t="s">
        <v>996</v>
      </c>
      <c r="Y193" s="24" t="s">
        <v>1132</v>
      </c>
      <c r="Z193" s="24" t="s">
        <v>169</v>
      </c>
      <c r="AA193" s="24"/>
      <c r="AB193" s="24">
        <v>30</v>
      </c>
      <c r="AC193" s="24">
        <v>213</v>
      </c>
      <c r="AD193" s="24" t="s">
        <v>1133</v>
      </c>
      <c r="AE193" s="24" t="s">
        <v>1134</v>
      </c>
      <c r="AF193" s="24" t="s">
        <v>505</v>
      </c>
      <c r="AG193" s="26">
        <v>4</v>
      </c>
      <c r="AH193" s="26">
        <v>5</v>
      </c>
      <c r="AI193" s="24">
        <v>12</v>
      </c>
    </row>
    <row r="194" spans="2:35" x14ac:dyDescent="0.2">
      <c r="B194" t="s">
        <v>1129</v>
      </c>
      <c r="C194" s="3">
        <v>2005</v>
      </c>
      <c r="D194">
        <f t="shared" si="2"/>
        <v>2005</v>
      </c>
      <c r="E194" s="24">
        <v>23</v>
      </c>
      <c r="F194" s="3" t="s">
        <v>1130</v>
      </c>
      <c r="G194" s="24" t="s">
        <v>282</v>
      </c>
      <c r="H194" s="24">
        <v>7</v>
      </c>
      <c r="I194" s="24">
        <v>12</v>
      </c>
      <c r="J194" s="24">
        <v>12</v>
      </c>
      <c r="K194" s="25">
        <v>36594</v>
      </c>
      <c r="L194" s="24">
        <v>168</v>
      </c>
      <c r="M194" s="24">
        <v>268</v>
      </c>
      <c r="N194" s="24" t="s">
        <v>171</v>
      </c>
      <c r="O194" s="24">
        <v>2385</v>
      </c>
      <c r="P194" s="24">
        <v>17</v>
      </c>
      <c r="Q194" s="26" t="s">
        <v>45</v>
      </c>
      <c r="R194" s="24">
        <v>9</v>
      </c>
      <c r="S194" s="24" t="s">
        <v>297</v>
      </c>
      <c r="T194" s="24">
        <v>110</v>
      </c>
      <c r="U194" s="24">
        <v>85</v>
      </c>
      <c r="V194" s="26" t="s">
        <v>291</v>
      </c>
      <c r="W194" s="26" t="s">
        <v>493</v>
      </c>
      <c r="X194" s="26" t="s">
        <v>1135</v>
      </c>
      <c r="Y194" s="24" t="s">
        <v>1136</v>
      </c>
      <c r="Z194" s="24" t="s">
        <v>1137</v>
      </c>
      <c r="AA194" s="24"/>
      <c r="AB194" s="24">
        <v>23</v>
      </c>
      <c r="AC194" s="24">
        <v>129</v>
      </c>
      <c r="AD194" s="24" t="s">
        <v>1138</v>
      </c>
      <c r="AE194" s="24" t="s">
        <v>303</v>
      </c>
      <c r="AF194" s="24" t="s">
        <v>75</v>
      </c>
      <c r="AG194" s="24">
        <v>2</v>
      </c>
      <c r="AH194" s="24">
        <v>2</v>
      </c>
      <c r="AI194" s="24">
        <v>11</v>
      </c>
    </row>
    <row r="195" spans="2:35" x14ac:dyDescent="0.2">
      <c r="B195" t="s">
        <v>1129</v>
      </c>
      <c r="C195" s="3">
        <v>2006</v>
      </c>
      <c r="D195">
        <f t="shared" si="2"/>
        <v>2006</v>
      </c>
      <c r="E195" s="24">
        <v>24</v>
      </c>
      <c r="F195" s="3" t="s">
        <v>1130</v>
      </c>
      <c r="G195" s="24" t="s">
        <v>282</v>
      </c>
      <c r="H195" s="24">
        <v>7</v>
      </c>
      <c r="I195" s="24">
        <v>15</v>
      </c>
      <c r="J195" s="24">
        <v>15</v>
      </c>
      <c r="K195" s="25">
        <v>36745</v>
      </c>
      <c r="L195" s="24">
        <v>280</v>
      </c>
      <c r="M195" s="24">
        <v>469</v>
      </c>
      <c r="N195" s="24" t="s">
        <v>242</v>
      </c>
      <c r="O195" s="24">
        <v>3513</v>
      </c>
      <c r="P195" s="24">
        <v>18</v>
      </c>
      <c r="Q195" s="24" t="s">
        <v>244</v>
      </c>
      <c r="R195" s="26">
        <v>23</v>
      </c>
      <c r="S195" s="24" t="s">
        <v>440</v>
      </c>
      <c r="T195" s="24">
        <v>178</v>
      </c>
      <c r="U195" s="24">
        <v>67</v>
      </c>
      <c r="V195" s="24" t="s">
        <v>116</v>
      </c>
      <c r="W195" s="24" t="s">
        <v>134</v>
      </c>
      <c r="X195" s="24" t="s">
        <v>315</v>
      </c>
      <c r="Y195" s="24" t="s">
        <v>1139</v>
      </c>
      <c r="Z195" s="24" t="s">
        <v>1140</v>
      </c>
      <c r="AA195" s="24" t="s">
        <v>673</v>
      </c>
      <c r="AB195" s="24">
        <v>46</v>
      </c>
      <c r="AC195" s="24">
        <v>280</v>
      </c>
      <c r="AD195" s="24" t="s">
        <v>308</v>
      </c>
      <c r="AE195" s="24" t="s">
        <v>1141</v>
      </c>
      <c r="AF195" s="24" t="s">
        <v>291</v>
      </c>
      <c r="AG195" s="24">
        <v>2</v>
      </c>
      <c r="AH195" s="24">
        <v>3</v>
      </c>
      <c r="AI195" s="24">
        <v>11</v>
      </c>
    </row>
    <row r="196" spans="2:35" x14ac:dyDescent="0.2">
      <c r="B196" t="s">
        <v>1129</v>
      </c>
      <c r="C196" s="3" t="s">
        <v>1142</v>
      </c>
      <c r="D196">
        <f t="shared" si="2"/>
        <v>2007</v>
      </c>
      <c r="E196" s="24">
        <v>25</v>
      </c>
      <c r="F196" s="3" t="s">
        <v>1130</v>
      </c>
      <c r="G196" s="24" t="s">
        <v>282</v>
      </c>
      <c r="H196" s="24">
        <v>7</v>
      </c>
      <c r="I196" s="24">
        <v>15</v>
      </c>
      <c r="J196" s="24">
        <v>15</v>
      </c>
      <c r="K196" s="25">
        <v>36656</v>
      </c>
      <c r="L196" s="24">
        <v>264</v>
      </c>
      <c r="M196" s="24">
        <v>404</v>
      </c>
      <c r="N196" s="24" t="s">
        <v>987</v>
      </c>
      <c r="O196" s="24">
        <v>3154</v>
      </c>
      <c r="P196" s="24">
        <v>32</v>
      </c>
      <c r="Q196" s="24" t="s">
        <v>75</v>
      </c>
      <c r="R196" s="24">
        <v>11</v>
      </c>
      <c r="S196" s="24" t="s">
        <v>131</v>
      </c>
      <c r="T196" s="24">
        <v>167</v>
      </c>
      <c r="U196" s="24">
        <v>83</v>
      </c>
      <c r="V196" s="24" t="s">
        <v>53</v>
      </c>
      <c r="W196" s="24" t="s">
        <v>97</v>
      </c>
      <c r="X196" s="24" t="s">
        <v>670</v>
      </c>
      <c r="Y196" s="24" t="s">
        <v>1143</v>
      </c>
      <c r="Z196" s="24" t="s">
        <v>1144</v>
      </c>
      <c r="AA196" s="24" t="s">
        <v>1145</v>
      </c>
      <c r="AB196" s="24">
        <v>47</v>
      </c>
      <c r="AC196" s="26">
        <v>347</v>
      </c>
      <c r="AD196" s="24" t="s">
        <v>417</v>
      </c>
      <c r="AE196" s="24" t="s">
        <v>701</v>
      </c>
      <c r="AF196" s="24" t="s">
        <v>704</v>
      </c>
      <c r="AG196" s="24">
        <v>1</v>
      </c>
      <c r="AH196" s="24">
        <v>2</v>
      </c>
      <c r="AI196" s="24">
        <v>14</v>
      </c>
    </row>
    <row r="197" spans="2:35" x14ac:dyDescent="0.2">
      <c r="B197" t="s">
        <v>1129</v>
      </c>
      <c r="C197" s="3">
        <v>2008</v>
      </c>
      <c r="D197">
        <f t="shared" si="2"/>
        <v>2008</v>
      </c>
      <c r="E197" s="24">
        <v>26</v>
      </c>
      <c r="F197" s="3" t="s">
        <v>1130</v>
      </c>
      <c r="G197" s="24" t="s">
        <v>282</v>
      </c>
      <c r="H197" s="24">
        <v>7</v>
      </c>
      <c r="I197" s="24">
        <v>16</v>
      </c>
      <c r="J197" s="24">
        <v>16</v>
      </c>
      <c r="K197" s="25">
        <v>36628</v>
      </c>
      <c r="L197" s="24">
        <v>281</v>
      </c>
      <c r="M197" s="24">
        <v>469</v>
      </c>
      <c r="N197" s="24" t="s">
        <v>1146</v>
      </c>
      <c r="O197" s="24">
        <v>3301</v>
      </c>
      <c r="P197" s="24">
        <v>17</v>
      </c>
      <c r="Q197" s="24" t="s">
        <v>305</v>
      </c>
      <c r="R197" s="24">
        <v>15</v>
      </c>
      <c r="S197" s="24" t="s">
        <v>885</v>
      </c>
      <c r="T197" s="24">
        <v>162</v>
      </c>
      <c r="U197" s="24">
        <v>65</v>
      </c>
      <c r="V197" s="24" t="s">
        <v>337</v>
      </c>
      <c r="W197" s="24" t="s">
        <v>45</v>
      </c>
      <c r="X197" s="24" t="s">
        <v>435</v>
      </c>
      <c r="Y197" s="24" t="s">
        <v>1147</v>
      </c>
      <c r="Z197" s="24" t="s">
        <v>1148</v>
      </c>
      <c r="AA197" s="24" t="s">
        <v>1149</v>
      </c>
      <c r="AB197" s="24">
        <v>46</v>
      </c>
      <c r="AC197" s="24">
        <v>284</v>
      </c>
      <c r="AD197" s="24" t="s">
        <v>1150</v>
      </c>
      <c r="AE197" s="24" t="s">
        <v>1151</v>
      </c>
      <c r="AF197" s="24" t="s">
        <v>291</v>
      </c>
      <c r="AG197" s="26">
        <v>4</v>
      </c>
      <c r="AH197" s="24">
        <v>4</v>
      </c>
      <c r="AI197" s="24">
        <v>11</v>
      </c>
    </row>
    <row r="198" spans="2:35" x14ac:dyDescent="0.2">
      <c r="B198" t="s">
        <v>1129</v>
      </c>
      <c r="C198" s="3">
        <v>2009</v>
      </c>
      <c r="D198">
        <f t="shared" ref="D198:D233" si="3">VALUE(LEFT(C198,4))</f>
        <v>2009</v>
      </c>
      <c r="E198" s="24">
        <v>27</v>
      </c>
      <c r="F198" s="3" t="s">
        <v>1130</v>
      </c>
      <c r="G198" s="24" t="s">
        <v>282</v>
      </c>
      <c r="H198" s="24">
        <v>7</v>
      </c>
      <c r="I198" s="24">
        <v>15</v>
      </c>
      <c r="J198" s="24">
        <v>15</v>
      </c>
      <c r="K198" s="25">
        <v>36686</v>
      </c>
      <c r="L198" s="24">
        <v>337</v>
      </c>
      <c r="M198" s="24">
        <v>506</v>
      </c>
      <c r="N198" s="24" t="s">
        <v>647</v>
      </c>
      <c r="O198" s="24">
        <v>4328</v>
      </c>
      <c r="P198" s="24">
        <v>26</v>
      </c>
      <c r="Q198" s="24" t="s">
        <v>319</v>
      </c>
      <c r="R198" s="24">
        <v>12</v>
      </c>
      <c r="S198" s="24" t="s">
        <v>568</v>
      </c>
      <c r="T198" s="24">
        <v>201</v>
      </c>
      <c r="U198" s="24">
        <v>60</v>
      </c>
      <c r="V198" s="24" t="s">
        <v>80</v>
      </c>
      <c r="W198" s="24" t="s">
        <v>358</v>
      </c>
      <c r="X198" s="24" t="s">
        <v>653</v>
      </c>
      <c r="Y198" s="24" t="s">
        <v>1152</v>
      </c>
      <c r="Z198" s="24" t="s">
        <v>177</v>
      </c>
      <c r="AA198" s="24" t="s">
        <v>240</v>
      </c>
      <c r="AB198" s="26">
        <v>50</v>
      </c>
      <c r="AC198" s="26">
        <v>348</v>
      </c>
      <c r="AD198" s="24" t="s">
        <v>1093</v>
      </c>
      <c r="AE198" s="24" t="s">
        <v>474</v>
      </c>
      <c r="AF198" s="24" t="s">
        <v>314</v>
      </c>
      <c r="AG198" s="24">
        <v>2</v>
      </c>
      <c r="AH198" s="24">
        <v>3</v>
      </c>
      <c r="AI198" s="24">
        <v>14</v>
      </c>
    </row>
    <row r="199" spans="2:35" x14ac:dyDescent="0.2">
      <c r="B199" t="s">
        <v>1129</v>
      </c>
      <c r="C199" s="3">
        <v>2010</v>
      </c>
      <c r="D199">
        <f t="shared" si="3"/>
        <v>2010</v>
      </c>
      <c r="E199" s="24">
        <v>28</v>
      </c>
      <c r="F199" s="3" t="s">
        <v>1130</v>
      </c>
      <c r="G199" s="24" t="s">
        <v>282</v>
      </c>
      <c r="H199" s="24">
        <v>7</v>
      </c>
      <c r="I199" s="24">
        <v>12</v>
      </c>
      <c r="J199" s="24">
        <v>12</v>
      </c>
      <c r="K199" s="25">
        <v>36594</v>
      </c>
      <c r="L199" s="24">
        <v>240</v>
      </c>
      <c r="M199" s="24">
        <v>389</v>
      </c>
      <c r="N199" s="24" t="s">
        <v>1153</v>
      </c>
      <c r="O199" s="24">
        <v>3200</v>
      </c>
      <c r="P199" s="24">
        <v>17</v>
      </c>
      <c r="Q199" s="24" t="s">
        <v>464</v>
      </c>
      <c r="R199" s="24">
        <v>5</v>
      </c>
      <c r="S199" s="24" t="s">
        <v>108</v>
      </c>
      <c r="T199" s="24">
        <v>149</v>
      </c>
      <c r="U199" s="24">
        <v>56</v>
      </c>
      <c r="V199" s="24" t="s">
        <v>97</v>
      </c>
      <c r="W199" s="24" t="s">
        <v>358</v>
      </c>
      <c r="X199" s="26" t="s">
        <v>284</v>
      </c>
      <c r="Y199" s="24" t="s">
        <v>1154</v>
      </c>
      <c r="Z199" s="24" t="s">
        <v>985</v>
      </c>
      <c r="AA199" s="24" t="s">
        <v>96</v>
      </c>
      <c r="AB199" s="24">
        <v>32</v>
      </c>
      <c r="AC199" s="24">
        <v>220</v>
      </c>
      <c r="AD199" s="24" t="s">
        <v>207</v>
      </c>
      <c r="AE199" s="24" t="s">
        <v>1155</v>
      </c>
      <c r="AF199" s="24" t="s">
        <v>83</v>
      </c>
      <c r="AG199" s="24">
        <v>2</v>
      </c>
      <c r="AH199" s="24">
        <v>3</v>
      </c>
      <c r="AI199" s="24">
        <v>12</v>
      </c>
    </row>
    <row r="200" spans="2:35" x14ac:dyDescent="0.2">
      <c r="B200" t="s">
        <v>1129</v>
      </c>
      <c r="C200" s="3" t="s">
        <v>1064</v>
      </c>
      <c r="D200">
        <f t="shared" si="3"/>
        <v>2011</v>
      </c>
      <c r="E200" s="24">
        <v>29</v>
      </c>
      <c r="F200" s="3" t="s">
        <v>1130</v>
      </c>
      <c r="G200" s="24" t="s">
        <v>282</v>
      </c>
      <c r="H200" s="24">
        <v>7</v>
      </c>
      <c r="I200" s="24">
        <v>15</v>
      </c>
      <c r="J200" s="24">
        <v>15</v>
      </c>
      <c r="K200" s="25">
        <v>36627</v>
      </c>
      <c r="L200" s="24">
        <v>324</v>
      </c>
      <c r="M200" s="24">
        <v>513</v>
      </c>
      <c r="N200" s="24" t="s">
        <v>430</v>
      </c>
      <c r="O200" s="24">
        <v>4077</v>
      </c>
      <c r="P200" s="24">
        <v>21</v>
      </c>
      <c r="Q200" s="24" t="s">
        <v>342</v>
      </c>
      <c r="R200" s="24">
        <v>14</v>
      </c>
      <c r="S200" s="24" t="s">
        <v>131</v>
      </c>
      <c r="T200" s="24">
        <v>210</v>
      </c>
      <c r="U200" s="24">
        <v>95</v>
      </c>
      <c r="V200" s="24" t="s">
        <v>75</v>
      </c>
      <c r="W200" s="24" t="s">
        <v>116</v>
      </c>
      <c r="X200" s="24" t="s">
        <v>292</v>
      </c>
      <c r="Y200" s="24" t="s">
        <v>1156</v>
      </c>
      <c r="Z200" s="24" t="s">
        <v>1157</v>
      </c>
      <c r="AA200" s="24" t="s">
        <v>637</v>
      </c>
      <c r="AB200" s="24">
        <v>40</v>
      </c>
      <c r="AC200" s="24">
        <v>269</v>
      </c>
      <c r="AD200" s="24" t="s">
        <v>803</v>
      </c>
      <c r="AE200" s="24" t="s">
        <v>1158</v>
      </c>
      <c r="AF200" s="24" t="s">
        <v>125</v>
      </c>
      <c r="AG200" s="24">
        <v>1</v>
      </c>
      <c r="AH200" s="24">
        <v>1</v>
      </c>
      <c r="AI200" s="24">
        <v>12</v>
      </c>
    </row>
    <row r="201" spans="2:35" x14ac:dyDescent="0.2">
      <c r="B201" t="s">
        <v>1129</v>
      </c>
      <c r="C201" s="3">
        <v>2012</v>
      </c>
      <c r="D201">
        <f t="shared" si="3"/>
        <v>2012</v>
      </c>
      <c r="E201" s="24">
        <v>30</v>
      </c>
      <c r="F201" s="3" t="s">
        <v>1130</v>
      </c>
      <c r="G201" s="24" t="s">
        <v>282</v>
      </c>
      <c r="H201" s="24">
        <v>7</v>
      </c>
      <c r="I201" s="24">
        <v>13</v>
      </c>
      <c r="J201" s="24">
        <v>13</v>
      </c>
      <c r="K201" s="25">
        <v>36684</v>
      </c>
      <c r="L201" s="24">
        <v>284</v>
      </c>
      <c r="M201" s="24">
        <v>449</v>
      </c>
      <c r="N201" s="24" t="s">
        <v>489</v>
      </c>
      <c r="O201" s="24">
        <v>3265</v>
      </c>
      <c r="P201" s="24">
        <v>26</v>
      </c>
      <c r="Q201" s="24" t="s">
        <v>391</v>
      </c>
      <c r="R201" s="24">
        <v>8</v>
      </c>
      <c r="S201" s="24" t="s">
        <v>313</v>
      </c>
      <c r="T201" s="24">
        <v>167</v>
      </c>
      <c r="U201" s="24">
        <v>82</v>
      </c>
      <c r="V201" s="24" t="s">
        <v>248</v>
      </c>
      <c r="W201" s="24" t="s">
        <v>83</v>
      </c>
      <c r="X201" s="24" t="s">
        <v>359</v>
      </c>
      <c r="Y201" s="24" t="s">
        <v>1159</v>
      </c>
      <c r="Z201" s="24" t="s">
        <v>985</v>
      </c>
      <c r="AA201" s="24" t="s">
        <v>192</v>
      </c>
      <c r="AB201" s="24">
        <v>30</v>
      </c>
      <c r="AC201" s="24">
        <v>182</v>
      </c>
      <c r="AD201" s="24" t="s">
        <v>1160</v>
      </c>
      <c r="AE201" s="24" t="s">
        <v>759</v>
      </c>
      <c r="AF201" s="24" t="s">
        <v>45</v>
      </c>
      <c r="AG201" s="24">
        <v>2</v>
      </c>
      <c r="AH201" s="24">
        <v>3</v>
      </c>
      <c r="AI201" s="24">
        <v>10</v>
      </c>
    </row>
    <row r="202" spans="2:35" x14ac:dyDescent="0.2">
      <c r="B202" t="s">
        <v>1129</v>
      </c>
      <c r="C202" s="3">
        <v>2013</v>
      </c>
      <c r="D202">
        <f t="shared" si="3"/>
        <v>2013</v>
      </c>
      <c r="E202" s="24">
        <v>31</v>
      </c>
      <c r="F202" s="3" t="s">
        <v>1130</v>
      </c>
      <c r="G202" s="24" t="s">
        <v>282</v>
      </c>
      <c r="H202" s="24">
        <v>7</v>
      </c>
      <c r="I202" s="24">
        <v>16</v>
      </c>
      <c r="J202" s="24">
        <v>16</v>
      </c>
      <c r="K202" s="25">
        <v>36746</v>
      </c>
      <c r="L202" s="24">
        <v>375</v>
      </c>
      <c r="M202" s="24">
        <v>584</v>
      </c>
      <c r="N202" s="24" t="s">
        <v>245</v>
      </c>
      <c r="O202" s="24">
        <v>4261</v>
      </c>
      <c r="P202" s="24">
        <v>28</v>
      </c>
      <c r="Q202" s="24" t="s">
        <v>504</v>
      </c>
      <c r="R202" s="24">
        <v>14</v>
      </c>
      <c r="S202" s="24" t="s">
        <v>568</v>
      </c>
      <c r="T202" s="24">
        <v>211</v>
      </c>
      <c r="U202" s="24">
        <v>67</v>
      </c>
      <c r="V202" s="24" t="s">
        <v>248</v>
      </c>
      <c r="W202" s="24" t="s">
        <v>125</v>
      </c>
      <c r="X202" s="24" t="s">
        <v>351</v>
      </c>
      <c r="Y202" s="24" t="s">
        <v>1161</v>
      </c>
      <c r="Z202" s="24" t="s">
        <v>388</v>
      </c>
      <c r="AA202" s="24" t="s">
        <v>673</v>
      </c>
      <c r="AB202" s="24">
        <v>42</v>
      </c>
      <c r="AC202" s="24">
        <v>282</v>
      </c>
      <c r="AD202" s="24" t="s">
        <v>1162</v>
      </c>
      <c r="AE202" s="24" t="s">
        <v>1084</v>
      </c>
      <c r="AF202" s="24" t="s">
        <v>182</v>
      </c>
      <c r="AG202" s="24">
        <v>1</v>
      </c>
      <c r="AH202" s="24">
        <v>3</v>
      </c>
      <c r="AI202" s="24">
        <v>13</v>
      </c>
    </row>
    <row r="203" spans="2:35" x14ac:dyDescent="0.2">
      <c r="B203" t="s">
        <v>1129</v>
      </c>
      <c r="C203" s="3" t="s">
        <v>839</v>
      </c>
      <c r="D203">
        <f t="shared" si="3"/>
        <v>2014</v>
      </c>
      <c r="E203" s="24">
        <v>32</v>
      </c>
      <c r="F203" s="3" t="s">
        <v>1130</v>
      </c>
      <c r="G203" s="24" t="s">
        <v>282</v>
      </c>
      <c r="H203" s="24">
        <v>7</v>
      </c>
      <c r="I203" s="24">
        <v>16</v>
      </c>
      <c r="J203" s="24">
        <v>16</v>
      </c>
      <c r="K203" s="25">
        <v>36657</v>
      </c>
      <c r="L203" s="24">
        <v>408</v>
      </c>
      <c r="M203" s="24">
        <v>608</v>
      </c>
      <c r="N203" s="24" t="s">
        <v>853</v>
      </c>
      <c r="O203" s="26">
        <v>4952</v>
      </c>
      <c r="P203" s="24">
        <v>32</v>
      </c>
      <c r="Q203" s="24" t="s">
        <v>444</v>
      </c>
      <c r="R203" s="24">
        <v>9</v>
      </c>
      <c r="S203" s="24" t="s">
        <v>51</v>
      </c>
      <c r="T203" s="24">
        <v>244</v>
      </c>
      <c r="U203" s="26">
        <v>94</v>
      </c>
      <c r="V203" s="24" t="s">
        <v>159</v>
      </c>
      <c r="W203" s="24" t="s">
        <v>358</v>
      </c>
      <c r="X203" s="24" t="s">
        <v>494</v>
      </c>
      <c r="Y203" s="26" t="s">
        <v>639</v>
      </c>
      <c r="Z203" s="24" t="s">
        <v>1163</v>
      </c>
      <c r="AA203" s="24" t="s">
        <v>1164</v>
      </c>
      <c r="AB203" s="24">
        <v>33</v>
      </c>
      <c r="AC203" s="24">
        <v>172</v>
      </c>
      <c r="AD203" s="24" t="s">
        <v>1165</v>
      </c>
      <c r="AE203" s="24" t="s">
        <v>363</v>
      </c>
      <c r="AF203" s="24" t="s">
        <v>319</v>
      </c>
      <c r="AG203" s="24">
        <v>2</v>
      </c>
      <c r="AH203" s="24">
        <v>3</v>
      </c>
      <c r="AI203" s="24">
        <v>16</v>
      </c>
    </row>
    <row r="204" spans="2:35" x14ac:dyDescent="0.2">
      <c r="B204" t="s">
        <v>1129</v>
      </c>
      <c r="C204" s="3" t="s">
        <v>469</v>
      </c>
      <c r="D204">
        <f t="shared" si="3"/>
        <v>2015</v>
      </c>
      <c r="E204" s="24">
        <v>33</v>
      </c>
      <c r="F204" s="3" t="s">
        <v>1130</v>
      </c>
      <c r="G204" s="24" t="s">
        <v>282</v>
      </c>
      <c r="H204" s="24">
        <v>7</v>
      </c>
      <c r="I204" s="24">
        <v>12</v>
      </c>
      <c r="J204" s="24">
        <v>11</v>
      </c>
      <c r="K204" s="25">
        <v>36623</v>
      </c>
      <c r="L204" s="24">
        <v>319</v>
      </c>
      <c r="M204" s="24">
        <v>469</v>
      </c>
      <c r="N204" s="24" t="s">
        <v>161</v>
      </c>
      <c r="O204" s="24">
        <v>3938</v>
      </c>
      <c r="P204" s="24">
        <v>21</v>
      </c>
      <c r="Q204" s="24" t="s">
        <v>236</v>
      </c>
      <c r="R204" s="24">
        <v>16</v>
      </c>
      <c r="S204" s="24" t="s">
        <v>297</v>
      </c>
      <c r="T204" s="24">
        <v>175</v>
      </c>
      <c r="U204" s="24">
        <v>69</v>
      </c>
      <c r="V204" s="24" t="s">
        <v>419</v>
      </c>
      <c r="W204" s="24" t="s">
        <v>53</v>
      </c>
      <c r="X204" s="24" t="s">
        <v>346</v>
      </c>
      <c r="Y204" s="26" t="s">
        <v>1166</v>
      </c>
      <c r="Z204" s="24" t="s">
        <v>1167</v>
      </c>
      <c r="AA204" s="24" t="s">
        <v>808</v>
      </c>
      <c r="AB204" s="24">
        <v>20</v>
      </c>
      <c r="AC204" s="24">
        <v>141</v>
      </c>
      <c r="AD204" s="24" t="s">
        <v>1077</v>
      </c>
      <c r="AE204" s="24" t="s">
        <v>1168</v>
      </c>
      <c r="AF204" s="24" t="s">
        <v>342</v>
      </c>
      <c r="AG204" s="24">
        <v>1</v>
      </c>
      <c r="AH204" s="24">
        <v>1</v>
      </c>
      <c r="AI204" s="24">
        <v>12</v>
      </c>
    </row>
    <row r="205" spans="2:35" x14ac:dyDescent="0.2">
      <c r="B205" t="s">
        <v>1129</v>
      </c>
      <c r="C205" s="3" t="s">
        <v>396</v>
      </c>
      <c r="D205">
        <f t="shared" si="3"/>
        <v>2016</v>
      </c>
      <c r="E205" s="24">
        <v>34</v>
      </c>
      <c r="F205" s="3" t="s">
        <v>1130</v>
      </c>
      <c r="G205" s="24" t="s">
        <v>282</v>
      </c>
      <c r="H205" s="24">
        <v>7</v>
      </c>
      <c r="I205" s="24">
        <v>14</v>
      </c>
      <c r="J205" s="24">
        <v>14</v>
      </c>
      <c r="K205" s="25">
        <v>36626</v>
      </c>
      <c r="L205" s="24">
        <v>328</v>
      </c>
      <c r="M205" s="24">
        <v>509</v>
      </c>
      <c r="N205" s="24" t="s">
        <v>93</v>
      </c>
      <c r="O205" s="24">
        <v>3819</v>
      </c>
      <c r="P205" s="24">
        <v>29</v>
      </c>
      <c r="Q205" s="24" t="s">
        <v>367</v>
      </c>
      <c r="R205" s="24">
        <v>13</v>
      </c>
      <c r="S205" s="24" t="s">
        <v>47</v>
      </c>
      <c r="T205" s="24">
        <v>184</v>
      </c>
      <c r="U205" s="24">
        <v>72</v>
      </c>
      <c r="V205" s="24" t="s">
        <v>116</v>
      </c>
      <c r="W205" s="24" t="s">
        <v>116</v>
      </c>
      <c r="X205" s="24" t="s">
        <v>644</v>
      </c>
      <c r="Y205" s="24" t="s">
        <v>1169</v>
      </c>
      <c r="Z205" s="24" t="s">
        <v>484</v>
      </c>
      <c r="AA205" s="24" t="s">
        <v>86</v>
      </c>
      <c r="AB205" s="24">
        <v>17</v>
      </c>
      <c r="AC205" s="24">
        <v>141</v>
      </c>
      <c r="AD205" s="24" t="s">
        <v>762</v>
      </c>
      <c r="AE205" s="24" t="s">
        <v>631</v>
      </c>
      <c r="AF205" s="24" t="s">
        <v>885</v>
      </c>
      <c r="AG205" s="24">
        <v>2</v>
      </c>
      <c r="AH205" s="24">
        <v>2</v>
      </c>
      <c r="AI205" s="24">
        <v>12</v>
      </c>
    </row>
    <row r="206" spans="2:35" x14ac:dyDescent="0.2">
      <c r="B206" t="s">
        <v>1129</v>
      </c>
      <c r="C206" s="3" t="s">
        <v>481</v>
      </c>
      <c r="D206">
        <f t="shared" si="3"/>
        <v>2017</v>
      </c>
      <c r="E206" s="24">
        <v>35</v>
      </c>
      <c r="F206" s="3" t="s">
        <v>1130</v>
      </c>
      <c r="G206" s="24" t="s">
        <v>282</v>
      </c>
      <c r="H206" s="24">
        <v>7</v>
      </c>
      <c r="I206" s="24">
        <v>15</v>
      </c>
      <c r="J206" s="24">
        <v>15</v>
      </c>
      <c r="K206" s="25">
        <v>36597</v>
      </c>
      <c r="L206" s="24">
        <v>360</v>
      </c>
      <c r="M206" s="24">
        <v>561</v>
      </c>
      <c r="N206" s="24" t="s">
        <v>245</v>
      </c>
      <c r="O206" s="24">
        <v>4251</v>
      </c>
      <c r="P206" s="24">
        <v>28</v>
      </c>
      <c r="Q206" s="24" t="s">
        <v>239</v>
      </c>
      <c r="R206" s="24">
        <v>14</v>
      </c>
      <c r="S206" s="24" t="s">
        <v>82</v>
      </c>
      <c r="T206" s="24">
        <v>204</v>
      </c>
      <c r="U206" s="26">
        <v>97</v>
      </c>
      <c r="V206" s="24" t="s">
        <v>83</v>
      </c>
      <c r="W206" s="24" t="s">
        <v>116</v>
      </c>
      <c r="X206" s="24" t="s">
        <v>399</v>
      </c>
      <c r="Y206" s="24" t="s">
        <v>1170</v>
      </c>
      <c r="Z206" s="24" t="s">
        <v>1171</v>
      </c>
      <c r="AA206" s="24" t="s">
        <v>647</v>
      </c>
      <c r="AB206" s="24">
        <v>21</v>
      </c>
      <c r="AC206" s="24">
        <v>139</v>
      </c>
      <c r="AD206" s="24" t="s">
        <v>438</v>
      </c>
      <c r="AE206" s="24" t="s">
        <v>1172</v>
      </c>
      <c r="AF206" s="24" t="s">
        <v>305</v>
      </c>
      <c r="AG206" s="26">
        <v>3</v>
      </c>
      <c r="AH206" s="26">
        <v>4</v>
      </c>
      <c r="AI206" s="24">
        <v>14</v>
      </c>
    </row>
    <row r="207" spans="2:35" x14ac:dyDescent="0.2">
      <c r="B207" t="s">
        <v>1129</v>
      </c>
      <c r="C207" s="3">
        <v>2018</v>
      </c>
      <c r="D207">
        <f t="shared" si="3"/>
        <v>2018</v>
      </c>
      <c r="E207" s="24">
        <v>36</v>
      </c>
      <c r="F207" s="3" t="s">
        <v>1130</v>
      </c>
      <c r="G207" s="24" t="s">
        <v>282</v>
      </c>
      <c r="H207" s="24">
        <v>7</v>
      </c>
      <c r="I207" s="24">
        <v>16</v>
      </c>
      <c r="J207" s="24">
        <v>16</v>
      </c>
      <c r="K207" s="25">
        <v>37051</v>
      </c>
      <c r="L207" s="26">
        <v>452</v>
      </c>
      <c r="M207" s="26">
        <v>675</v>
      </c>
      <c r="N207" s="24" t="s">
        <v>586</v>
      </c>
      <c r="O207" s="26">
        <v>5129</v>
      </c>
      <c r="P207" s="24">
        <v>34</v>
      </c>
      <c r="Q207" s="24" t="s">
        <v>239</v>
      </c>
      <c r="R207" s="26">
        <v>16</v>
      </c>
      <c r="S207" s="24" t="s">
        <v>568</v>
      </c>
      <c r="T207" s="24">
        <v>248</v>
      </c>
      <c r="U207" s="26">
        <v>97</v>
      </c>
      <c r="V207" s="24" t="s">
        <v>83</v>
      </c>
      <c r="W207" s="24" t="s">
        <v>116</v>
      </c>
      <c r="X207" s="24" t="s">
        <v>574</v>
      </c>
      <c r="Y207" s="26" t="s">
        <v>1173</v>
      </c>
      <c r="Z207" s="24" t="s">
        <v>1174</v>
      </c>
      <c r="AA207" s="24" t="s">
        <v>633</v>
      </c>
      <c r="AB207" s="24">
        <v>24</v>
      </c>
      <c r="AC207" s="24">
        <v>166</v>
      </c>
      <c r="AD207" s="24" t="s">
        <v>462</v>
      </c>
      <c r="AE207" s="24" t="s">
        <v>1175</v>
      </c>
      <c r="AF207" s="24" t="s">
        <v>297</v>
      </c>
      <c r="AG207" s="24">
        <v>2</v>
      </c>
      <c r="AH207" s="24">
        <v>3</v>
      </c>
      <c r="AI207" s="24">
        <v>14</v>
      </c>
    </row>
    <row r="208" spans="2:35" x14ac:dyDescent="0.2">
      <c r="B208" t="s">
        <v>1129</v>
      </c>
      <c r="C208" s="3">
        <v>2019</v>
      </c>
      <c r="D208">
        <f t="shared" si="3"/>
        <v>2019</v>
      </c>
      <c r="E208" s="24">
        <v>37</v>
      </c>
      <c r="F208" s="3" t="s">
        <v>1130</v>
      </c>
      <c r="G208" s="24"/>
      <c r="H208" s="24">
        <v>7</v>
      </c>
      <c r="I208" s="24">
        <v>2</v>
      </c>
      <c r="J208" s="24">
        <v>2</v>
      </c>
      <c r="K208" s="24" t="s">
        <v>1176</v>
      </c>
      <c r="L208" s="24">
        <v>35</v>
      </c>
      <c r="M208" s="24">
        <v>62</v>
      </c>
      <c r="N208" s="24" t="s">
        <v>696</v>
      </c>
      <c r="O208" s="24">
        <v>351</v>
      </c>
      <c r="P208" s="24">
        <v>0</v>
      </c>
      <c r="Q208" s="24" t="s">
        <v>37</v>
      </c>
      <c r="R208" s="24">
        <v>1</v>
      </c>
      <c r="S208" s="24" t="s">
        <v>92</v>
      </c>
      <c r="T208" s="24">
        <v>14</v>
      </c>
      <c r="U208" s="24">
        <v>45</v>
      </c>
      <c r="V208" s="24" t="s">
        <v>367</v>
      </c>
      <c r="W208" s="24" t="s">
        <v>440</v>
      </c>
      <c r="X208" s="24" t="s">
        <v>310</v>
      </c>
      <c r="Y208" s="24" t="s">
        <v>1177</v>
      </c>
      <c r="Z208" s="24" t="s">
        <v>233</v>
      </c>
      <c r="AA208" s="24" t="s">
        <v>1178</v>
      </c>
      <c r="AB208" s="24">
        <v>2</v>
      </c>
      <c r="AC208" s="24">
        <v>7</v>
      </c>
      <c r="AD208" s="24" t="s">
        <v>1179</v>
      </c>
      <c r="AE208" s="24" t="s">
        <v>1180</v>
      </c>
      <c r="AF208" s="24" t="s">
        <v>340</v>
      </c>
      <c r="AG208" s="24"/>
      <c r="AH208" s="24"/>
      <c r="AI208" s="24">
        <v>1</v>
      </c>
    </row>
    <row r="209" spans="2:35" x14ac:dyDescent="0.2">
      <c r="B209" t="s">
        <v>1129</v>
      </c>
      <c r="C209" s="3">
        <v>2020</v>
      </c>
      <c r="D209">
        <f t="shared" si="3"/>
        <v>2020</v>
      </c>
      <c r="E209" s="24">
        <v>38</v>
      </c>
      <c r="F209" s="3" t="s">
        <v>1130</v>
      </c>
      <c r="G209" s="24" t="s">
        <v>282</v>
      </c>
      <c r="H209" s="24">
        <v>7</v>
      </c>
      <c r="I209" s="24">
        <v>15</v>
      </c>
      <c r="J209" s="24">
        <v>15</v>
      </c>
      <c r="K209" s="25">
        <v>36597</v>
      </c>
      <c r="L209" s="24">
        <v>399</v>
      </c>
      <c r="M209" s="24">
        <v>608</v>
      </c>
      <c r="N209" s="24" t="s">
        <v>79</v>
      </c>
      <c r="O209" s="24">
        <v>3803</v>
      </c>
      <c r="P209" s="24">
        <v>33</v>
      </c>
      <c r="Q209" s="24" t="s">
        <v>173</v>
      </c>
      <c r="R209" s="24">
        <v>10</v>
      </c>
      <c r="S209" s="24" t="s">
        <v>92</v>
      </c>
      <c r="T209" s="24">
        <v>193</v>
      </c>
      <c r="U209" s="24">
        <v>84</v>
      </c>
      <c r="V209" s="24" t="s">
        <v>45</v>
      </c>
      <c r="W209" s="24" t="s">
        <v>106</v>
      </c>
      <c r="X209" s="24" t="s">
        <v>393</v>
      </c>
      <c r="Y209" s="24" t="s">
        <v>799</v>
      </c>
      <c r="Z209" s="24" t="s">
        <v>1181</v>
      </c>
      <c r="AA209" s="24" t="s">
        <v>1182</v>
      </c>
      <c r="AB209" s="24">
        <v>13</v>
      </c>
      <c r="AC209" s="24">
        <v>118</v>
      </c>
      <c r="AD209" s="24" t="s">
        <v>1183</v>
      </c>
      <c r="AE209" s="24" t="s">
        <v>591</v>
      </c>
      <c r="AF209" s="26" t="s">
        <v>64</v>
      </c>
      <c r="AG209" s="24">
        <v>4</v>
      </c>
      <c r="AH209" s="24">
        <v>4</v>
      </c>
      <c r="AI209" s="24">
        <v>9</v>
      </c>
    </row>
    <row r="210" spans="2:35" x14ac:dyDescent="0.2">
      <c r="B210" t="s">
        <v>1129</v>
      </c>
      <c r="C210" s="3">
        <v>2004</v>
      </c>
      <c r="D210">
        <f t="shared" si="3"/>
        <v>2004</v>
      </c>
      <c r="E210" s="24">
        <v>22</v>
      </c>
      <c r="F210" s="3" t="s">
        <v>1130</v>
      </c>
      <c r="G210" s="24" t="s">
        <v>282</v>
      </c>
      <c r="I210" s="24">
        <v>2</v>
      </c>
      <c r="J210" s="24">
        <v>2</v>
      </c>
      <c r="K210" s="27">
        <v>44197</v>
      </c>
      <c r="L210" s="24">
        <v>31</v>
      </c>
      <c r="M210" s="24">
        <v>54</v>
      </c>
      <c r="N210" s="24" t="s">
        <v>147</v>
      </c>
      <c r="O210" s="24">
        <v>407</v>
      </c>
      <c r="P210" s="24">
        <v>3</v>
      </c>
      <c r="Q210" s="24" t="s">
        <v>166</v>
      </c>
      <c r="R210" s="24">
        <v>5</v>
      </c>
      <c r="S210" s="24" t="s">
        <v>515</v>
      </c>
      <c r="T210" s="24">
        <v>24</v>
      </c>
      <c r="U210" s="24">
        <v>34</v>
      </c>
      <c r="V210" s="24" t="s">
        <v>116</v>
      </c>
      <c r="W210" s="24" t="s">
        <v>236</v>
      </c>
      <c r="X210" s="24" t="s">
        <v>458</v>
      </c>
      <c r="Y210" s="24" t="s">
        <v>1184</v>
      </c>
      <c r="Z210" s="24" t="s">
        <v>482</v>
      </c>
      <c r="AB210" s="24">
        <v>2</v>
      </c>
      <c r="AC210" s="24">
        <v>11</v>
      </c>
      <c r="AD210" s="24" t="s">
        <v>438</v>
      </c>
      <c r="AE210" s="24" t="s">
        <v>1185</v>
      </c>
      <c r="AF210" s="24" t="s">
        <v>305</v>
      </c>
      <c r="AG210" s="24">
        <v>1</v>
      </c>
      <c r="AH210" s="24">
        <v>1</v>
      </c>
    </row>
    <row r="211" spans="2:35" x14ac:dyDescent="0.2">
      <c r="B211" t="s">
        <v>1129</v>
      </c>
      <c r="C211" s="3">
        <v>2005</v>
      </c>
      <c r="D211">
        <f t="shared" si="3"/>
        <v>2005</v>
      </c>
      <c r="E211" s="24">
        <v>23</v>
      </c>
      <c r="F211" s="3" t="s">
        <v>1130</v>
      </c>
      <c r="G211" s="24" t="s">
        <v>282</v>
      </c>
      <c r="I211" s="24">
        <v>4</v>
      </c>
      <c r="J211" s="24">
        <v>4</v>
      </c>
      <c r="K211" s="24" t="s">
        <v>691</v>
      </c>
      <c r="L211" s="24">
        <v>58</v>
      </c>
      <c r="M211" s="24">
        <v>93</v>
      </c>
      <c r="N211" s="24" t="s">
        <v>794</v>
      </c>
      <c r="O211" s="24">
        <v>803</v>
      </c>
      <c r="P211" s="24">
        <v>7</v>
      </c>
      <c r="Q211" s="24" t="s">
        <v>116</v>
      </c>
      <c r="R211" s="24">
        <v>3</v>
      </c>
      <c r="S211" s="24" t="s">
        <v>885</v>
      </c>
      <c r="T211" s="24">
        <v>37</v>
      </c>
      <c r="U211" s="24">
        <v>54</v>
      </c>
      <c r="V211" s="24" t="s">
        <v>80</v>
      </c>
      <c r="W211" s="24" t="s">
        <v>493</v>
      </c>
      <c r="X211" s="24" t="s">
        <v>1186</v>
      </c>
      <c r="Y211" s="24" t="s">
        <v>1187</v>
      </c>
      <c r="Z211" s="24" t="s">
        <v>1188</v>
      </c>
      <c r="AB211" s="24">
        <v>6</v>
      </c>
      <c r="AC211" s="24">
        <v>35</v>
      </c>
      <c r="AD211" s="24" t="s">
        <v>1077</v>
      </c>
      <c r="AE211" s="24" t="s">
        <v>510</v>
      </c>
      <c r="AF211" s="24" t="s">
        <v>134</v>
      </c>
      <c r="AG211" s="24"/>
      <c r="AH211" s="24"/>
    </row>
    <row r="212" spans="2:35" x14ac:dyDescent="0.2">
      <c r="B212" t="s">
        <v>1129</v>
      </c>
      <c r="C212" s="3" t="s">
        <v>1142</v>
      </c>
      <c r="D212">
        <f t="shared" si="3"/>
        <v>2007</v>
      </c>
      <c r="E212" s="24">
        <v>25</v>
      </c>
      <c r="F212" s="3" t="s">
        <v>1130</v>
      </c>
      <c r="G212" s="24" t="s">
        <v>282</v>
      </c>
      <c r="I212" s="24">
        <v>1</v>
      </c>
      <c r="J212" s="24">
        <v>1</v>
      </c>
      <c r="K212" s="24" t="s">
        <v>365</v>
      </c>
      <c r="L212" s="24">
        <v>29</v>
      </c>
      <c r="M212" s="24">
        <v>42</v>
      </c>
      <c r="N212" s="24" t="s">
        <v>240</v>
      </c>
      <c r="O212" s="24">
        <v>337</v>
      </c>
      <c r="P212" s="24">
        <v>2</v>
      </c>
      <c r="Q212" s="24" t="s">
        <v>504</v>
      </c>
      <c r="R212" s="24">
        <v>3</v>
      </c>
      <c r="S212" s="24" t="s">
        <v>90</v>
      </c>
      <c r="T212" s="24">
        <v>17</v>
      </c>
      <c r="U212" s="24">
        <v>37</v>
      </c>
      <c r="V212" s="24" t="s">
        <v>157</v>
      </c>
      <c r="W212" s="24" t="s">
        <v>391</v>
      </c>
      <c r="X212" s="24" t="s">
        <v>644</v>
      </c>
      <c r="Y212" s="24" t="s">
        <v>1189</v>
      </c>
      <c r="Z212" s="24" t="s">
        <v>1190</v>
      </c>
      <c r="AB212" s="24">
        <v>6</v>
      </c>
      <c r="AC212" s="24">
        <v>40</v>
      </c>
      <c r="AD212" s="24" t="s">
        <v>955</v>
      </c>
      <c r="AE212" s="24" t="s">
        <v>1191</v>
      </c>
      <c r="AF212" s="24" t="s">
        <v>315</v>
      </c>
      <c r="AG212" s="24"/>
      <c r="AH212" s="24"/>
    </row>
    <row r="213" spans="2:35" x14ac:dyDescent="0.2">
      <c r="B213" t="s">
        <v>1129</v>
      </c>
      <c r="C213" s="3">
        <v>2008</v>
      </c>
      <c r="D213">
        <f t="shared" si="3"/>
        <v>2008</v>
      </c>
      <c r="E213" s="24">
        <v>26</v>
      </c>
      <c r="F213" s="3" t="s">
        <v>1130</v>
      </c>
      <c r="G213" s="24" t="s">
        <v>282</v>
      </c>
      <c r="I213" s="24">
        <v>3</v>
      </c>
      <c r="J213" s="24">
        <v>3</v>
      </c>
      <c r="K213" s="24" t="s">
        <v>311</v>
      </c>
      <c r="L213" s="24">
        <v>54</v>
      </c>
      <c r="M213" s="24">
        <v>89</v>
      </c>
      <c r="N213" s="24" t="s">
        <v>657</v>
      </c>
      <c r="O213" s="24">
        <v>692</v>
      </c>
      <c r="P213" s="24">
        <v>3</v>
      </c>
      <c r="Q213" s="24" t="s">
        <v>297</v>
      </c>
      <c r="R213" s="24">
        <v>1</v>
      </c>
      <c r="S213" s="24" t="s">
        <v>102</v>
      </c>
      <c r="T213" s="24">
        <v>29</v>
      </c>
      <c r="U213" s="24">
        <v>65</v>
      </c>
      <c r="V213" s="24" t="s">
        <v>53</v>
      </c>
      <c r="W213" s="24" t="s">
        <v>75</v>
      </c>
      <c r="X213" s="24" t="s">
        <v>653</v>
      </c>
      <c r="Y213" s="24" t="s">
        <v>1192</v>
      </c>
      <c r="Z213" s="24" t="s">
        <v>1193</v>
      </c>
      <c r="AB213" s="24">
        <v>8</v>
      </c>
      <c r="AC213" s="24">
        <v>58</v>
      </c>
      <c r="AD213" s="24" t="s">
        <v>468</v>
      </c>
      <c r="AE213" s="24" t="s">
        <v>479</v>
      </c>
      <c r="AF213" s="24" t="s">
        <v>97</v>
      </c>
      <c r="AG213" s="24">
        <v>1</v>
      </c>
      <c r="AH213" s="24">
        <v>1</v>
      </c>
    </row>
    <row r="214" spans="2:35" x14ac:dyDescent="0.2">
      <c r="B214" t="s">
        <v>1129</v>
      </c>
      <c r="C214" s="3">
        <v>2010</v>
      </c>
      <c r="D214">
        <f t="shared" si="3"/>
        <v>2010</v>
      </c>
      <c r="E214" s="24">
        <v>28</v>
      </c>
      <c r="F214" s="3" t="s">
        <v>1130</v>
      </c>
      <c r="G214" s="24" t="s">
        <v>282</v>
      </c>
      <c r="I214" s="24">
        <v>3</v>
      </c>
      <c r="J214" s="24">
        <v>3</v>
      </c>
      <c r="K214" s="27">
        <v>44198</v>
      </c>
      <c r="L214" s="24">
        <v>54</v>
      </c>
      <c r="M214" s="24">
        <v>91</v>
      </c>
      <c r="N214" s="24" t="s">
        <v>172</v>
      </c>
      <c r="O214" s="24">
        <v>622</v>
      </c>
      <c r="P214" s="24">
        <v>4</v>
      </c>
      <c r="Q214" s="24" t="s">
        <v>464</v>
      </c>
      <c r="R214" s="24">
        <v>4</v>
      </c>
      <c r="S214" s="24" t="s">
        <v>464</v>
      </c>
      <c r="T214" s="24">
        <v>32</v>
      </c>
      <c r="U214" s="24">
        <v>58</v>
      </c>
      <c r="V214" s="24" t="s">
        <v>62</v>
      </c>
      <c r="W214" s="24" t="s">
        <v>367</v>
      </c>
      <c r="X214" s="24" t="s">
        <v>359</v>
      </c>
      <c r="Y214" s="24" t="s">
        <v>1194</v>
      </c>
      <c r="Z214" s="24" t="s">
        <v>232</v>
      </c>
      <c r="AB214" s="24">
        <v>9</v>
      </c>
      <c r="AC214" s="24">
        <v>48</v>
      </c>
      <c r="AD214" s="24" t="s">
        <v>410</v>
      </c>
      <c r="AE214" s="24" t="s">
        <v>1195</v>
      </c>
      <c r="AF214" s="24" t="s">
        <v>314</v>
      </c>
      <c r="AG214" s="24">
        <v>0</v>
      </c>
      <c r="AH214" s="24">
        <v>1</v>
      </c>
    </row>
    <row r="215" spans="2:35" x14ac:dyDescent="0.2">
      <c r="B215" t="s">
        <v>1129</v>
      </c>
      <c r="C215" s="3" t="s">
        <v>1064</v>
      </c>
      <c r="D215">
        <f t="shared" si="3"/>
        <v>2011</v>
      </c>
      <c r="E215" s="24">
        <v>29</v>
      </c>
      <c r="F215" s="3" t="s">
        <v>1130</v>
      </c>
      <c r="G215" s="24" t="s">
        <v>282</v>
      </c>
      <c r="I215" s="24">
        <v>1</v>
      </c>
      <c r="J215" s="24">
        <v>1</v>
      </c>
      <c r="K215" s="24" t="s">
        <v>365</v>
      </c>
      <c r="L215" s="24">
        <v>22</v>
      </c>
      <c r="M215" s="24">
        <v>40</v>
      </c>
      <c r="N215" s="24" t="s">
        <v>1196</v>
      </c>
      <c r="O215" s="24">
        <v>289</v>
      </c>
      <c r="P215" s="24">
        <v>1</v>
      </c>
      <c r="Q215" s="24" t="s">
        <v>82</v>
      </c>
      <c r="R215" s="24">
        <v>1</v>
      </c>
      <c r="S215" s="24" t="s">
        <v>82</v>
      </c>
      <c r="T215" s="24">
        <v>11</v>
      </c>
      <c r="U215" s="24">
        <v>33</v>
      </c>
      <c r="V215" s="24" t="s">
        <v>125</v>
      </c>
      <c r="W215" s="24" t="s">
        <v>106</v>
      </c>
      <c r="X215" s="24" t="s">
        <v>458</v>
      </c>
      <c r="Y215" s="24" t="s">
        <v>1197</v>
      </c>
      <c r="Z215" s="24" t="s">
        <v>959</v>
      </c>
      <c r="AB215" s="24">
        <v>5</v>
      </c>
      <c r="AC215" s="24">
        <v>45</v>
      </c>
      <c r="AD215" s="24" t="s">
        <v>1198</v>
      </c>
      <c r="AE215" s="24" t="s">
        <v>1199</v>
      </c>
      <c r="AF215" s="24" t="s">
        <v>820</v>
      </c>
      <c r="AG215" s="24"/>
      <c r="AH215" s="24"/>
    </row>
    <row r="216" spans="2:35" x14ac:dyDescent="0.2">
      <c r="B216" t="s">
        <v>1129</v>
      </c>
      <c r="C216" s="3" t="s">
        <v>839</v>
      </c>
      <c r="D216">
        <f t="shared" si="3"/>
        <v>2014</v>
      </c>
      <c r="E216" s="24">
        <v>32</v>
      </c>
      <c r="F216" s="3" t="s">
        <v>1130</v>
      </c>
      <c r="G216" s="24" t="s">
        <v>282</v>
      </c>
      <c r="I216" s="24">
        <v>1</v>
      </c>
      <c r="J216" s="24">
        <v>1</v>
      </c>
      <c r="K216" s="24" t="s">
        <v>365</v>
      </c>
      <c r="L216" s="24">
        <v>31</v>
      </c>
      <c r="M216" s="24">
        <v>45</v>
      </c>
      <c r="N216" s="24" t="s">
        <v>66</v>
      </c>
      <c r="O216" s="24">
        <v>334</v>
      </c>
      <c r="P216" s="24">
        <v>1</v>
      </c>
      <c r="Q216" s="24" t="s">
        <v>446</v>
      </c>
      <c r="R216" s="24">
        <v>2</v>
      </c>
      <c r="S216" s="24" t="s">
        <v>464</v>
      </c>
      <c r="T216" s="24">
        <v>16</v>
      </c>
      <c r="U216" s="24">
        <v>44</v>
      </c>
      <c r="V216" s="24" t="s">
        <v>176</v>
      </c>
      <c r="W216" s="24" t="s">
        <v>120</v>
      </c>
      <c r="X216" s="24" t="s">
        <v>390</v>
      </c>
      <c r="Y216" s="24" t="s">
        <v>1200</v>
      </c>
      <c r="Z216" s="24" t="s">
        <v>796</v>
      </c>
      <c r="AB216" s="24">
        <v>5</v>
      </c>
      <c r="AC216" s="24">
        <v>37</v>
      </c>
      <c r="AD216" s="24" t="s">
        <v>1042</v>
      </c>
      <c r="AE216" s="24" t="s">
        <v>1201</v>
      </c>
      <c r="AF216" s="24" t="s">
        <v>310</v>
      </c>
      <c r="AG216" s="24"/>
      <c r="AH216" s="24"/>
    </row>
    <row r="217" spans="2:35" x14ac:dyDescent="0.2">
      <c r="B217" t="s">
        <v>1129</v>
      </c>
      <c r="C217" s="3" t="s">
        <v>469</v>
      </c>
      <c r="D217">
        <f t="shared" si="3"/>
        <v>2015</v>
      </c>
      <c r="E217" s="24">
        <v>33</v>
      </c>
      <c r="F217" s="3" t="s">
        <v>1130</v>
      </c>
      <c r="G217" s="24" t="s">
        <v>282</v>
      </c>
      <c r="I217" s="24">
        <v>2</v>
      </c>
      <c r="J217" s="24">
        <v>2</v>
      </c>
      <c r="K217" s="27">
        <v>44197</v>
      </c>
      <c r="L217" s="24">
        <v>42</v>
      </c>
      <c r="M217" s="24">
        <v>68</v>
      </c>
      <c r="N217" s="24" t="s">
        <v>61</v>
      </c>
      <c r="O217" s="24">
        <v>568</v>
      </c>
      <c r="P217" s="24">
        <v>1</v>
      </c>
      <c r="Q217" s="24" t="s">
        <v>51</v>
      </c>
      <c r="R217" s="24">
        <v>0</v>
      </c>
      <c r="S217" s="24" t="s">
        <v>37</v>
      </c>
      <c r="T217" s="24">
        <v>20</v>
      </c>
      <c r="U217" s="24">
        <v>60</v>
      </c>
      <c r="V217" s="24" t="s">
        <v>419</v>
      </c>
      <c r="W217" s="24" t="s">
        <v>80</v>
      </c>
      <c r="X217" s="24" t="s">
        <v>638</v>
      </c>
      <c r="Y217" s="24" t="s">
        <v>277</v>
      </c>
      <c r="Z217" s="24" t="s">
        <v>863</v>
      </c>
      <c r="AB217" s="24">
        <v>6</v>
      </c>
      <c r="AC217" s="24">
        <v>55</v>
      </c>
      <c r="AD217" s="24" t="s">
        <v>1134</v>
      </c>
      <c r="AE217" s="24" t="s">
        <v>776</v>
      </c>
      <c r="AF217" s="24" t="s">
        <v>159</v>
      </c>
      <c r="AG217" s="24">
        <v>1</v>
      </c>
      <c r="AH217" s="24">
        <v>1</v>
      </c>
    </row>
    <row r="218" spans="2:35" x14ac:dyDescent="0.2">
      <c r="B218" t="s">
        <v>1129</v>
      </c>
      <c r="C218" s="3" t="s">
        <v>396</v>
      </c>
      <c r="D218">
        <f t="shared" si="3"/>
        <v>2016</v>
      </c>
      <c r="E218" s="24">
        <v>34</v>
      </c>
      <c r="F218" s="3" t="s">
        <v>1130</v>
      </c>
      <c r="G218" s="24" t="s">
        <v>282</v>
      </c>
      <c r="I218" s="24">
        <v>3</v>
      </c>
      <c r="J218" s="24">
        <v>3</v>
      </c>
      <c r="K218" s="27">
        <v>44198</v>
      </c>
      <c r="L218" s="24">
        <v>64</v>
      </c>
      <c r="M218" s="24">
        <v>96</v>
      </c>
      <c r="N218" s="24" t="s">
        <v>175</v>
      </c>
      <c r="O218" s="24">
        <v>735</v>
      </c>
      <c r="P218" s="24">
        <v>3</v>
      </c>
      <c r="Q218" s="24" t="s">
        <v>340</v>
      </c>
      <c r="R218" s="24">
        <v>4</v>
      </c>
      <c r="S218" s="24" t="s">
        <v>306</v>
      </c>
      <c r="T218" s="24">
        <v>35</v>
      </c>
      <c r="U218" s="24">
        <v>62</v>
      </c>
      <c r="V218" s="24" t="s">
        <v>113</v>
      </c>
      <c r="W218" s="24" t="s">
        <v>383</v>
      </c>
      <c r="X218" s="24" t="s">
        <v>359</v>
      </c>
      <c r="Y218" s="24" t="s">
        <v>1202</v>
      </c>
      <c r="Z218" s="24" t="s">
        <v>1203</v>
      </c>
      <c r="AB218" s="24">
        <v>2</v>
      </c>
      <c r="AC218" s="24">
        <v>15</v>
      </c>
      <c r="AD218" s="24" t="s">
        <v>1155</v>
      </c>
      <c r="AE218" s="24" t="s">
        <v>1070</v>
      </c>
      <c r="AF218" s="24" t="s">
        <v>35</v>
      </c>
      <c r="AG218" s="24"/>
      <c r="AH218" s="24"/>
    </row>
    <row r="219" spans="2:35" x14ac:dyDescent="0.2">
      <c r="B219" t="s">
        <v>1129</v>
      </c>
      <c r="C219" s="3" t="s">
        <v>481</v>
      </c>
      <c r="D219">
        <f t="shared" si="3"/>
        <v>2017</v>
      </c>
      <c r="E219" s="24">
        <v>35</v>
      </c>
      <c r="F219" s="3" t="s">
        <v>1130</v>
      </c>
      <c r="G219" s="24" t="s">
        <v>282</v>
      </c>
      <c r="I219" s="24">
        <v>1</v>
      </c>
      <c r="J219" s="24">
        <v>1</v>
      </c>
      <c r="K219" s="24" t="s">
        <v>365</v>
      </c>
      <c r="L219" s="24">
        <v>37</v>
      </c>
      <c r="M219" s="24">
        <v>58</v>
      </c>
      <c r="N219" s="24" t="s">
        <v>957</v>
      </c>
      <c r="O219" s="24">
        <v>469</v>
      </c>
      <c r="P219" s="24">
        <v>5</v>
      </c>
      <c r="Q219" s="24" t="s">
        <v>80</v>
      </c>
      <c r="R219" s="24">
        <v>1</v>
      </c>
      <c r="S219" s="24" t="s">
        <v>117</v>
      </c>
      <c r="T219" s="24">
        <v>24</v>
      </c>
      <c r="U219" s="24">
        <v>43</v>
      </c>
      <c r="V219" s="24" t="s">
        <v>159</v>
      </c>
      <c r="W219" s="24" t="s">
        <v>314</v>
      </c>
      <c r="X219" s="24" t="s">
        <v>628</v>
      </c>
      <c r="Y219" s="24" t="s">
        <v>1204</v>
      </c>
      <c r="Z219" s="24" t="s">
        <v>1205</v>
      </c>
      <c r="AB219" s="24">
        <v>2</v>
      </c>
      <c r="AC219" s="24">
        <v>7</v>
      </c>
      <c r="AD219" s="24" t="s">
        <v>1206</v>
      </c>
      <c r="AE219" s="24" t="s">
        <v>1207</v>
      </c>
      <c r="AF219" s="24" t="s">
        <v>59</v>
      </c>
      <c r="AG219" s="24"/>
      <c r="AH219" s="24"/>
    </row>
    <row r="220" spans="2:35" x14ac:dyDescent="0.2">
      <c r="B220" t="s">
        <v>1129</v>
      </c>
      <c r="C220" s="3">
        <v>2020</v>
      </c>
      <c r="D220">
        <f t="shared" si="3"/>
        <v>2020</v>
      </c>
      <c r="E220" s="24">
        <v>38</v>
      </c>
      <c r="F220" s="3" t="s">
        <v>1130</v>
      </c>
      <c r="G220" s="24" t="s">
        <v>282</v>
      </c>
      <c r="I220" s="24">
        <v>1</v>
      </c>
      <c r="J220" s="24">
        <v>1</v>
      </c>
      <c r="K220" s="24" t="s">
        <v>365</v>
      </c>
      <c r="L220" s="24">
        <v>47</v>
      </c>
      <c r="M220" s="24">
        <v>68</v>
      </c>
      <c r="N220" s="24" t="s">
        <v>630</v>
      </c>
      <c r="O220" s="24">
        <v>501</v>
      </c>
      <c r="P220" s="24">
        <v>4</v>
      </c>
      <c r="Q220" s="24" t="s">
        <v>120</v>
      </c>
      <c r="R220" s="24">
        <v>4</v>
      </c>
      <c r="S220" s="24" t="s">
        <v>120</v>
      </c>
      <c r="T220" s="24">
        <v>29</v>
      </c>
      <c r="U220" s="24">
        <v>33</v>
      </c>
      <c r="V220" s="24" t="s">
        <v>176</v>
      </c>
      <c r="W220" s="24" t="s">
        <v>120</v>
      </c>
      <c r="X220" s="24" t="s">
        <v>491</v>
      </c>
      <c r="Y220" s="24" t="s">
        <v>1208</v>
      </c>
      <c r="Z220" s="24" t="s">
        <v>1209</v>
      </c>
      <c r="AB220" s="24">
        <v>0</v>
      </c>
      <c r="AC220" s="24">
        <v>0</v>
      </c>
      <c r="AD220" s="24" t="s">
        <v>634</v>
      </c>
      <c r="AE220" s="24" t="s">
        <v>708</v>
      </c>
      <c r="AF220" s="24" t="s">
        <v>37</v>
      </c>
      <c r="AG220" s="24"/>
    </row>
    <row r="221" spans="2:35" x14ac:dyDescent="0.2">
      <c r="B221" t="s">
        <v>1222</v>
      </c>
      <c r="C221" s="3">
        <v>2018</v>
      </c>
      <c r="D221">
        <f t="shared" si="3"/>
        <v>2018</v>
      </c>
      <c r="E221" s="24">
        <v>23</v>
      </c>
      <c r="F221" s="3" t="s">
        <v>1213</v>
      </c>
      <c r="G221" s="24" t="s">
        <v>282</v>
      </c>
      <c r="H221" s="24">
        <v>6</v>
      </c>
      <c r="I221" s="24">
        <v>14</v>
      </c>
      <c r="J221" s="24">
        <v>13</v>
      </c>
      <c r="K221" s="25">
        <v>36713</v>
      </c>
      <c r="L221" s="24">
        <v>310</v>
      </c>
      <c r="M221" s="24">
        <v>486</v>
      </c>
      <c r="N221" s="24" t="s">
        <v>957</v>
      </c>
      <c r="O221" s="24">
        <v>3725</v>
      </c>
      <c r="P221" s="24">
        <v>27</v>
      </c>
      <c r="Q221" s="24" t="s">
        <v>166</v>
      </c>
      <c r="R221" s="24">
        <v>14</v>
      </c>
      <c r="S221" s="24" t="s">
        <v>275</v>
      </c>
      <c r="T221" s="24">
        <v>171</v>
      </c>
      <c r="U221" s="24">
        <v>71</v>
      </c>
      <c r="V221" s="24" t="s">
        <v>113</v>
      </c>
      <c r="W221" s="24" t="s">
        <v>116</v>
      </c>
      <c r="X221" s="24" t="s">
        <v>384</v>
      </c>
      <c r="Y221" s="24" t="s">
        <v>981</v>
      </c>
      <c r="Z221" s="24" t="s">
        <v>1214</v>
      </c>
      <c r="AA221" s="24" t="s">
        <v>1215</v>
      </c>
      <c r="AB221" s="24">
        <v>25</v>
      </c>
      <c r="AC221" s="24">
        <v>173</v>
      </c>
      <c r="AD221" s="24" t="s">
        <v>1172</v>
      </c>
      <c r="AE221" s="24" t="s">
        <v>759</v>
      </c>
      <c r="AF221" s="24" t="s">
        <v>440</v>
      </c>
      <c r="AG221" s="24">
        <v>3</v>
      </c>
      <c r="AH221" s="24">
        <v>4</v>
      </c>
      <c r="AI221" s="24">
        <v>10</v>
      </c>
    </row>
    <row r="222" spans="2:35" x14ac:dyDescent="0.2">
      <c r="B222" t="s">
        <v>1222</v>
      </c>
      <c r="C222" s="3">
        <v>2019</v>
      </c>
      <c r="D222">
        <f t="shared" si="3"/>
        <v>2019</v>
      </c>
      <c r="E222" s="24">
        <v>24</v>
      </c>
      <c r="F222" s="3" t="s">
        <v>1213</v>
      </c>
      <c r="G222" s="24" t="s">
        <v>282</v>
      </c>
      <c r="H222" s="24">
        <v>6</v>
      </c>
      <c r="I222" s="24">
        <v>16</v>
      </c>
      <c r="J222" s="24">
        <v>16</v>
      </c>
      <c r="K222" s="25">
        <v>36805</v>
      </c>
      <c r="L222" s="24">
        <v>317</v>
      </c>
      <c r="M222" s="24">
        <v>534</v>
      </c>
      <c r="N222" s="24" t="s">
        <v>167</v>
      </c>
      <c r="O222" s="24">
        <v>3827</v>
      </c>
      <c r="P222" s="24">
        <v>22</v>
      </c>
      <c r="Q222" s="24" t="s">
        <v>342</v>
      </c>
      <c r="R222" s="24">
        <v>21</v>
      </c>
      <c r="S222" s="24" t="s">
        <v>736</v>
      </c>
      <c r="T222" s="24">
        <v>179</v>
      </c>
      <c r="U222" s="24">
        <v>89</v>
      </c>
      <c r="V222" s="24" t="s">
        <v>125</v>
      </c>
      <c r="W222" s="24" t="s">
        <v>154</v>
      </c>
      <c r="X222" s="24" t="s">
        <v>494</v>
      </c>
      <c r="Y222" s="24" t="s">
        <v>1216</v>
      </c>
      <c r="Z222" s="24" t="s">
        <v>621</v>
      </c>
      <c r="AA222" s="24" t="s">
        <v>1217</v>
      </c>
      <c r="AB222" s="24">
        <v>40</v>
      </c>
      <c r="AC222" s="24">
        <v>285</v>
      </c>
      <c r="AD222" s="24" t="s">
        <v>1218</v>
      </c>
      <c r="AE222" s="24" t="s">
        <v>905</v>
      </c>
      <c r="AF222" s="24" t="s">
        <v>337</v>
      </c>
      <c r="AG222" s="24">
        <v>1</v>
      </c>
      <c r="AH222" s="24">
        <v>1</v>
      </c>
      <c r="AI222" s="24">
        <v>11</v>
      </c>
    </row>
    <row r="223" spans="2:35" x14ac:dyDescent="0.2">
      <c r="B223" t="s">
        <v>1222</v>
      </c>
      <c r="C223" s="3">
        <v>2020</v>
      </c>
      <c r="D223">
        <f t="shared" si="3"/>
        <v>2020</v>
      </c>
      <c r="E223" s="24">
        <v>25</v>
      </c>
      <c r="F223" s="3" t="s">
        <v>1213</v>
      </c>
      <c r="G223" s="24" t="s">
        <v>282</v>
      </c>
      <c r="H223" s="24">
        <v>6</v>
      </c>
      <c r="I223" s="24">
        <v>16</v>
      </c>
      <c r="J223" s="24">
        <v>16</v>
      </c>
      <c r="K223" s="25">
        <v>36657</v>
      </c>
      <c r="L223" s="24">
        <v>305</v>
      </c>
      <c r="M223" s="24">
        <v>486</v>
      </c>
      <c r="N223" s="24" t="s">
        <v>805</v>
      </c>
      <c r="O223" s="24">
        <v>3563</v>
      </c>
      <c r="P223" s="24">
        <v>26</v>
      </c>
      <c r="Q223" s="24" t="s">
        <v>444</v>
      </c>
      <c r="R223" s="24">
        <v>8</v>
      </c>
      <c r="S223" s="24" t="s">
        <v>92</v>
      </c>
      <c r="T223" s="24">
        <v>188</v>
      </c>
      <c r="U223" s="24">
        <v>75</v>
      </c>
      <c r="V223" s="24" t="s">
        <v>248</v>
      </c>
      <c r="W223" s="24" t="s">
        <v>113</v>
      </c>
      <c r="X223" s="24" t="s">
        <v>435</v>
      </c>
      <c r="Y223" s="24" t="s">
        <v>1219</v>
      </c>
      <c r="Z223" s="24" t="s">
        <v>1220</v>
      </c>
      <c r="AA223" s="24" t="s">
        <v>1221</v>
      </c>
      <c r="AB223" s="24">
        <v>26</v>
      </c>
      <c r="AC223" s="24">
        <v>162</v>
      </c>
      <c r="AD223" s="24" t="s">
        <v>626</v>
      </c>
      <c r="AE223" s="24" t="s">
        <v>204</v>
      </c>
      <c r="AF223" s="24" t="s">
        <v>319</v>
      </c>
      <c r="AG223" s="24">
        <v>2</v>
      </c>
      <c r="AH223" s="24">
        <v>2</v>
      </c>
      <c r="AI223" s="24">
        <v>11</v>
      </c>
    </row>
    <row r="224" spans="2:35" x14ac:dyDescent="0.2">
      <c r="B224" t="s">
        <v>1222</v>
      </c>
      <c r="C224" s="3">
        <v>2020</v>
      </c>
      <c r="D224">
        <f t="shared" si="3"/>
        <v>2020</v>
      </c>
      <c r="E224" s="24">
        <v>25</v>
      </c>
      <c r="F224" s="3" t="s">
        <v>1213</v>
      </c>
      <c r="G224" s="24" t="s">
        <v>282</v>
      </c>
      <c r="I224" s="24">
        <v>2</v>
      </c>
      <c r="J224" s="24">
        <v>2</v>
      </c>
      <c r="K224" s="27">
        <v>44197</v>
      </c>
      <c r="L224" s="24">
        <v>44</v>
      </c>
      <c r="M224" s="24">
        <v>71</v>
      </c>
      <c r="N224" s="24" t="s">
        <v>674</v>
      </c>
      <c r="O224" s="24">
        <v>467</v>
      </c>
      <c r="P224" s="24">
        <v>4</v>
      </c>
      <c r="Q224" s="24" t="s">
        <v>166</v>
      </c>
      <c r="R224" s="24">
        <v>1</v>
      </c>
      <c r="S224" s="24" t="s">
        <v>85</v>
      </c>
      <c r="T224" s="24">
        <v>23</v>
      </c>
      <c r="U224" s="24">
        <v>40</v>
      </c>
      <c r="V224" s="24" t="s">
        <v>106</v>
      </c>
      <c r="W224" s="24" t="s">
        <v>90</v>
      </c>
      <c r="X224" s="24" t="s">
        <v>373</v>
      </c>
      <c r="Y224" s="24" t="s">
        <v>1223</v>
      </c>
      <c r="Z224" s="24" t="s">
        <v>1224</v>
      </c>
      <c r="AB224" s="24">
        <v>1</v>
      </c>
      <c r="AC224" s="24">
        <v>8</v>
      </c>
      <c r="AD224" s="24" t="s">
        <v>770</v>
      </c>
      <c r="AE224" s="24" t="s">
        <v>1049</v>
      </c>
      <c r="AF224" s="24" t="s">
        <v>85</v>
      </c>
    </row>
    <row r="225" spans="2:35" x14ac:dyDescent="0.2">
      <c r="B225" t="s">
        <v>1236</v>
      </c>
      <c r="C225" s="3">
        <v>2018</v>
      </c>
      <c r="D225">
        <f t="shared" si="3"/>
        <v>2018</v>
      </c>
      <c r="E225" s="24">
        <v>21</v>
      </c>
      <c r="F225" s="3" t="s">
        <v>1226</v>
      </c>
      <c r="G225" s="24" t="s">
        <v>282</v>
      </c>
      <c r="H225" s="24">
        <v>14</v>
      </c>
      <c r="I225" s="24">
        <v>13</v>
      </c>
      <c r="J225" s="24">
        <v>13</v>
      </c>
      <c r="K225" s="25">
        <v>36773</v>
      </c>
      <c r="L225" s="24">
        <v>239</v>
      </c>
      <c r="M225" s="24">
        <v>414</v>
      </c>
      <c r="N225" s="24" t="s">
        <v>1227</v>
      </c>
      <c r="O225" s="24">
        <v>2865</v>
      </c>
      <c r="P225" s="24">
        <v>17</v>
      </c>
      <c r="Q225" s="24" t="s">
        <v>342</v>
      </c>
      <c r="R225" s="24">
        <v>15</v>
      </c>
      <c r="S225" s="24" t="s">
        <v>305</v>
      </c>
      <c r="T225" s="24">
        <v>130</v>
      </c>
      <c r="U225" s="24">
        <v>76</v>
      </c>
      <c r="V225" s="24" t="s">
        <v>40</v>
      </c>
      <c r="W225" s="24" t="s">
        <v>134</v>
      </c>
      <c r="X225" s="24" t="s">
        <v>384</v>
      </c>
      <c r="Y225" s="24" t="s">
        <v>1228</v>
      </c>
      <c r="Z225" s="24" t="s">
        <v>402</v>
      </c>
      <c r="AA225" s="24" t="s">
        <v>1229</v>
      </c>
      <c r="AB225" s="24">
        <v>30</v>
      </c>
      <c r="AC225" s="24">
        <v>204</v>
      </c>
      <c r="AD225" s="24" t="s">
        <v>667</v>
      </c>
      <c r="AE225" s="24" t="s">
        <v>1230</v>
      </c>
      <c r="AF225" s="24" t="s">
        <v>62</v>
      </c>
      <c r="AG225" s="24">
        <v>1</v>
      </c>
      <c r="AH225" s="24">
        <v>1</v>
      </c>
      <c r="AI225" s="24">
        <v>7</v>
      </c>
    </row>
    <row r="226" spans="2:35" x14ac:dyDescent="0.2">
      <c r="B226" t="s">
        <v>1236</v>
      </c>
      <c r="C226" s="3">
        <v>2019</v>
      </c>
      <c r="D226">
        <f t="shared" si="3"/>
        <v>2019</v>
      </c>
      <c r="E226" s="24">
        <v>22</v>
      </c>
      <c r="F226" s="3" t="s">
        <v>1226</v>
      </c>
      <c r="G226" s="24" t="s">
        <v>282</v>
      </c>
      <c r="H226" s="24">
        <v>14</v>
      </c>
      <c r="I226" s="24">
        <v>13</v>
      </c>
      <c r="J226" s="24">
        <v>13</v>
      </c>
      <c r="K226" s="25">
        <v>36684</v>
      </c>
      <c r="L226" s="24">
        <v>273</v>
      </c>
      <c r="M226" s="24">
        <v>441</v>
      </c>
      <c r="N226" s="24" t="s">
        <v>119</v>
      </c>
      <c r="O226" s="24">
        <v>3024</v>
      </c>
      <c r="P226" s="24">
        <v>19</v>
      </c>
      <c r="Q226" s="24" t="s">
        <v>289</v>
      </c>
      <c r="R226" s="24">
        <v>13</v>
      </c>
      <c r="S226" s="24" t="s">
        <v>275</v>
      </c>
      <c r="T226" s="24">
        <v>147</v>
      </c>
      <c r="U226" s="24">
        <v>92</v>
      </c>
      <c r="V226" s="24" t="s">
        <v>40</v>
      </c>
      <c r="W226" s="24" t="s">
        <v>383</v>
      </c>
      <c r="X226" s="24" t="s">
        <v>820</v>
      </c>
      <c r="Y226" s="24" t="s">
        <v>1231</v>
      </c>
      <c r="Z226" s="24" t="s">
        <v>1232</v>
      </c>
      <c r="AA226" s="24" t="s">
        <v>898</v>
      </c>
      <c r="AB226" s="24">
        <v>33</v>
      </c>
      <c r="AC226" s="24">
        <v>212</v>
      </c>
      <c r="AD226" s="24" t="s">
        <v>1183</v>
      </c>
      <c r="AE226" s="24" t="s">
        <v>904</v>
      </c>
      <c r="AF226" s="24" t="s">
        <v>337</v>
      </c>
      <c r="AG226" s="24">
        <v>2</v>
      </c>
      <c r="AH226" s="24">
        <v>3</v>
      </c>
      <c r="AI226" s="24">
        <v>6</v>
      </c>
    </row>
    <row r="227" spans="2:35" x14ac:dyDescent="0.2">
      <c r="B227" t="s">
        <v>1236</v>
      </c>
      <c r="C227" s="3">
        <v>2020</v>
      </c>
      <c r="D227">
        <f t="shared" si="3"/>
        <v>2020</v>
      </c>
      <c r="E227" s="24">
        <v>23</v>
      </c>
      <c r="F227" s="3" t="s">
        <v>1226</v>
      </c>
      <c r="G227" s="24" t="s">
        <v>282</v>
      </c>
      <c r="H227" s="24">
        <v>14</v>
      </c>
      <c r="I227" s="24">
        <v>12</v>
      </c>
      <c r="J227" s="24">
        <v>12</v>
      </c>
      <c r="K227" s="25">
        <v>36801</v>
      </c>
      <c r="L227" s="24">
        <v>217</v>
      </c>
      <c r="M227" s="24">
        <v>364</v>
      </c>
      <c r="N227" s="24" t="s">
        <v>861</v>
      </c>
      <c r="O227" s="24">
        <v>2208</v>
      </c>
      <c r="P227" s="24">
        <v>9</v>
      </c>
      <c r="Q227" s="24" t="s">
        <v>82</v>
      </c>
      <c r="R227" s="24">
        <v>11</v>
      </c>
      <c r="S227" s="24" t="s">
        <v>174</v>
      </c>
      <c r="T227" s="24">
        <v>109</v>
      </c>
      <c r="U227" s="24">
        <v>69</v>
      </c>
      <c r="V227" s="24" t="s">
        <v>134</v>
      </c>
      <c r="W227" s="24" t="s">
        <v>405</v>
      </c>
      <c r="X227" s="24" t="s">
        <v>387</v>
      </c>
      <c r="Y227" s="24" t="s">
        <v>1233</v>
      </c>
      <c r="Z227" s="24" t="s">
        <v>453</v>
      </c>
      <c r="AA227" s="24" t="s">
        <v>1013</v>
      </c>
      <c r="AB227" s="24">
        <v>35</v>
      </c>
      <c r="AC227" s="24">
        <v>234</v>
      </c>
      <c r="AD227" s="24" t="s">
        <v>1234</v>
      </c>
      <c r="AE227" s="24" t="s">
        <v>1235</v>
      </c>
      <c r="AF227" s="24" t="s">
        <v>234</v>
      </c>
      <c r="AG227" s="24"/>
      <c r="AH227" s="24"/>
      <c r="AI227" s="24">
        <v>3</v>
      </c>
    </row>
    <row r="228" spans="2:35" x14ac:dyDescent="0.2">
      <c r="B228" t="s">
        <v>1259</v>
      </c>
      <c r="C228" s="3">
        <v>2018</v>
      </c>
      <c r="D228">
        <f t="shared" si="3"/>
        <v>2018</v>
      </c>
      <c r="E228" s="24">
        <v>21</v>
      </c>
      <c r="F228" s="3" t="s">
        <v>1238</v>
      </c>
      <c r="G228" s="24" t="s">
        <v>425</v>
      </c>
      <c r="H228" s="24">
        <v>8</v>
      </c>
      <c r="I228" s="24">
        <v>16</v>
      </c>
      <c r="J228" s="24">
        <v>7</v>
      </c>
      <c r="K228" s="25">
        <v>36531</v>
      </c>
      <c r="L228" s="24">
        <v>99</v>
      </c>
      <c r="M228" s="24">
        <v>170</v>
      </c>
      <c r="N228" s="24" t="s">
        <v>1239</v>
      </c>
      <c r="O228" s="24">
        <v>1201</v>
      </c>
      <c r="P228" s="24">
        <v>6</v>
      </c>
      <c r="Q228" s="24" t="s">
        <v>582</v>
      </c>
      <c r="R228" s="24">
        <v>3</v>
      </c>
      <c r="S228" s="24" t="s">
        <v>313</v>
      </c>
      <c r="T228" s="24">
        <v>67</v>
      </c>
      <c r="U228" s="24">
        <v>74</v>
      </c>
      <c r="V228" s="24" t="s">
        <v>90</v>
      </c>
      <c r="W228" s="24" t="s">
        <v>337</v>
      </c>
      <c r="X228" s="24" t="s">
        <v>494</v>
      </c>
      <c r="Y228" s="24" t="s">
        <v>1240</v>
      </c>
      <c r="Z228" s="24" t="s">
        <v>123</v>
      </c>
      <c r="AA228" s="24" t="s">
        <v>1241</v>
      </c>
      <c r="AB228" s="24">
        <v>16</v>
      </c>
      <c r="AC228" s="24">
        <v>71</v>
      </c>
      <c r="AD228" s="24" t="s">
        <v>377</v>
      </c>
      <c r="AE228" s="24" t="s">
        <v>667</v>
      </c>
      <c r="AF228" s="24" t="s">
        <v>80</v>
      </c>
      <c r="AG228" s="24">
        <v>0</v>
      </c>
      <c r="AH228" s="24">
        <v>1</v>
      </c>
      <c r="AI228" s="24">
        <v>8</v>
      </c>
    </row>
    <row r="229" spans="2:35" x14ac:dyDescent="0.2">
      <c r="B229" t="s">
        <v>1259</v>
      </c>
      <c r="C229" s="3" t="s">
        <v>1242</v>
      </c>
      <c r="D229">
        <f t="shared" si="3"/>
        <v>2019</v>
      </c>
      <c r="E229" s="24">
        <v>22</v>
      </c>
      <c r="F229" s="3" t="s">
        <v>1238</v>
      </c>
      <c r="G229" s="24" t="s">
        <v>282</v>
      </c>
      <c r="H229" s="24">
        <v>8</v>
      </c>
      <c r="I229" s="24">
        <v>15</v>
      </c>
      <c r="J229" s="24">
        <v>15</v>
      </c>
      <c r="K229" s="25">
        <v>36569</v>
      </c>
      <c r="L229" s="24">
        <v>265</v>
      </c>
      <c r="M229" s="24">
        <v>401</v>
      </c>
      <c r="N229" s="24" t="s">
        <v>492</v>
      </c>
      <c r="O229" s="24">
        <v>3127</v>
      </c>
      <c r="P229" s="26">
        <v>36</v>
      </c>
      <c r="Q229" s="26" t="s">
        <v>314</v>
      </c>
      <c r="R229" s="24">
        <v>6</v>
      </c>
      <c r="S229" s="24" t="s">
        <v>51</v>
      </c>
      <c r="T229" s="24">
        <v>161</v>
      </c>
      <c r="U229" s="24">
        <v>83</v>
      </c>
      <c r="V229" s="24" t="s">
        <v>53</v>
      </c>
      <c r="W229" s="24" t="s">
        <v>291</v>
      </c>
      <c r="X229" s="24" t="s">
        <v>399</v>
      </c>
      <c r="Y229" s="24" t="s">
        <v>1243</v>
      </c>
      <c r="Z229" s="24" t="s">
        <v>937</v>
      </c>
      <c r="AA229" s="26" t="s">
        <v>920</v>
      </c>
      <c r="AB229" s="24">
        <v>23</v>
      </c>
      <c r="AC229" s="24">
        <v>106</v>
      </c>
      <c r="AD229" s="24" t="s">
        <v>1244</v>
      </c>
      <c r="AE229" s="24" t="s">
        <v>1245</v>
      </c>
      <c r="AF229" s="24" t="s">
        <v>173</v>
      </c>
      <c r="AG229" s="24">
        <v>1</v>
      </c>
      <c r="AH229" s="24">
        <v>2</v>
      </c>
      <c r="AI229" s="26">
        <v>25</v>
      </c>
    </row>
    <row r="230" spans="2:35" x14ac:dyDescent="0.2">
      <c r="B230" t="s">
        <v>1259</v>
      </c>
      <c r="C230" s="3">
        <v>2020</v>
      </c>
      <c r="D230">
        <f t="shared" si="3"/>
        <v>2020</v>
      </c>
      <c r="E230" s="24">
        <v>23</v>
      </c>
      <c r="F230" s="3" t="s">
        <v>1238</v>
      </c>
      <c r="G230" s="24" t="s">
        <v>282</v>
      </c>
      <c r="H230" s="24">
        <v>8</v>
      </c>
      <c r="I230" s="24">
        <v>15</v>
      </c>
      <c r="J230" s="24">
        <v>15</v>
      </c>
      <c r="K230" s="25">
        <v>36627</v>
      </c>
      <c r="L230" s="24">
        <v>242</v>
      </c>
      <c r="M230" s="24">
        <v>376</v>
      </c>
      <c r="N230" s="24" t="s">
        <v>93</v>
      </c>
      <c r="O230" s="24">
        <v>2757</v>
      </c>
      <c r="P230" s="24">
        <v>26</v>
      </c>
      <c r="Q230" s="24" t="s">
        <v>40</v>
      </c>
      <c r="R230" s="24">
        <v>9</v>
      </c>
      <c r="S230" s="24" t="s">
        <v>568</v>
      </c>
      <c r="T230" s="24">
        <v>138</v>
      </c>
      <c r="U230" s="24">
        <v>47</v>
      </c>
      <c r="V230" s="24" t="s">
        <v>248</v>
      </c>
      <c r="W230" s="24" t="s">
        <v>83</v>
      </c>
      <c r="X230" s="24" t="s">
        <v>351</v>
      </c>
      <c r="Y230" s="24" t="s">
        <v>1246</v>
      </c>
      <c r="Z230" s="24" t="s">
        <v>990</v>
      </c>
      <c r="AA230" s="24" t="s">
        <v>1247</v>
      </c>
      <c r="AB230" s="24">
        <v>29</v>
      </c>
      <c r="AC230" s="24">
        <v>160</v>
      </c>
      <c r="AD230" s="24" t="s">
        <v>1248</v>
      </c>
      <c r="AE230" s="24" t="s">
        <v>718</v>
      </c>
      <c r="AF230" s="24" t="s">
        <v>125</v>
      </c>
      <c r="AG230" s="24">
        <v>1</v>
      </c>
      <c r="AH230" s="24">
        <v>1</v>
      </c>
      <c r="AI230" s="24">
        <v>18</v>
      </c>
    </row>
    <row r="231" spans="2:35" x14ac:dyDescent="0.2">
      <c r="B231" t="s">
        <v>1259</v>
      </c>
      <c r="C231" s="3">
        <v>2018</v>
      </c>
      <c r="D231">
        <f t="shared" si="3"/>
        <v>2018</v>
      </c>
      <c r="E231" s="24">
        <v>21</v>
      </c>
      <c r="F231" s="3" t="s">
        <v>1238</v>
      </c>
      <c r="G231" s="24" t="s">
        <v>282</v>
      </c>
      <c r="I231" s="24">
        <v>1</v>
      </c>
      <c r="J231" s="24">
        <v>1</v>
      </c>
      <c r="K231" s="24" t="s">
        <v>365</v>
      </c>
      <c r="L231" s="24">
        <v>14</v>
      </c>
      <c r="M231" s="24">
        <v>29</v>
      </c>
      <c r="N231" s="24" t="s">
        <v>392</v>
      </c>
      <c r="O231" s="24">
        <v>194</v>
      </c>
      <c r="P231" s="24">
        <v>2</v>
      </c>
      <c r="Q231" s="24" t="s">
        <v>40</v>
      </c>
      <c r="R231" s="24">
        <v>1</v>
      </c>
      <c r="S231" s="24" t="s">
        <v>297</v>
      </c>
      <c r="T231" s="24">
        <v>7</v>
      </c>
      <c r="U231" s="24">
        <v>39</v>
      </c>
      <c r="V231" s="24" t="s">
        <v>182</v>
      </c>
      <c r="W231" s="24" t="s">
        <v>299</v>
      </c>
      <c r="X231" s="24" t="s">
        <v>1249</v>
      </c>
      <c r="Y231" s="24" t="s">
        <v>1250</v>
      </c>
      <c r="Z231" s="24" t="s">
        <v>621</v>
      </c>
      <c r="AB231" s="24">
        <v>7</v>
      </c>
      <c r="AC231" s="24">
        <v>55</v>
      </c>
      <c r="AD231" s="24" t="s">
        <v>1251</v>
      </c>
      <c r="AE231" s="24" t="s">
        <v>1252</v>
      </c>
      <c r="AF231" s="24" t="s">
        <v>924</v>
      </c>
    </row>
    <row r="232" spans="2:35" x14ac:dyDescent="0.2">
      <c r="B232" t="s">
        <v>1259</v>
      </c>
      <c r="C232" s="3" t="s">
        <v>1242</v>
      </c>
      <c r="D232">
        <f t="shared" si="3"/>
        <v>2019</v>
      </c>
      <c r="E232" s="24">
        <v>22</v>
      </c>
      <c r="F232" s="3" t="s">
        <v>1238</v>
      </c>
      <c r="G232" s="24" t="s">
        <v>282</v>
      </c>
      <c r="I232" s="24">
        <v>1</v>
      </c>
      <c r="J232" s="24">
        <v>1</v>
      </c>
      <c r="K232" s="24" t="s">
        <v>365</v>
      </c>
      <c r="L232" s="24">
        <v>31</v>
      </c>
      <c r="M232" s="24">
        <v>59</v>
      </c>
      <c r="N232" s="24" t="s">
        <v>676</v>
      </c>
      <c r="O232" s="24">
        <v>365</v>
      </c>
      <c r="P232" s="24">
        <v>1</v>
      </c>
      <c r="Q232" s="24" t="s">
        <v>117</v>
      </c>
      <c r="R232" s="24">
        <v>2</v>
      </c>
      <c r="S232" s="24" t="s">
        <v>297</v>
      </c>
      <c r="T232" s="24">
        <v>18</v>
      </c>
      <c r="U232" s="24">
        <v>38</v>
      </c>
      <c r="V232" s="24" t="s">
        <v>154</v>
      </c>
      <c r="W232" s="24" t="s">
        <v>239</v>
      </c>
      <c r="X232" s="24" t="s">
        <v>399</v>
      </c>
      <c r="Y232" s="24" t="s">
        <v>1253</v>
      </c>
      <c r="Z232" s="24" t="s">
        <v>430</v>
      </c>
      <c r="AB232" s="24">
        <v>4</v>
      </c>
      <c r="AC232" s="24">
        <v>20</v>
      </c>
      <c r="AD232" s="24" t="s">
        <v>1254</v>
      </c>
      <c r="AE232" s="24" t="s">
        <v>350</v>
      </c>
      <c r="AF232" s="24" t="s">
        <v>45</v>
      </c>
    </row>
    <row r="233" spans="2:35" x14ac:dyDescent="0.2">
      <c r="B233" t="s">
        <v>1259</v>
      </c>
      <c r="C233" s="3">
        <v>2020</v>
      </c>
      <c r="D233">
        <f t="shared" si="3"/>
        <v>2020</v>
      </c>
      <c r="E233" s="24">
        <v>23</v>
      </c>
      <c r="F233" s="3" t="s">
        <v>1238</v>
      </c>
      <c r="G233" s="24" t="s">
        <v>282</v>
      </c>
      <c r="I233" s="24">
        <v>2</v>
      </c>
      <c r="J233" s="24">
        <v>2</v>
      </c>
      <c r="K233" s="27">
        <v>44197</v>
      </c>
      <c r="L233" s="24">
        <v>31</v>
      </c>
      <c r="M233" s="24">
        <v>48</v>
      </c>
      <c r="N233" s="24" t="s">
        <v>434</v>
      </c>
      <c r="O233" s="24">
        <v>341</v>
      </c>
      <c r="P233" s="24">
        <v>0</v>
      </c>
      <c r="Q233" s="24" t="s">
        <v>37</v>
      </c>
      <c r="R233" s="24">
        <v>2</v>
      </c>
      <c r="S233" s="24" t="s">
        <v>306</v>
      </c>
      <c r="T233" s="24">
        <v>12</v>
      </c>
      <c r="U233" s="24">
        <v>31</v>
      </c>
      <c r="V233" s="24" t="s">
        <v>90</v>
      </c>
      <c r="W233" s="24" t="s">
        <v>405</v>
      </c>
      <c r="X233" s="24" t="s">
        <v>368</v>
      </c>
      <c r="Y233" s="24" t="s">
        <v>1255</v>
      </c>
      <c r="Z233" s="24" t="s">
        <v>470</v>
      </c>
      <c r="AB233" s="24">
        <v>8</v>
      </c>
      <c r="AC233" s="24">
        <v>38</v>
      </c>
      <c r="AD233" s="24" t="s">
        <v>1256</v>
      </c>
      <c r="AE233" s="24" t="s">
        <v>1257</v>
      </c>
      <c r="AF233" s="24" t="s">
        <v>1258</v>
      </c>
    </row>
    <row r="237" spans="2:35" x14ac:dyDescent="0.2">
      <c r="B237" s="7" t="s">
        <v>198</v>
      </c>
      <c r="C237" t="s">
        <v>1265</v>
      </c>
      <c r="D237" t="s">
        <v>1266</v>
      </c>
      <c r="E237" t="s">
        <v>1267</v>
      </c>
      <c r="F237" t="s">
        <v>1268</v>
      </c>
      <c r="G237" t="s">
        <v>196</v>
      </c>
      <c r="H237" t="s">
        <v>197</v>
      </c>
      <c r="I237" t="s">
        <v>1269</v>
      </c>
      <c r="J237" t="s">
        <v>1271</v>
      </c>
      <c r="K237" t="s">
        <v>324</v>
      </c>
      <c r="L237" s="28" t="s">
        <v>200</v>
      </c>
      <c r="M237" s="28" t="s">
        <v>201</v>
      </c>
      <c r="N237" s="28" t="s">
        <v>202</v>
      </c>
      <c r="O237" s="28" t="s">
        <v>203</v>
      </c>
      <c r="P237" s="28" t="s">
        <v>205</v>
      </c>
      <c r="Q237" s="28" t="s">
        <v>206</v>
      </c>
      <c r="R237" s="28" t="s">
        <v>1273</v>
      </c>
      <c r="S237" s="28" t="s">
        <v>1274</v>
      </c>
      <c r="T237" s="28" t="s">
        <v>1275</v>
      </c>
      <c r="U237" s="28" t="s">
        <v>1276</v>
      </c>
      <c r="V237" s="28" t="s">
        <v>1277</v>
      </c>
      <c r="W237" s="28" t="s">
        <v>1278</v>
      </c>
      <c r="X237" s="28" t="s">
        <v>209</v>
      </c>
      <c r="Y237" s="28" t="s">
        <v>1279</v>
      </c>
      <c r="Z237" s="28" t="s">
        <v>1280</v>
      </c>
    </row>
    <row r="238" spans="2:35" x14ac:dyDescent="0.2">
      <c r="B238" s="8" t="s">
        <v>1222</v>
      </c>
      <c r="C238" s="6">
        <v>48</v>
      </c>
      <c r="D238" s="6">
        <v>976</v>
      </c>
      <c r="E238" s="6">
        <v>1577</v>
      </c>
      <c r="F238" s="6">
        <v>11582</v>
      </c>
      <c r="G238" s="6">
        <v>79</v>
      </c>
      <c r="H238" s="6">
        <v>44</v>
      </c>
      <c r="I238" s="6">
        <v>92</v>
      </c>
      <c r="J238">
        <f>2020-O238+1</f>
        <v>3</v>
      </c>
      <c r="K238">
        <f>VLOOKUP(B238,Planilha6!$B$229:$C$247,2,0)</f>
        <v>129</v>
      </c>
      <c r="L238" s="6">
        <v>73</v>
      </c>
      <c r="M238">
        <v>215</v>
      </c>
      <c r="N238">
        <f>C238/J238</f>
        <v>16</v>
      </c>
      <c r="O238">
        <f>_xlfn.MINIFS($C$260:$C$409,$B$260:$B$409,B238)</f>
        <v>2018</v>
      </c>
      <c r="P238">
        <f>_xlfn.MINIFS($D$260:$D$409,$B$260:$B$409,B238)</f>
        <v>23</v>
      </c>
      <c r="Q238">
        <f>E238/D238</f>
        <v>1.6157786885245902</v>
      </c>
      <c r="R238">
        <f>F238/D238</f>
        <v>11.866803278688524</v>
      </c>
      <c r="S238">
        <f>G238/H238</f>
        <v>1.7954545454545454</v>
      </c>
      <c r="T238">
        <f>G238/D238</f>
        <v>8.0942622950819679E-2</v>
      </c>
      <c r="U238">
        <f>K238/E238</f>
        <v>8.1800887761572599E-2</v>
      </c>
      <c r="V238">
        <f>E238/C238</f>
        <v>32.854166666666664</v>
      </c>
      <c r="W238">
        <f>I238/C238</f>
        <v>1.9166666666666667</v>
      </c>
      <c r="X238">
        <v>1</v>
      </c>
      <c r="Y238">
        <v>14.881898266421899</v>
      </c>
      <c r="Z238">
        <f>O238+Y238</f>
        <v>2032.881898266422</v>
      </c>
      <c r="AA238">
        <f>Y238</f>
        <v>14.881898266421899</v>
      </c>
    </row>
    <row r="239" spans="2:35" x14ac:dyDescent="0.2">
      <c r="B239" s="8" t="s">
        <v>1129</v>
      </c>
      <c r="C239" s="6">
        <v>255</v>
      </c>
      <c r="D239" s="6">
        <v>5519</v>
      </c>
      <c r="E239" s="6">
        <v>8582</v>
      </c>
      <c r="F239" s="6">
        <v>66105</v>
      </c>
      <c r="G239" s="6">
        <v>430</v>
      </c>
      <c r="H239" s="6">
        <v>229</v>
      </c>
      <c r="I239" s="6">
        <v>567</v>
      </c>
      <c r="J239">
        <f t="shared" ref="J239:J255" si="4">2020-O239+1</f>
        <v>17</v>
      </c>
      <c r="K239">
        <f>VLOOKUP(B239,Planilha6!$B$229:$C$247,2,0)</f>
        <v>741</v>
      </c>
      <c r="L239">
        <v>77</v>
      </c>
      <c r="M239">
        <v>240</v>
      </c>
      <c r="N239">
        <f t="shared" ref="N239:N255" si="5">C239/J239</f>
        <v>15</v>
      </c>
      <c r="O239">
        <f t="shared" ref="O239:O255" si="6">_xlfn.MINIFS($C$260:$C$409,$B$260:$B$409,B239)</f>
        <v>2004</v>
      </c>
      <c r="P239">
        <f t="shared" ref="P239:P255" si="7">_xlfn.MINIFS($D$260:$D$409,$B$260:$B$409,B239)</f>
        <v>22</v>
      </c>
      <c r="Q239">
        <f t="shared" ref="Q239:Q255" si="8">E239/D239</f>
        <v>1.5549918463489762</v>
      </c>
      <c r="R239">
        <f t="shared" ref="R239:R255" si="9">F239/D239</f>
        <v>11.977713353868454</v>
      </c>
      <c r="S239">
        <f t="shared" ref="S239:S255" si="10">G239/H239</f>
        <v>1.8777292576419213</v>
      </c>
      <c r="T239">
        <f t="shared" ref="T239:T255" si="11">G239/D239</f>
        <v>7.7912665337923542E-2</v>
      </c>
      <c r="U239">
        <f t="shared" ref="U239:U255" si="12">K239/E239</f>
        <v>8.6343509671405264E-2</v>
      </c>
      <c r="V239">
        <f t="shared" ref="V239:V255" si="13">E239/C239</f>
        <v>33.654901960784315</v>
      </c>
      <c r="W239">
        <f t="shared" ref="W239:W255" si="14">I239/C239</f>
        <v>2.223529411764706</v>
      </c>
      <c r="X239">
        <v>1</v>
      </c>
      <c r="Y239">
        <v>17.932203252090702</v>
      </c>
      <c r="Z239">
        <f t="shared" ref="Z239:Z255" si="15">O239+Y239</f>
        <v>2021.9322032520906</v>
      </c>
      <c r="AA239">
        <f t="shared" ref="AA239:AA255" si="16">Y239</f>
        <v>17.932203252090702</v>
      </c>
    </row>
    <row r="240" spans="2:35" x14ac:dyDescent="0.2">
      <c r="B240" s="8" t="s">
        <v>1</v>
      </c>
      <c r="C240" s="6">
        <v>346</v>
      </c>
      <c r="D240" s="6">
        <v>7884</v>
      </c>
      <c r="E240" s="6">
        <v>12362</v>
      </c>
      <c r="F240" s="6">
        <v>91653</v>
      </c>
      <c r="G240" s="6">
        <v>664</v>
      </c>
      <c r="H240" s="6">
        <v>229</v>
      </c>
      <c r="I240" s="6">
        <v>593</v>
      </c>
      <c r="J240">
        <f t="shared" si="4"/>
        <v>21</v>
      </c>
      <c r="K240">
        <f>VLOOKUP(B240,Planilha6!$B$229:$C$247,2,0)</f>
        <v>749</v>
      </c>
      <c r="L240">
        <v>76</v>
      </c>
      <c r="M240">
        <v>225</v>
      </c>
      <c r="N240">
        <f t="shared" si="5"/>
        <v>16.476190476190474</v>
      </c>
      <c r="O240">
        <f t="shared" si="6"/>
        <v>2000</v>
      </c>
      <c r="P240">
        <f t="shared" si="7"/>
        <v>23</v>
      </c>
      <c r="Q240">
        <f t="shared" si="8"/>
        <v>1.5679857940131914</v>
      </c>
      <c r="R240">
        <f t="shared" si="9"/>
        <v>11.625190258751903</v>
      </c>
      <c r="S240">
        <f t="shared" si="10"/>
        <v>2.8995633187772927</v>
      </c>
      <c r="T240">
        <f t="shared" si="11"/>
        <v>8.4221207508878737E-2</v>
      </c>
      <c r="U240">
        <f t="shared" si="12"/>
        <v>6.0588901472253681E-2</v>
      </c>
      <c r="V240">
        <f t="shared" si="13"/>
        <v>35.728323699421964</v>
      </c>
      <c r="W240">
        <f t="shared" si="14"/>
        <v>1.7138728323699421</v>
      </c>
      <c r="X240">
        <v>1</v>
      </c>
      <c r="Y240">
        <v>21.3931767912722</v>
      </c>
      <c r="Z240">
        <f t="shared" si="15"/>
        <v>2021.3931767912723</v>
      </c>
      <c r="AA240">
        <f t="shared" si="16"/>
        <v>21.3931767912722</v>
      </c>
    </row>
    <row r="241" spans="2:27" x14ac:dyDescent="0.2">
      <c r="B241" s="8" t="s">
        <v>1032</v>
      </c>
      <c r="C241" s="6">
        <v>110</v>
      </c>
      <c r="D241" s="6">
        <v>2468</v>
      </c>
      <c r="E241" s="6">
        <v>3830</v>
      </c>
      <c r="F241" s="6">
        <v>26896</v>
      </c>
      <c r="G241" s="6">
        <v>170</v>
      </c>
      <c r="H241" s="6">
        <v>71</v>
      </c>
      <c r="I241" s="6">
        <v>197</v>
      </c>
      <c r="J241">
        <f t="shared" si="4"/>
        <v>7</v>
      </c>
      <c r="K241">
        <f>VLOOKUP(B241,Planilha6!$B$229:$C$247,2,0)</f>
        <v>232</v>
      </c>
      <c r="L241">
        <v>75</v>
      </c>
      <c r="M241">
        <v>210</v>
      </c>
      <c r="N241">
        <f t="shared" si="5"/>
        <v>15.714285714285714</v>
      </c>
      <c r="O241">
        <f t="shared" si="6"/>
        <v>2014</v>
      </c>
      <c r="P241">
        <f t="shared" si="7"/>
        <v>23</v>
      </c>
      <c r="Q241">
        <f t="shared" si="8"/>
        <v>1.5518638573743921</v>
      </c>
      <c r="R241">
        <f t="shared" si="9"/>
        <v>10.897893030794165</v>
      </c>
      <c r="S241">
        <f t="shared" si="10"/>
        <v>2.3943661971830985</v>
      </c>
      <c r="T241">
        <f t="shared" si="11"/>
        <v>6.8881685575364671E-2</v>
      </c>
      <c r="U241">
        <f t="shared" si="12"/>
        <v>6.0574412532637074E-2</v>
      </c>
      <c r="V241">
        <f t="shared" si="13"/>
        <v>34.81818181818182</v>
      </c>
      <c r="W241">
        <f t="shared" si="14"/>
        <v>1.790909090909091</v>
      </c>
      <c r="X241">
        <v>1</v>
      </c>
      <c r="Y241">
        <v>17.6777378240849</v>
      </c>
      <c r="Z241">
        <f t="shared" si="15"/>
        <v>2031.6777378240849</v>
      </c>
      <c r="AA241">
        <f t="shared" si="16"/>
        <v>17.6777378240849</v>
      </c>
    </row>
    <row r="242" spans="2:27" x14ac:dyDescent="0.2">
      <c r="B242" s="8" t="s">
        <v>781</v>
      </c>
      <c r="C242" s="6">
        <v>113</v>
      </c>
      <c r="D242" s="6">
        <v>2525</v>
      </c>
      <c r="E242" s="6">
        <v>3778</v>
      </c>
      <c r="F242" s="6">
        <v>29146</v>
      </c>
      <c r="G242" s="6">
        <v>193</v>
      </c>
      <c r="H242" s="6">
        <v>85</v>
      </c>
      <c r="I242" s="6">
        <v>227</v>
      </c>
      <c r="J242">
        <f t="shared" si="4"/>
        <v>9</v>
      </c>
      <c r="K242">
        <f>VLOOKUP(B242,Planilha6!$B$229:$C$247,2,0)</f>
        <v>235</v>
      </c>
      <c r="L242">
        <v>75</v>
      </c>
      <c r="M242">
        <v>205</v>
      </c>
      <c r="N242">
        <f t="shared" si="5"/>
        <v>12.555555555555555</v>
      </c>
      <c r="O242">
        <f t="shared" si="6"/>
        <v>2012</v>
      </c>
      <c r="P242">
        <f t="shared" si="7"/>
        <v>24</v>
      </c>
      <c r="Q242">
        <f t="shared" si="8"/>
        <v>1.4962376237623762</v>
      </c>
      <c r="R242">
        <f t="shared" si="9"/>
        <v>11.542970297029703</v>
      </c>
      <c r="S242">
        <f t="shared" si="10"/>
        <v>2.2705882352941176</v>
      </c>
      <c r="T242">
        <f t="shared" si="11"/>
        <v>7.6435643564356434E-2</v>
      </c>
      <c r="U242">
        <f t="shared" si="12"/>
        <v>6.2202223398623607E-2</v>
      </c>
      <c r="V242">
        <f t="shared" si="13"/>
        <v>33.43362831858407</v>
      </c>
      <c r="W242">
        <f t="shared" si="14"/>
        <v>2.0088495575221237</v>
      </c>
      <c r="X242">
        <v>1</v>
      </c>
      <c r="Y242">
        <v>15.1947758972969</v>
      </c>
      <c r="Z242">
        <f t="shared" si="15"/>
        <v>2027.1947758972969</v>
      </c>
      <c r="AA242">
        <f t="shared" si="16"/>
        <v>15.1947758972969</v>
      </c>
    </row>
    <row r="243" spans="2:27" x14ac:dyDescent="0.2">
      <c r="B243" s="8" t="s">
        <v>378</v>
      </c>
      <c r="C243" s="6">
        <v>72</v>
      </c>
      <c r="D243" s="6">
        <v>1580</v>
      </c>
      <c r="E243" s="6">
        <v>2396</v>
      </c>
      <c r="F243" s="6">
        <v>18428</v>
      </c>
      <c r="G243" s="6">
        <v>111</v>
      </c>
      <c r="H243" s="6">
        <v>42</v>
      </c>
      <c r="I243" s="6">
        <v>150</v>
      </c>
      <c r="J243">
        <f t="shared" si="4"/>
        <v>5</v>
      </c>
      <c r="K243">
        <f>VLOOKUP(B243,Planilha6!$B$229:$C$247,2,0)</f>
        <v>269</v>
      </c>
      <c r="L243">
        <v>74</v>
      </c>
      <c r="M243">
        <v>238</v>
      </c>
      <c r="N243">
        <f t="shared" si="5"/>
        <v>14.4</v>
      </c>
      <c r="O243">
        <f t="shared" si="6"/>
        <v>2016</v>
      </c>
      <c r="P243">
        <f t="shared" si="7"/>
        <v>23</v>
      </c>
      <c r="Q243">
        <f t="shared" si="8"/>
        <v>1.5164556962025317</v>
      </c>
      <c r="R243">
        <f t="shared" si="9"/>
        <v>11.663291139240506</v>
      </c>
      <c r="S243">
        <f t="shared" si="10"/>
        <v>2.6428571428571428</v>
      </c>
      <c r="T243">
        <f t="shared" si="11"/>
        <v>7.0253164556962025E-2</v>
      </c>
      <c r="U243">
        <f t="shared" si="12"/>
        <v>0.11227045075125208</v>
      </c>
      <c r="V243">
        <f t="shared" si="13"/>
        <v>33.277777777777779</v>
      </c>
      <c r="W243">
        <f t="shared" si="14"/>
        <v>2.0833333333333335</v>
      </c>
      <c r="X243">
        <v>1</v>
      </c>
      <c r="Y243">
        <v>18.963928438906699</v>
      </c>
      <c r="Z243">
        <f t="shared" si="15"/>
        <v>2034.9639284389068</v>
      </c>
      <c r="AA243">
        <f t="shared" si="16"/>
        <v>18.963928438906699</v>
      </c>
    </row>
    <row r="244" spans="2:27" x14ac:dyDescent="0.2">
      <c r="B244" s="8" t="s">
        <v>1236</v>
      </c>
      <c r="C244" s="6">
        <v>38</v>
      </c>
      <c r="D244" s="6">
        <v>729</v>
      </c>
      <c r="E244" s="6">
        <v>1219</v>
      </c>
      <c r="F244" s="6">
        <v>8097</v>
      </c>
      <c r="G244" s="6">
        <v>45</v>
      </c>
      <c r="H244" s="6">
        <v>39</v>
      </c>
      <c r="I244" s="6">
        <v>98</v>
      </c>
      <c r="J244">
        <f t="shared" si="4"/>
        <v>3</v>
      </c>
      <c r="K244">
        <f>VLOOKUP(B244,Planilha6!$B$229:$C$247,2,0)</f>
        <v>114</v>
      </c>
      <c r="L244">
        <v>75</v>
      </c>
      <c r="M244">
        <v>225</v>
      </c>
      <c r="N244">
        <f t="shared" si="5"/>
        <v>12.666666666666666</v>
      </c>
      <c r="O244">
        <f t="shared" si="6"/>
        <v>2018</v>
      </c>
      <c r="P244">
        <f t="shared" si="7"/>
        <v>21</v>
      </c>
      <c r="Q244">
        <f t="shared" si="8"/>
        <v>1.672153635116598</v>
      </c>
      <c r="R244">
        <f t="shared" si="9"/>
        <v>11.106995884773662</v>
      </c>
      <c r="S244">
        <f t="shared" si="10"/>
        <v>1.1538461538461537</v>
      </c>
      <c r="T244">
        <f t="shared" si="11"/>
        <v>6.1728395061728392E-2</v>
      </c>
      <c r="U244">
        <f t="shared" si="12"/>
        <v>9.3519278096800662E-2</v>
      </c>
      <c r="V244">
        <f t="shared" si="13"/>
        <v>32.078947368421055</v>
      </c>
      <c r="W244">
        <f t="shared" si="14"/>
        <v>2.5789473684210527</v>
      </c>
      <c r="X244">
        <v>1</v>
      </c>
      <c r="Y244">
        <v>11.7373434125185</v>
      </c>
      <c r="Z244">
        <f t="shared" si="15"/>
        <v>2029.7373434125186</v>
      </c>
      <c r="AA244">
        <f t="shared" si="16"/>
        <v>11.7373434125185</v>
      </c>
    </row>
    <row r="245" spans="2:27" x14ac:dyDescent="0.2">
      <c r="B245" s="8" t="s">
        <v>956</v>
      </c>
      <c r="C245" s="6">
        <v>52</v>
      </c>
      <c r="D245" s="6">
        <v>696</v>
      </c>
      <c r="E245" s="6">
        <v>1035</v>
      </c>
      <c r="F245" s="6">
        <v>8469</v>
      </c>
      <c r="G245" s="6">
        <v>53</v>
      </c>
      <c r="H245" s="6">
        <v>29</v>
      </c>
      <c r="I245" s="6">
        <v>80</v>
      </c>
      <c r="J245">
        <f t="shared" si="4"/>
        <v>7</v>
      </c>
      <c r="K245">
        <f>VLOOKUP(B245,Planilha6!$B$229:$C$247,2,0)</f>
        <v>114</v>
      </c>
      <c r="L245">
        <v>74</v>
      </c>
      <c r="M245">
        <v>225</v>
      </c>
      <c r="N245">
        <f t="shared" si="5"/>
        <v>7.4285714285714288</v>
      </c>
      <c r="O245">
        <f t="shared" si="6"/>
        <v>2014</v>
      </c>
      <c r="P245">
        <f t="shared" si="7"/>
        <v>23</v>
      </c>
      <c r="Q245">
        <f t="shared" si="8"/>
        <v>1.4870689655172413</v>
      </c>
      <c r="R245">
        <f t="shared" si="9"/>
        <v>12.168103448275861</v>
      </c>
      <c r="S245">
        <f t="shared" si="10"/>
        <v>1.8275862068965518</v>
      </c>
      <c r="T245">
        <f t="shared" si="11"/>
        <v>7.6149425287356326E-2</v>
      </c>
      <c r="U245">
        <f t="shared" si="12"/>
        <v>0.11014492753623188</v>
      </c>
      <c r="V245">
        <f t="shared" si="13"/>
        <v>19.903846153846153</v>
      </c>
      <c r="W245">
        <f t="shared" si="14"/>
        <v>1.5384615384615385</v>
      </c>
      <c r="X245">
        <v>1</v>
      </c>
      <c r="Y245">
        <v>10.749337181930199</v>
      </c>
      <c r="Z245">
        <f t="shared" si="15"/>
        <v>2024.7493371819303</v>
      </c>
      <c r="AA245">
        <f t="shared" si="16"/>
        <v>10.749337181930199</v>
      </c>
    </row>
    <row r="246" spans="2:27" x14ac:dyDescent="0.2">
      <c r="B246" s="8" t="s">
        <v>592</v>
      </c>
      <c r="C246" s="6">
        <v>75</v>
      </c>
      <c r="D246" s="6">
        <v>1649</v>
      </c>
      <c r="E246" s="6">
        <v>2618</v>
      </c>
      <c r="F246" s="6">
        <v>19471</v>
      </c>
      <c r="G246" s="6">
        <v>111</v>
      </c>
      <c r="H246" s="6">
        <v>57</v>
      </c>
      <c r="I246" s="6">
        <v>143</v>
      </c>
      <c r="J246">
        <f t="shared" si="4"/>
        <v>5</v>
      </c>
      <c r="K246">
        <f>VLOOKUP(B246,Planilha6!$B$229:$C$247,2,0)</f>
        <v>177</v>
      </c>
      <c r="L246">
        <v>76</v>
      </c>
      <c r="M246">
        <v>217</v>
      </c>
      <c r="N246">
        <f t="shared" si="5"/>
        <v>15</v>
      </c>
      <c r="O246">
        <f t="shared" si="6"/>
        <v>2016</v>
      </c>
      <c r="P246">
        <f t="shared" si="7"/>
        <v>22</v>
      </c>
      <c r="Q246">
        <f t="shared" si="8"/>
        <v>1.5876288659793814</v>
      </c>
      <c r="R246">
        <f t="shared" si="9"/>
        <v>11.807762280169801</v>
      </c>
      <c r="S246">
        <f t="shared" si="10"/>
        <v>1.9473684210526316</v>
      </c>
      <c r="T246">
        <f t="shared" si="11"/>
        <v>6.731352334748332E-2</v>
      </c>
      <c r="U246">
        <f t="shared" si="12"/>
        <v>6.760886172650879E-2</v>
      </c>
      <c r="V246">
        <f t="shared" si="13"/>
        <v>34.906666666666666</v>
      </c>
      <c r="W246">
        <f t="shared" si="14"/>
        <v>1.9066666666666667</v>
      </c>
      <c r="X246">
        <v>1</v>
      </c>
      <c r="Y246">
        <v>16.672688878722202</v>
      </c>
      <c r="Z246">
        <f t="shared" si="15"/>
        <v>2032.6726888787223</v>
      </c>
      <c r="AA246">
        <f t="shared" si="16"/>
        <v>16.672688878722202</v>
      </c>
    </row>
    <row r="247" spans="2:27" x14ac:dyDescent="0.2">
      <c r="B247" s="8" t="s">
        <v>364</v>
      </c>
      <c r="C247" s="6">
        <v>48</v>
      </c>
      <c r="D247" s="6">
        <v>937</v>
      </c>
      <c r="E247" s="6">
        <v>1519</v>
      </c>
      <c r="F247" s="6">
        <v>10788</v>
      </c>
      <c r="G247" s="6">
        <v>72</v>
      </c>
      <c r="H247" s="6">
        <v>32</v>
      </c>
      <c r="I247" s="6">
        <v>103</v>
      </c>
      <c r="J247">
        <f t="shared" si="4"/>
        <v>3</v>
      </c>
      <c r="K247">
        <f>VLOOKUP(B247,Planilha6!$B$229:$C$247,2,0)</f>
        <v>334</v>
      </c>
      <c r="L247">
        <v>77</v>
      </c>
      <c r="M247">
        <v>237</v>
      </c>
      <c r="N247">
        <f t="shared" si="5"/>
        <v>16</v>
      </c>
      <c r="O247">
        <f t="shared" si="6"/>
        <v>2018</v>
      </c>
      <c r="P247">
        <f t="shared" si="7"/>
        <v>22</v>
      </c>
      <c r="Q247">
        <f t="shared" si="8"/>
        <v>1.6211312700106724</v>
      </c>
      <c r="R247">
        <f t="shared" si="9"/>
        <v>11.513340448239061</v>
      </c>
      <c r="S247">
        <f t="shared" si="10"/>
        <v>2.25</v>
      </c>
      <c r="T247">
        <f t="shared" si="11"/>
        <v>7.6840981856990398E-2</v>
      </c>
      <c r="U247">
        <f t="shared" si="12"/>
        <v>0.21988150098749176</v>
      </c>
      <c r="V247">
        <f t="shared" si="13"/>
        <v>31.645833333333332</v>
      </c>
      <c r="W247">
        <f t="shared" si="14"/>
        <v>2.1458333333333335</v>
      </c>
      <c r="X247">
        <v>1</v>
      </c>
      <c r="Y247">
        <v>17.839100958532999</v>
      </c>
      <c r="Z247">
        <f t="shared" si="15"/>
        <v>2035.839100958533</v>
      </c>
      <c r="AA247">
        <f t="shared" si="16"/>
        <v>17.839100958532999</v>
      </c>
    </row>
    <row r="248" spans="2:27" x14ac:dyDescent="0.2">
      <c r="B248" s="8" t="s">
        <v>1259</v>
      </c>
      <c r="C248" s="6">
        <v>50</v>
      </c>
      <c r="D248" s="6">
        <v>682</v>
      </c>
      <c r="E248" s="6">
        <v>1083</v>
      </c>
      <c r="F248" s="6">
        <v>7985</v>
      </c>
      <c r="G248" s="6">
        <v>71</v>
      </c>
      <c r="H248" s="6">
        <v>23</v>
      </c>
      <c r="I248" s="6">
        <v>87</v>
      </c>
      <c r="J248">
        <f t="shared" si="4"/>
        <v>3</v>
      </c>
      <c r="K248">
        <f>VLOOKUP(B248,Planilha6!$B$229:$C$247,2,0)</f>
        <v>536</v>
      </c>
      <c r="L248">
        <v>74</v>
      </c>
      <c r="M248">
        <v>212</v>
      </c>
      <c r="N248">
        <f t="shared" si="5"/>
        <v>16.666666666666668</v>
      </c>
      <c r="O248">
        <f t="shared" si="6"/>
        <v>2018</v>
      </c>
      <c r="P248">
        <f t="shared" si="7"/>
        <v>21</v>
      </c>
      <c r="Q248">
        <f t="shared" si="8"/>
        <v>1.5879765395894427</v>
      </c>
      <c r="R248">
        <f t="shared" si="9"/>
        <v>11.708211143695015</v>
      </c>
      <c r="S248">
        <f t="shared" si="10"/>
        <v>3.0869565217391304</v>
      </c>
      <c r="T248">
        <f t="shared" si="11"/>
        <v>0.10410557184750734</v>
      </c>
      <c r="U248">
        <f t="shared" si="12"/>
        <v>0.49492151431209602</v>
      </c>
      <c r="V248">
        <f t="shared" si="13"/>
        <v>21.66</v>
      </c>
      <c r="W248">
        <f t="shared" si="14"/>
        <v>1.74</v>
      </c>
      <c r="X248">
        <v>1</v>
      </c>
      <c r="Y248">
        <v>19.404817876942399</v>
      </c>
      <c r="Z248">
        <f t="shared" si="15"/>
        <v>2037.4048178769424</v>
      </c>
      <c r="AA248">
        <f t="shared" si="16"/>
        <v>19.404817876942399</v>
      </c>
    </row>
    <row r="249" spans="2:27" x14ac:dyDescent="0.2">
      <c r="B249" s="8" t="s">
        <v>251</v>
      </c>
      <c r="C249" s="6">
        <v>54</v>
      </c>
      <c r="D249" s="6">
        <v>1305</v>
      </c>
      <c r="E249" s="6">
        <v>1988</v>
      </c>
      <c r="F249" s="6">
        <v>16476</v>
      </c>
      <c r="G249" s="6">
        <v>131</v>
      </c>
      <c r="H249" s="6">
        <v>28</v>
      </c>
      <c r="I249" s="6">
        <v>85</v>
      </c>
      <c r="J249">
        <f t="shared" si="4"/>
        <v>4</v>
      </c>
      <c r="K249">
        <f>VLOOKUP(B249,Planilha6!$B$229:$C$247,2,0)</f>
        <v>214</v>
      </c>
      <c r="L249">
        <v>75</v>
      </c>
      <c r="M249">
        <v>227</v>
      </c>
      <c r="N249">
        <f t="shared" si="5"/>
        <v>13.5</v>
      </c>
      <c r="O249">
        <f t="shared" si="6"/>
        <v>2017</v>
      </c>
      <c r="P249">
        <f t="shared" si="7"/>
        <v>22</v>
      </c>
      <c r="Q249">
        <f t="shared" si="8"/>
        <v>1.5233716475095787</v>
      </c>
      <c r="R249">
        <f t="shared" si="9"/>
        <v>12.62528735632184</v>
      </c>
      <c r="S249">
        <f t="shared" si="10"/>
        <v>4.6785714285714288</v>
      </c>
      <c r="T249">
        <f t="shared" si="11"/>
        <v>0.10038314176245211</v>
      </c>
      <c r="U249">
        <f t="shared" si="12"/>
        <v>0.10764587525150905</v>
      </c>
      <c r="V249">
        <f t="shared" si="13"/>
        <v>36.814814814814817</v>
      </c>
      <c r="W249">
        <f t="shared" si="14"/>
        <v>1.5740740740740742</v>
      </c>
      <c r="X249">
        <v>1</v>
      </c>
      <c r="Y249">
        <v>24.365060057743701</v>
      </c>
      <c r="Z249">
        <f t="shared" si="15"/>
        <v>2041.3650600577437</v>
      </c>
      <c r="AA249">
        <f t="shared" si="16"/>
        <v>24.365060057743701</v>
      </c>
    </row>
    <row r="250" spans="2:27" x14ac:dyDescent="0.2">
      <c r="B250" s="8" t="s">
        <v>607</v>
      </c>
      <c r="C250" s="6">
        <v>218</v>
      </c>
      <c r="D250" s="6">
        <v>4766</v>
      </c>
      <c r="E250" s="6">
        <v>7332</v>
      </c>
      <c r="F250" s="6">
        <v>56914</v>
      </c>
      <c r="G250" s="6">
        <v>457</v>
      </c>
      <c r="H250" s="6">
        <v>102</v>
      </c>
      <c r="I250" s="6">
        <v>517</v>
      </c>
      <c r="J250">
        <f t="shared" si="4"/>
        <v>16</v>
      </c>
      <c r="K250">
        <f>VLOOKUP(B250,Planilha6!$B$229:$C$247,2,0)</f>
        <v>937</v>
      </c>
      <c r="L250">
        <v>74</v>
      </c>
      <c r="M250">
        <v>225</v>
      </c>
      <c r="N250">
        <f t="shared" si="5"/>
        <v>13.625</v>
      </c>
      <c r="O250">
        <f t="shared" si="6"/>
        <v>2005</v>
      </c>
      <c r="P250">
        <f t="shared" si="7"/>
        <v>22</v>
      </c>
      <c r="Q250">
        <f t="shared" si="8"/>
        <v>1.5383969785984053</v>
      </c>
      <c r="R250">
        <f t="shared" si="9"/>
        <v>11.941670163659253</v>
      </c>
      <c r="S250">
        <f t="shared" si="10"/>
        <v>4.4803921568627452</v>
      </c>
      <c r="T250">
        <f t="shared" si="11"/>
        <v>9.5887536718422151E-2</v>
      </c>
      <c r="U250">
        <f t="shared" si="12"/>
        <v>0.12779596290234588</v>
      </c>
      <c r="V250">
        <f t="shared" si="13"/>
        <v>33.633027522935777</v>
      </c>
      <c r="W250">
        <f t="shared" si="14"/>
        <v>2.3715596330275228</v>
      </c>
      <c r="X250">
        <v>1</v>
      </c>
      <c r="Y250">
        <v>23.860637153426701</v>
      </c>
      <c r="Z250">
        <f t="shared" si="15"/>
        <v>2028.8606371534268</v>
      </c>
      <c r="AA250">
        <f t="shared" si="16"/>
        <v>23.860637153426701</v>
      </c>
    </row>
    <row r="251" spans="2:27" x14ac:dyDescent="0.2">
      <c r="B251" s="8" t="s">
        <v>865</v>
      </c>
      <c r="C251" s="6">
        <v>215</v>
      </c>
      <c r="D251" s="6">
        <v>5104</v>
      </c>
      <c r="E251" s="6">
        <v>7794</v>
      </c>
      <c r="F251" s="6">
        <v>58439</v>
      </c>
      <c r="G251" s="6">
        <v>367</v>
      </c>
      <c r="H251" s="6">
        <v>165</v>
      </c>
      <c r="I251" s="6">
        <v>435</v>
      </c>
      <c r="J251">
        <f t="shared" si="4"/>
        <v>13</v>
      </c>
      <c r="K251">
        <f>VLOOKUP(B251,Planilha6!$B$229:$C$247,2,0)</f>
        <v>470</v>
      </c>
      <c r="L251">
        <v>76</v>
      </c>
      <c r="M251">
        <v>217</v>
      </c>
      <c r="N251">
        <f t="shared" si="5"/>
        <v>16.53846153846154</v>
      </c>
      <c r="O251">
        <f t="shared" si="6"/>
        <v>2008</v>
      </c>
      <c r="P251">
        <f t="shared" si="7"/>
        <v>23</v>
      </c>
      <c r="Q251">
        <f t="shared" si="8"/>
        <v>1.527037617554859</v>
      </c>
      <c r="R251">
        <f t="shared" si="9"/>
        <v>11.449647335423197</v>
      </c>
      <c r="S251">
        <f t="shared" si="10"/>
        <v>2.2242424242424241</v>
      </c>
      <c r="T251">
        <f t="shared" si="11"/>
        <v>7.1904388714733536E-2</v>
      </c>
      <c r="U251">
        <f t="shared" si="12"/>
        <v>6.0302797023351298E-2</v>
      </c>
      <c r="V251">
        <f t="shared" si="13"/>
        <v>36.251162790697677</v>
      </c>
      <c r="W251">
        <f t="shared" si="14"/>
        <v>2.0232558139534884</v>
      </c>
      <c r="X251">
        <v>1</v>
      </c>
      <c r="Y251">
        <v>18.540776511882001</v>
      </c>
      <c r="Z251">
        <f t="shared" si="15"/>
        <v>2026.5407765118821</v>
      </c>
      <c r="AA251">
        <f t="shared" si="16"/>
        <v>18.540776511882001</v>
      </c>
    </row>
    <row r="252" spans="2:27" x14ac:dyDescent="0.2">
      <c r="B252" s="8" t="s">
        <v>1008</v>
      </c>
      <c r="C252" s="6">
        <v>168</v>
      </c>
      <c r="D252" s="6">
        <v>3972</v>
      </c>
      <c r="E252" s="6">
        <v>6341</v>
      </c>
      <c r="F252" s="6">
        <v>46017</v>
      </c>
      <c r="G252" s="6">
        <v>286</v>
      </c>
      <c r="H252" s="6">
        <v>147</v>
      </c>
      <c r="I252" s="6">
        <v>391</v>
      </c>
      <c r="J252">
        <f t="shared" si="4"/>
        <v>12</v>
      </c>
      <c r="K252">
        <f>VLOOKUP(B252,Planilha6!$B$229:$C$247,2,0)</f>
        <v>351</v>
      </c>
      <c r="L252">
        <v>75</v>
      </c>
      <c r="M252">
        <v>220</v>
      </c>
      <c r="N252">
        <f t="shared" si="5"/>
        <v>14</v>
      </c>
      <c r="O252">
        <f t="shared" si="6"/>
        <v>2009</v>
      </c>
      <c r="P252">
        <f t="shared" si="7"/>
        <v>21</v>
      </c>
      <c r="Q252">
        <f t="shared" si="8"/>
        <v>1.5964249748237664</v>
      </c>
      <c r="R252">
        <f t="shared" si="9"/>
        <v>11.58534743202417</v>
      </c>
      <c r="S252">
        <f t="shared" si="10"/>
        <v>1.9455782312925169</v>
      </c>
      <c r="T252">
        <f t="shared" si="11"/>
        <v>7.2004028197381678E-2</v>
      </c>
      <c r="U252">
        <f t="shared" si="12"/>
        <v>5.5354045103296008E-2</v>
      </c>
      <c r="V252">
        <f t="shared" si="13"/>
        <v>37.74404761904762</v>
      </c>
      <c r="W252">
        <f t="shared" si="14"/>
        <v>2.3273809523809526</v>
      </c>
      <c r="X252">
        <v>1</v>
      </c>
      <c r="Y252">
        <v>17.691979209600699</v>
      </c>
      <c r="Z252">
        <f t="shared" si="15"/>
        <v>2026.6919792096007</v>
      </c>
      <c r="AA252">
        <f t="shared" si="16"/>
        <v>17.691979209600699</v>
      </c>
    </row>
    <row r="253" spans="2:27" x14ac:dyDescent="0.2">
      <c r="B253" s="8" t="s">
        <v>915</v>
      </c>
      <c r="C253" s="6">
        <v>120</v>
      </c>
      <c r="D253" s="6">
        <v>2399</v>
      </c>
      <c r="E253" s="6">
        <v>3764</v>
      </c>
      <c r="F253" s="6">
        <v>27529</v>
      </c>
      <c r="G253" s="6">
        <v>184</v>
      </c>
      <c r="H253" s="6">
        <v>90</v>
      </c>
      <c r="I253" s="6">
        <v>309</v>
      </c>
      <c r="J253">
        <f t="shared" si="4"/>
        <v>9</v>
      </c>
      <c r="K253">
        <f>VLOOKUP(B253,Planilha6!$B$229:$C$247,2,0)</f>
        <v>349</v>
      </c>
      <c r="L253">
        <v>76</v>
      </c>
      <c r="M253">
        <v>217</v>
      </c>
      <c r="N253">
        <f t="shared" si="5"/>
        <v>13.333333333333334</v>
      </c>
      <c r="O253">
        <f t="shared" si="6"/>
        <v>2012</v>
      </c>
      <c r="P253">
        <f t="shared" si="7"/>
        <v>24</v>
      </c>
      <c r="Q253">
        <f t="shared" si="8"/>
        <v>1.5689870779491455</v>
      </c>
      <c r="R253">
        <f t="shared" si="9"/>
        <v>11.475197999166319</v>
      </c>
      <c r="S253">
        <f t="shared" si="10"/>
        <v>2.0444444444444443</v>
      </c>
      <c r="T253">
        <f t="shared" si="11"/>
        <v>7.6698624426844525E-2</v>
      </c>
      <c r="U253">
        <f t="shared" si="12"/>
        <v>9.272051009564293E-2</v>
      </c>
      <c r="V253">
        <f t="shared" si="13"/>
        <v>31.366666666666667</v>
      </c>
      <c r="W253">
        <f t="shared" si="14"/>
        <v>2.5750000000000002</v>
      </c>
      <c r="X253">
        <v>1</v>
      </c>
      <c r="Y253">
        <v>14.6378726920952</v>
      </c>
      <c r="Z253">
        <f t="shared" si="15"/>
        <v>2026.6378726920952</v>
      </c>
      <c r="AA253">
        <f t="shared" si="16"/>
        <v>14.6378726920952</v>
      </c>
    </row>
    <row r="254" spans="2:27" x14ac:dyDescent="0.2">
      <c r="B254" s="8" t="s">
        <v>812</v>
      </c>
      <c r="C254" s="6">
        <v>69</v>
      </c>
      <c r="D254" s="6">
        <v>1563</v>
      </c>
      <c r="E254" s="6">
        <v>2496</v>
      </c>
      <c r="F254" s="6">
        <v>16814</v>
      </c>
      <c r="G254" s="6">
        <v>113</v>
      </c>
      <c r="H254" s="6">
        <v>50</v>
      </c>
      <c r="I254" s="6">
        <v>180</v>
      </c>
      <c r="J254">
        <f t="shared" si="4"/>
        <v>5</v>
      </c>
      <c r="K254">
        <f>VLOOKUP(B254,Planilha6!$B$229:$C$247,2,0)</f>
        <v>258</v>
      </c>
      <c r="L254">
        <v>77</v>
      </c>
      <c r="M254">
        <v>237</v>
      </c>
      <c r="N254">
        <f t="shared" si="5"/>
        <v>13.8</v>
      </c>
      <c r="O254">
        <f t="shared" si="6"/>
        <v>2016</v>
      </c>
      <c r="P254">
        <f t="shared" si="7"/>
        <v>24</v>
      </c>
      <c r="Q254">
        <f t="shared" si="8"/>
        <v>1.5969289827255277</v>
      </c>
      <c r="R254">
        <f t="shared" si="9"/>
        <v>10.757517594369801</v>
      </c>
      <c r="S254">
        <f t="shared" si="10"/>
        <v>2.2599999999999998</v>
      </c>
      <c r="T254">
        <f t="shared" si="11"/>
        <v>7.2296865003198971E-2</v>
      </c>
      <c r="U254">
        <f t="shared" si="12"/>
        <v>0.10336538461538461</v>
      </c>
      <c r="V254">
        <f t="shared" si="13"/>
        <v>36.173913043478258</v>
      </c>
      <c r="W254">
        <f t="shared" si="14"/>
        <v>2.6086956521739131</v>
      </c>
      <c r="X254">
        <v>1</v>
      </c>
      <c r="Y254">
        <v>16.061914242484601</v>
      </c>
      <c r="Z254">
        <f t="shared" si="15"/>
        <v>2032.0619142424846</v>
      </c>
      <c r="AA254">
        <f t="shared" si="16"/>
        <v>16.061914242484601</v>
      </c>
    </row>
    <row r="255" spans="2:27" x14ac:dyDescent="0.2">
      <c r="B255" s="8" t="s">
        <v>448</v>
      </c>
      <c r="C255" s="6">
        <v>160</v>
      </c>
      <c r="D255" s="6">
        <v>3095</v>
      </c>
      <c r="E255" s="6">
        <v>4786</v>
      </c>
      <c r="F255" s="6">
        <v>37732</v>
      </c>
      <c r="G255" s="6">
        <v>292</v>
      </c>
      <c r="H255" s="6">
        <v>93</v>
      </c>
      <c r="I255" s="6">
        <v>443</v>
      </c>
      <c r="J255">
        <f t="shared" si="4"/>
        <v>9</v>
      </c>
      <c r="K255">
        <f>VLOOKUP(B255,Planilha6!$B$229:$C$247,2,0)</f>
        <v>886</v>
      </c>
      <c r="L255">
        <v>71</v>
      </c>
      <c r="M255">
        <v>215</v>
      </c>
      <c r="N255">
        <f t="shared" si="5"/>
        <v>17.777777777777779</v>
      </c>
      <c r="O255">
        <f t="shared" si="6"/>
        <v>2012</v>
      </c>
      <c r="P255">
        <f t="shared" si="7"/>
        <v>24</v>
      </c>
      <c r="Q255">
        <f t="shared" si="8"/>
        <v>1.5463651050080776</v>
      </c>
      <c r="R255">
        <f t="shared" si="9"/>
        <v>12.191276252019387</v>
      </c>
      <c r="S255">
        <f t="shared" si="10"/>
        <v>3.139784946236559</v>
      </c>
      <c r="T255">
        <f t="shared" si="11"/>
        <v>9.4345718901453962E-2</v>
      </c>
      <c r="U255">
        <f t="shared" si="12"/>
        <v>0.18512327622231509</v>
      </c>
      <c r="V255">
        <f t="shared" si="13"/>
        <v>29.912500000000001</v>
      </c>
      <c r="W255">
        <f t="shared" si="14"/>
        <v>2.7687499999999998</v>
      </c>
      <c r="X255">
        <v>1</v>
      </c>
      <c r="Y255">
        <v>19.735552890568599</v>
      </c>
      <c r="Z255">
        <f t="shared" si="15"/>
        <v>2031.7355528905687</v>
      </c>
      <c r="AA255">
        <f t="shared" si="16"/>
        <v>19.735552890568599</v>
      </c>
    </row>
    <row r="256" spans="2:27" x14ac:dyDescent="0.2">
      <c r="B256" s="8" t="s">
        <v>199</v>
      </c>
      <c r="C256" s="6">
        <v>2211</v>
      </c>
      <c r="D256" s="6">
        <v>47849</v>
      </c>
      <c r="E256" s="6">
        <v>74500</v>
      </c>
      <c r="F256" s="6">
        <v>558541</v>
      </c>
      <c r="G256" s="6">
        <v>3829</v>
      </c>
      <c r="H256" s="6">
        <v>1555</v>
      </c>
      <c r="I256" s="6">
        <v>4697</v>
      </c>
    </row>
    <row r="259" spans="2:4" x14ac:dyDescent="0.2">
      <c r="B259" s="7" t="s">
        <v>0</v>
      </c>
      <c r="C259" s="7" t="s">
        <v>1270</v>
      </c>
      <c r="D259" s="7" t="s">
        <v>252</v>
      </c>
    </row>
    <row r="260" spans="2:4" x14ac:dyDescent="0.2">
      <c r="B260" t="s">
        <v>1222</v>
      </c>
      <c r="C260">
        <v>2018</v>
      </c>
      <c r="D260">
        <v>23</v>
      </c>
    </row>
    <row r="261" spans="2:4" x14ac:dyDescent="0.2">
      <c r="B261" t="s">
        <v>1222</v>
      </c>
      <c r="C261">
        <v>2019</v>
      </c>
      <c r="D261">
        <v>24</v>
      </c>
    </row>
    <row r="262" spans="2:4" x14ac:dyDescent="0.2">
      <c r="B262" t="s">
        <v>1222</v>
      </c>
      <c r="C262">
        <v>2020</v>
      </c>
      <c r="D262">
        <v>25</v>
      </c>
    </row>
    <row r="263" spans="2:4" x14ac:dyDescent="0.2">
      <c r="B263" t="s">
        <v>1129</v>
      </c>
      <c r="C263">
        <v>2017</v>
      </c>
      <c r="D263">
        <v>35</v>
      </c>
    </row>
    <row r="264" spans="2:4" x14ac:dyDescent="0.2">
      <c r="B264" t="s">
        <v>1129</v>
      </c>
      <c r="C264">
        <v>2018</v>
      </c>
      <c r="D264">
        <v>36</v>
      </c>
    </row>
    <row r="265" spans="2:4" x14ac:dyDescent="0.2">
      <c r="B265" t="s">
        <v>1129</v>
      </c>
      <c r="C265">
        <v>2019</v>
      </c>
      <c r="D265">
        <v>37</v>
      </c>
    </row>
    <row r="266" spans="2:4" x14ac:dyDescent="0.2">
      <c r="B266" t="s">
        <v>1129</v>
      </c>
      <c r="C266">
        <v>2020</v>
      </c>
      <c r="D266">
        <v>38</v>
      </c>
    </row>
    <row r="267" spans="2:4" x14ac:dyDescent="0.2">
      <c r="B267" t="s">
        <v>1129</v>
      </c>
      <c r="C267">
        <v>2016</v>
      </c>
      <c r="D267">
        <v>34</v>
      </c>
    </row>
    <row r="268" spans="2:4" x14ac:dyDescent="0.2">
      <c r="B268" t="s">
        <v>1129</v>
      </c>
      <c r="C268">
        <v>2012</v>
      </c>
      <c r="D268">
        <v>30</v>
      </c>
    </row>
    <row r="269" spans="2:4" x14ac:dyDescent="0.2">
      <c r="B269" t="s">
        <v>1129</v>
      </c>
      <c r="C269">
        <v>2013</v>
      </c>
      <c r="D269">
        <v>31</v>
      </c>
    </row>
    <row r="270" spans="2:4" x14ac:dyDescent="0.2">
      <c r="B270" t="s">
        <v>1129</v>
      </c>
      <c r="C270">
        <v>2014</v>
      </c>
      <c r="D270">
        <v>32</v>
      </c>
    </row>
    <row r="271" spans="2:4" x14ac:dyDescent="0.2">
      <c r="B271" t="s">
        <v>1129</v>
      </c>
      <c r="C271">
        <v>2015</v>
      </c>
      <c r="D271">
        <v>33</v>
      </c>
    </row>
    <row r="272" spans="2:4" x14ac:dyDescent="0.2">
      <c r="B272" t="s">
        <v>1129</v>
      </c>
      <c r="C272">
        <v>2005</v>
      </c>
      <c r="D272">
        <v>23</v>
      </c>
    </row>
    <row r="273" spans="2:4" x14ac:dyDescent="0.2">
      <c r="B273" t="s">
        <v>1129</v>
      </c>
      <c r="C273">
        <v>2006</v>
      </c>
      <c r="D273">
        <v>24</v>
      </c>
    </row>
    <row r="274" spans="2:4" x14ac:dyDescent="0.2">
      <c r="B274" t="s">
        <v>1129</v>
      </c>
      <c r="C274">
        <v>2007</v>
      </c>
      <c r="D274">
        <v>25</v>
      </c>
    </row>
    <row r="275" spans="2:4" x14ac:dyDescent="0.2">
      <c r="B275" t="s">
        <v>1129</v>
      </c>
      <c r="C275">
        <v>2008</v>
      </c>
      <c r="D275">
        <v>26</v>
      </c>
    </row>
    <row r="276" spans="2:4" x14ac:dyDescent="0.2">
      <c r="B276" t="s">
        <v>1129</v>
      </c>
      <c r="C276">
        <v>2009</v>
      </c>
      <c r="D276">
        <v>27</v>
      </c>
    </row>
    <row r="277" spans="2:4" x14ac:dyDescent="0.2">
      <c r="B277" t="s">
        <v>1129</v>
      </c>
      <c r="C277">
        <v>2010</v>
      </c>
      <c r="D277">
        <v>28</v>
      </c>
    </row>
    <row r="278" spans="2:4" x14ac:dyDescent="0.2">
      <c r="B278" t="s">
        <v>1129</v>
      </c>
      <c r="C278">
        <v>2011</v>
      </c>
      <c r="D278">
        <v>29</v>
      </c>
    </row>
    <row r="279" spans="2:4" x14ac:dyDescent="0.2">
      <c r="B279" t="s">
        <v>1129</v>
      </c>
      <c r="C279">
        <v>2004</v>
      </c>
      <c r="D279">
        <v>22</v>
      </c>
    </row>
    <row r="280" spans="2:4" x14ac:dyDescent="0.2">
      <c r="B280" t="s">
        <v>1</v>
      </c>
      <c r="C280">
        <v>2017</v>
      </c>
      <c r="D280">
        <v>40</v>
      </c>
    </row>
    <row r="281" spans="2:4" x14ac:dyDescent="0.2">
      <c r="B281" t="s">
        <v>1</v>
      </c>
      <c r="C281">
        <v>2018</v>
      </c>
      <c r="D281">
        <v>41</v>
      </c>
    </row>
    <row r="282" spans="2:4" x14ac:dyDescent="0.2">
      <c r="B282" t="s">
        <v>1</v>
      </c>
      <c r="C282">
        <v>2019</v>
      </c>
      <c r="D282">
        <v>42</v>
      </c>
    </row>
    <row r="283" spans="2:4" x14ac:dyDescent="0.2">
      <c r="B283" t="s">
        <v>1</v>
      </c>
      <c r="C283">
        <v>2020</v>
      </c>
      <c r="D283">
        <v>43</v>
      </c>
    </row>
    <row r="284" spans="2:4" x14ac:dyDescent="0.2">
      <c r="B284" t="s">
        <v>1</v>
      </c>
      <c r="C284">
        <v>2016</v>
      </c>
      <c r="D284">
        <v>39</v>
      </c>
    </row>
    <row r="285" spans="2:4" x14ac:dyDescent="0.2">
      <c r="B285" t="s">
        <v>1</v>
      </c>
      <c r="C285">
        <v>2012</v>
      </c>
      <c r="D285">
        <v>35</v>
      </c>
    </row>
    <row r="286" spans="2:4" x14ac:dyDescent="0.2">
      <c r="B286" t="s">
        <v>1</v>
      </c>
      <c r="C286">
        <v>2013</v>
      </c>
      <c r="D286">
        <v>36</v>
      </c>
    </row>
    <row r="287" spans="2:4" x14ac:dyDescent="0.2">
      <c r="B287" t="s">
        <v>1</v>
      </c>
      <c r="C287">
        <v>2014</v>
      </c>
      <c r="D287">
        <v>37</v>
      </c>
    </row>
    <row r="288" spans="2:4" x14ac:dyDescent="0.2">
      <c r="B288" t="s">
        <v>1</v>
      </c>
      <c r="C288">
        <v>2015</v>
      </c>
      <c r="D288">
        <v>38</v>
      </c>
    </row>
    <row r="289" spans="2:4" x14ac:dyDescent="0.2">
      <c r="B289" t="s">
        <v>1</v>
      </c>
      <c r="C289">
        <v>2005</v>
      </c>
      <c r="D289">
        <v>28</v>
      </c>
    </row>
    <row r="290" spans="2:4" x14ac:dyDescent="0.2">
      <c r="B290" t="s">
        <v>1</v>
      </c>
      <c r="C290">
        <v>2006</v>
      </c>
      <c r="D290">
        <v>29</v>
      </c>
    </row>
    <row r="291" spans="2:4" x14ac:dyDescent="0.2">
      <c r="B291" t="s">
        <v>1</v>
      </c>
      <c r="C291">
        <v>2007</v>
      </c>
      <c r="D291">
        <v>30</v>
      </c>
    </row>
    <row r="292" spans="2:4" x14ac:dyDescent="0.2">
      <c r="B292" t="s">
        <v>1</v>
      </c>
      <c r="C292">
        <v>2008</v>
      </c>
      <c r="D292">
        <v>31</v>
      </c>
    </row>
    <row r="293" spans="2:4" x14ac:dyDescent="0.2">
      <c r="B293" t="s">
        <v>1</v>
      </c>
      <c r="C293">
        <v>2009</v>
      </c>
      <c r="D293">
        <v>32</v>
      </c>
    </row>
    <row r="294" spans="2:4" x14ac:dyDescent="0.2">
      <c r="B294" t="s">
        <v>1</v>
      </c>
      <c r="C294">
        <v>2010</v>
      </c>
      <c r="D294">
        <v>33</v>
      </c>
    </row>
    <row r="295" spans="2:4" x14ac:dyDescent="0.2">
      <c r="B295" t="s">
        <v>1</v>
      </c>
      <c r="C295">
        <v>2011</v>
      </c>
      <c r="D295">
        <v>34</v>
      </c>
    </row>
    <row r="296" spans="2:4" x14ac:dyDescent="0.2">
      <c r="B296" t="s">
        <v>1</v>
      </c>
      <c r="C296">
        <v>2000</v>
      </c>
      <c r="D296">
        <v>23</v>
      </c>
    </row>
    <row r="297" spans="2:4" x14ac:dyDescent="0.2">
      <c r="B297" t="s">
        <v>1</v>
      </c>
      <c r="C297">
        <v>2001</v>
      </c>
      <c r="D297">
        <v>24</v>
      </c>
    </row>
    <row r="298" spans="2:4" x14ac:dyDescent="0.2">
      <c r="B298" t="s">
        <v>1</v>
      </c>
      <c r="C298">
        <v>2002</v>
      </c>
      <c r="D298">
        <v>25</v>
      </c>
    </row>
    <row r="299" spans="2:4" x14ac:dyDescent="0.2">
      <c r="B299" t="s">
        <v>1</v>
      </c>
      <c r="C299">
        <v>2003</v>
      </c>
      <c r="D299">
        <v>26</v>
      </c>
    </row>
    <row r="300" spans="2:4" x14ac:dyDescent="0.2">
      <c r="B300" t="s">
        <v>1</v>
      </c>
      <c r="C300">
        <v>2004</v>
      </c>
      <c r="D300">
        <v>27</v>
      </c>
    </row>
    <row r="301" spans="2:4" x14ac:dyDescent="0.2">
      <c r="B301" t="s">
        <v>1032</v>
      </c>
      <c r="C301">
        <v>2017</v>
      </c>
      <c r="D301">
        <v>26</v>
      </c>
    </row>
    <row r="302" spans="2:4" x14ac:dyDescent="0.2">
      <c r="B302" t="s">
        <v>1032</v>
      </c>
      <c r="C302">
        <v>2018</v>
      </c>
      <c r="D302">
        <v>27</v>
      </c>
    </row>
    <row r="303" spans="2:4" x14ac:dyDescent="0.2">
      <c r="B303" t="s">
        <v>1032</v>
      </c>
      <c r="C303">
        <v>2019</v>
      </c>
      <c r="D303">
        <v>28</v>
      </c>
    </row>
    <row r="304" spans="2:4" x14ac:dyDescent="0.2">
      <c r="B304" t="s">
        <v>1032</v>
      </c>
      <c r="C304">
        <v>2020</v>
      </c>
      <c r="D304">
        <v>29</v>
      </c>
    </row>
    <row r="305" spans="2:4" x14ac:dyDescent="0.2">
      <c r="B305" t="s">
        <v>1032</v>
      </c>
      <c r="C305">
        <v>2016</v>
      </c>
      <c r="D305">
        <v>25</v>
      </c>
    </row>
    <row r="306" spans="2:4" x14ac:dyDescent="0.2">
      <c r="B306" t="s">
        <v>1032</v>
      </c>
      <c r="C306">
        <v>2014</v>
      </c>
      <c r="D306">
        <v>23</v>
      </c>
    </row>
    <row r="307" spans="2:4" x14ac:dyDescent="0.2">
      <c r="B307" t="s">
        <v>1032</v>
      </c>
      <c r="C307">
        <v>2015</v>
      </c>
      <c r="D307">
        <v>24</v>
      </c>
    </row>
    <row r="308" spans="2:4" x14ac:dyDescent="0.2">
      <c r="B308" t="s">
        <v>781</v>
      </c>
      <c r="C308">
        <v>2017</v>
      </c>
      <c r="D308">
        <v>29</v>
      </c>
    </row>
    <row r="309" spans="2:4" x14ac:dyDescent="0.2">
      <c r="B309" t="s">
        <v>781</v>
      </c>
      <c r="C309">
        <v>2018</v>
      </c>
      <c r="D309">
        <v>30</v>
      </c>
    </row>
    <row r="310" spans="2:4" x14ac:dyDescent="0.2">
      <c r="B310" t="s">
        <v>781</v>
      </c>
      <c r="C310">
        <v>2019</v>
      </c>
      <c r="D310">
        <v>31</v>
      </c>
    </row>
    <row r="311" spans="2:4" x14ac:dyDescent="0.2">
      <c r="B311" t="s">
        <v>781</v>
      </c>
      <c r="C311">
        <v>2020</v>
      </c>
      <c r="D311">
        <v>32</v>
      </c>
    </row>
    <row r="312" spans="2:4" x14ac:dyDescent="0.2">
      <c r="B312" t="s">
        <v>781</v>
      </c>
      <c r="C312">
        <v>2016</v>
      </c>
      <c r="D312">
        <v>28</v>
      </c>
    </row>
    <row r="313" spans="2:4" x14ac:dyDescent="0.2">
      <c r="B313" t="s">
        <v>781</v>
      </c>
      <c r="C313">
        <v>2012</v>
      </c>
      <c r="D313">
        <v>24</v>
      </c>
    </row>
    <row r="314" spans="2:4" x14ac:dyDescent="0.2">
      <c r="B314" t="s">
        <v>781</v>
      </c>
      <c r="C314">
        <v>2013</v>
      </c>
      <c r="D314">
        <v>25</v>
      </c>
    </row>
    <row r="315" spans="2:4" x14ac:dyDescent="0.2">
      <c r="B315" t="s">
        <v>781</v>
      </c>
      <c r="C315">
        <v>2014</v>
      </c>
      <c r="D315">
        <v>26</v>
      </c>
    </row>
    <row r="316" spans="2:4" x14ac:dyDescent="0.2">
      <c r="B316" t="s">
        <v>781</v>
      </c>
      <c r="C316">
        <v>2015</v>
      </c>
      <c r="D316">
        <v>27</v>
      </c>
    </row>
    <row r="317" spans="2:4" x14ac:dyDescent="0.2">
      <c r="B317" t="s">
        <v>378</v>
      </c>
      <c r="C317">
        <v>2017</v>
      </c>
      <c r="D317">
        <v>24</v>
      </c>
    </row>
    <row r="318" spans="2:4" x14ac:dyDescent="0.2">
      <c r="B318" t="s">
        <v>378</v>
      </c>
      <c r="C318">
        <v>2018</v>
      </c>
      <c r="D318">
        <v>25</v>
      </c>
    </row>
    <row r="319" spans="2:4" x14ac:dyDescent="0.2">
      <c r="B319" t="s">
        <v>378</v>
      </c>
      <c r="C319">
        <v>2019</v>
      </c>
      <c r="D319">
        <v>26</v>
      </c>
    </row>
    <row r="320" spans="2:4" x14ac:dyDescent="0.2">
      <c r="B320" t="s">
        <v>378</v>
      </c>
      <c r="C320">
        <v>2020</v>
      </c>
      <c r="D320">
        <v>27</v>
      </c>
    </row>
    <row r="321" spans="2:4" x14ac:dyDescent="0.2">
      <c r="B321" t="s">
        <v>378</v>
      </c>
      <c r="C321">
        <v>2016</v>
      </c>
      <c r="D321">
        <v>23</v>
      </c>
    </row>
    <row r="322" spans="2:4" x14ac:dyDescent="0.2">
      <c r="B322" t="s">
        <v>1236</v>
      </c>
      <c r="C322">
        <v>2018</v>
      </c>
      <c r="D322">
        <v>21</v>
      </c>
    </row>
    <row r="323" spans="2:4" x14ac:dyDescent="0.2">
      <c r="B323" t="s">
        <v>1236</v>
      </c>
      <c r="C323">
        <v>2019</v>
      </c>
      <c r="D323">
        <v>22</v>
      </c>
    </row>
    <row r="324" spans="2:4" x14ac:dyDescent="0.2">
      <c r="B324" t="s">
        <v>1236</v>
      </c>
      <c r="C324">
        <v>2020</v>
      </c>
      <c r="D324">
        <v>23</v>
      </c>
    </row>
    <row r="325" spans="2:4" x14ac:dyDescent="0.2">
      <c r="B325" t="s">
        <v>956</v>
      </c>
      <c r="C325">
        <v>2017</v>
      </c>
      <c r="D325">
        <v>26</v>
      </c>
    </row>
    <row r="326" spans="2:4" x14ac:dyDescent="0.2">
      <c r="B326" t="s">
        <v>956</v>
      </c>
      <c r="C326">
        <v>2018</v>
      </c>
      <c r="D326">
        <v>27</v>
      </c>
    </row>
    <row r="327" spans="2:4" x14ac:dyDescent="0.2">
      <c r="B327" t="s">
        <v>956</v>
      </c>
      <c r="C327">
        <v>2019</v>
      </c>
      <c r="D327">
        <v>28</v>
      </c>
    </row>
    <row r="328" spans="2:4" x14ac:dyDescent="0.2">
      <c r="B328" t="s">
        <v>956</v>
      </c>
      <c r="C328">
        <v>2020</v>
      </c>
      <c r="D328">
        <v>29</v>
      </c>
    </row>
    <row r="329" spans="2:4" x14ac:dyDescent="0.2">
      <c r="B329" t="s">
        <v>956</v>
      </c>
      <c r="C329">
        <v>2016</v>
      </c>
      <c r="D329">
        <v>25</v>
      </c>
    </row>
    <row r="330" spans="2:4" x14ac:dyDescent="0.2">
      <c r="B330" t="s">
        <v>956</v>
      </c>
      <c r="C330">
        <v>2014</v>
      </c>
      <c r="D330">
        <v>23</v>
      </c>
    </row>
    <row r="331" spans="2:4" x14ac:dyDescent="0.2">
      <c r="B331" t="s">
        <v>956</v>
      </c>
      <c r="C331">
        <v>2015</v>
      </c>
      <c r="D331">
        <v>24</v>
      </c>
    </row>
    <row r="332" spans="2:4" x14ac:dyDescent="0.2">
      <c r="B332" t="s">
        <v>592</v>
      </c>
      <c r="C332">
        <v>2017</v>
      </c>
      <c r="D332">
        <v>23</v>
      </c>
    </row>
    <row r="333" spans="2:4" x14ac:dyDescent="0.2">
      <c r="B333" t="s">
        <v>592</v>
      </c>
      <c r="C333">
        <v>2018</v>
      </c>
      <c r="D333">
        <v>24</v>
      </c>
    </row>
    <row r="334" spans="2:4" x14ac:dyDescent="0.2">
      <c r="B334" t="s">
        <v>592</v>
      </c>
      <c r="C334">
        <v>2019</v>
      </c>
      <c r="D334">
        <v>25</v>
      </c>
    </row>
    <row r="335" spans="2:4" x14ac:dyDescent="0.2">
      <c r="B335" t="s">
        <v>592</v>
      </c>
      <c r="C335">
        <v>2020</v>
      </c>
      <c r="D335">
        <v>26</v>
      </c>
    </row>
    <row r="336" spans="2:4" x14ac:dyDescent="0.2">
      <c r="B336" t="s">
        <v>592</v>
      </c>
      <c r="C336">
        <v>2016</v>
      </c>
      <c r="D336">
        <v>22</v>
      </c>
    </row>
    <row r="337" spans="2:4" x14ac:dyDescent="0.2">
      <c r="B337" t="s">
        <v>364</v>
      </c>
      <c r="C337">
        <v>2018</v>
      </c>
      <c r="D337">
        <v>22</v>
      </c>
    </row>
    <row r="338" spans="2:4" x14ac:dyDescent="0.2">
      <c r="B338" t="s">
        <v>364</v>
      </c>
      <c r="C338">
        <v>2019</v>
      </c>
      <c r="D338">
        <v>23</v>
      </c>
    </row>
    <row r="339" spans="2:4" x14ac:dyDescent="0.2">
      <c r="B339" t="s">
        <v>364</v>
      </c>
      <c r="C339">
        <v>2020</v>
      </c>
      <c r="D339">
        <v>24</v>
      </c>
    </row>
    <row r="340" spans="2:4" x14ac:dyDescent="0.2">
      <c r="B340" t="s">
        <v>1259</v>
      </c>
      <c r="C340">
        <v>2018</v>
      </c>
      <c r="D340">
        <v>21</v>
      </c>
    </row>
    <row r="341" spans="2:4" x14ac:dyDescent="0.2">
      <c r="B341" t="s">
        <v>1259</v>
      </c>
      <c r="C341">
        <v>2019</v>
      </c>
      <c r="D341">
        <v>22</v>
      </c>
    </row>
    <row r="342" spans="2:4" x14ac:dyDescent="0.2">
      <c r="B342" t="s">
        <v>1259</v>
      </c>
      <c r="C342">
        <v>2020</v>
      </c>
      <c r="D342">
        <v>23</v>
      </c>
    </row>
    <row r="343" spans="2:4" x14ac:dyDescent="0.2">
      <c r="B343" t="s">
        <v>251</v>
      </c>
      <c r="C343">
        <v>2017</v>
      </c>
      <c r="D343">
        <v>22</v>
      </c>
    </row>
    <row r="344" spans="2:4" x14ac:dyDescent="0.2">
      <c r="B344" t="s">
        <v>251</v>
      </c>
      <c r="C344">
        <v>2018</v>
      </c>
      <c r="D344">
        <v>23</v>
      </c>
    </row>
    <row r="345" spans="2:4" x14ac:dyDescent="0.2">
      <c r="B345" t="s">
        <v>251</v>
      </c>
      <c r="C345">
        <v>2019</v>
      </c>
      <c r="D345">
        <v>24</v>
      </c>
    </row>
    <row r="346" spans="2:4" x14ac:dyDescent="0.2">
      <c r="B346" t="s">
        <v>251</v>
      </c>
      <c r="C346">
        <v>2020</v>
      </c>
      <c r="D346">
        <v>25</v>
      </c>
    </row>
    <row r="347" spans="2:4" x14ac:dyDescent="0.2">
      <c r="B347" t="s">
        <v>607</v>
      </c>
      <c r="C347">
        <v>2017</v>
      </c>
      <c r="D347">
        <v>34</v>
      </c>
    </row>
    <row r="348" spans="2:4" x14ac:dyDescent="0.2">
      <c r="B348" t="s">
        <v>607</v>
      </c>
      <c r="C348">
        <v>2018</v>
      </c>
      <c r="D348">
        <v>35</v>
      </c>
    </row>
    <row r="349" spans="2:4" x14ac:dyDescent="0.2">
      <c r="B349" t="s">
        <v>607</v>
      </c>
      <c r="C349">
        <v>2019</v>
      </c>
      <c r="D349">
        <v>36</v>
      </c>
    </row>
    <row r="350" spans="2:4" x14ac:dyDescent="0.2">
      <c r="B350" t="s">
        <v>607</v>
      </c>
      <c r="C350">
        <v>2020</v>
      </c>
      <c r="D350">
        <v>37</v>
      </c>
    </row>
    <row r="351" spans="2:4" x14ac:dyDescent="0.2">
      <c r="B351" t="s">
        <v>607</v>
      </c>
      <c r="C351">
        <v>2016</v>
      </c>
      <c r="D351">
        <v>33</v>
      </c>
    </row>
    <row r="352" spans="2:4" x14ac:dyDescent="0.2">
      <c r="B352" t="s">
        <v>607</v>
      </c>
      <c r="C352">
        <v>2012</v>
      </c>
      <c r="D352">
        <v>29</v>
      </c>
    </row>
    <row r="353" spans="2:4" x14ac:dyDescent="0.2">
      <c r="B353" t="s">
        <v>607</v>
      </c>
      <c r="C353">
        <v>2013</v>
      </c>
      <c r="D353">
        <v>30</v>
      </c>
    </row>
    <row r="354" spans="2:4" x14ac:dyDescent="0.2">
      <c r="B354" t="s">
        <v>607</v>
      </c>
      <c r="C354">
        <v>2014</v>
      </c>
      <c r="D354">
        <v>31</v>
      </c>
    </row>
    <row r="355" spans="2:4" x14ac:dyDescent="0.2">
      <c r="B355" t="s">
        <v>607</v>
      </c>
      <c r="C355">
        <v>2015</v>
      </c>
      <c r="D355">
        <v>32</v>
      </c>
    </row>
    <row r="356" spans="2:4" x14ac:dyDescent="0.2">
      <c r="B356" t="s">
        <v>607</v>
      </c>
      <c r="C356">
        <v>2005</v>
      </c>
      <c r="D356">
        <v>22</v>
      </c>
    </row>
    <row r="357" spans="2:4" x14ac:dyDescent="0.2">
      <c r="B357" t="s">
        <v>607</v>
      </c>
      <c r="C357">
        <v>2006</v>
      </c>
      <c r="D357">
        <v>23</v>
      </c>
    </row>
    <row r="358" spans="2:4" x14ac:dyDescent="0.2">
      <c r="B358" t="s">
        <v>607</v>
      </c>
      <c r="C358">
        <v>2007</v>
      </c>
      <c r="D358">
        <v>24</v>
      </c>
    </row>
    <row r="359" spans="2:4" x14ac:dyDescent="0.2">
      <c r="B359" t="s">
        <v>607</v>
      </c>
      <c r="C359">
        <v>2008</v>
      </c>
      <c r="D359">
        <v>25</v>
      </c>
    </row>
    <row r="360" spans="2:4" x14ac:dyDescent="0.2">
      <c r="B360" t="s">
        <v>607</v>
      </c>
      <c r="C360">
        <v>2009</v>
      </c>
      <c r="D360">
        <v>26</v>
      </c>
    </row>
    <row r="361" spans="2:4" x14ac:dyDescent="0.2">
      <c r="B361" t="s">
        <v>607</v>
      </c>
      <c r="C361">
        <v>2010</v>
      </c>
      <c r="D361">
        <v>27</v>
      </c>
    </row>
    <row r="362" spans="2:4" x14ac:dyDescent="0.2">
      <c r="B362" t="s">
        <v>607</v>
      </c>
      <c r="C362">
        <v>2011</v>
      </c>
      <c r="D362">
        <v>28</v>
      </c>
    </row>
    <row r="363" spans="2:4" x14ac:dyDescent="0.2">
      <c r="B363" t="s">
        <v>865</v>
      </c>
      <c r="C363">
        <v>2017</v>
      </c>
      <c r="D363">
        <v>32</v>
      </c>
    </row>
    <row r="364" spans="2:4" x14ac:dyDescent="0.2">
      <c r="B364" t="s">
        <v>865</v>
      </c>
      <c r="C364">
        <v>2018</v>
      </c>
      <c r="D364">
        <v>33</v>
      </c>
    </row>
    <row r="365" spans="2:4" x14ac:dyDescent="0.2">
      <c r="B365" t="s">
        <v>865</v>
      </c>
      <c r="C365">
        <v>2019</v>
      </c>
      <c r="D365">
        <v>34</v>
      </c>
    </row>
    <row r="366" spans="2:4" x14ac:dyDescent="0.2">
      <c r="B366" t="s">
        <v>865</v>
      </c>
      <c r="C366">
        <v>2020</v>
      </c>
      <c r="D366">
        <v>35</v>
      </c>
    </row>
    <row r="367" spans="2:4" x14ac:dyDescent="0.2">
      <c r="B367" t="s">
        <v>865</v>
      </c>
      <c r="C367">
        <v>2016</v>
      </c>
      <c r="D367">
        <v>31</v>
      </c>
    </row>
    <row r="368" spans="2:4" x14ac:dyDescent="0.2">
      <c r="B368" t="s">
        <v>865</v>
      </c>
      <c r="C368">
        <v>2012</v>
      </c>
      <c r="D368">
        <v>27</v>
      </c>
    </row>
    <row r="369" spans="2:4" x14ac:dyDescent="0.2">
      <c r="B369" t="s">
        <v>865</v>
      </c>
      <c r="C369">
        <v>2013</v>
      </c>
      <c r="D369">
        <v>28</v>
      </c>
    </row>
    <row r="370" spans="2:4" x14ac:dyDescent="0.2">
      <c r="B370" t="s">
        <v>865</v>
      </c>
      <c r="C370">
        <v>2014</v>
      </c>
      <c r="D370">
        <v>29</v>
      </c>
    </row>
    <row r="371" spans="2:4" x14ac:dyDescent="0.2">
      <c r="B371" t="s">
        <v>865</v>
      </c>
      <c r="C371">
        <v>2015</v>
      </c>
      <c r="D371">
        <v>30</v>
      </c>
    </row>
    <row r="372" spans="2:4" x14ac:dyDescent="0.2">
      <c r="B372" t="s">
        <v>865</v>
      </c>
      <c r="C372">
        <v>2008</v>
      </c>
      <c r="D372">
        <v>23</v>
      </c>
    </row>
    <row r="373" spans="2:4" x14ac:dyDescent="0.2">
      <c r="B373" t="s">
        <v>865</v>
      </c>
      <c r="C373">
        <v>2009</v>
      </c>
      <c r="D373">
        <v>24</v>
      </c>
    </row>
    <row r="374" spans="2:4" x14ac:dyDescent="0.2">
      <c r="B374" t="s">
        <v>865</v>
      </c>
      <c r="C374">
        <v>2010</v>
      </c>
      <c r="D374">
        <v>25</v>
      </c>
    </row>
    <row r="375" spans="2:4" x14ac:dyDescent="0.2">
      <c r="B375" t="s">
        <v>865</v>
      </c>
      <c r="C375">
        <v>2011</v>
      </c>
      <c r="D375">
        <v>26</v>
      </c>
    </row>
    <row r="376" spans="2:4" x14ac:dyDescent="0.2">
      <c r="B376" t="s">
        <v>1008</v>
      </c>
      <c r="C376">
        <v>2017</v>
      </c>
      <c r="D376">
        <v>29</v>
      </c>
    </row>
    <row r="377" spans="2:4" x14ac:dyDescent="0.2">
      <c r="B377" t="s">
        <v>1008</v>
      </c>
      <c r="C377">
        <v>2018</v>
      </c>
      <c r="D377">
        <v>30</v>
      </c>
    </row>
    <row r="378" spans="2:4" x14ac:dyDescent="0.2">
      <c r="B378" t="s">
        <v>1008</v>
      </c>
      <c r="C378">
        <v>2019</v>
      </c>
      <c r="D378">
        <v>31</v>
      </c>
    </row>
    <row r="379" spans="2:4" x14ac:dyDescent="0.2">
      <c r="B379" t="s">
        <v>1008</v>
      </c>
      <c r="C379">
        <v>2020</v>
      </c>
      <c r="D379">
        <v>32</v>
      </c>
    </row>
    <row r="380" spans="2:4" x14ac:dyDescent="0.2">
      <c r="B380" t="s">
        <v>1008</v>
      </c>
      <c r="C380">
        <v>2016</v>
      </c>
      <c r="D380">
        <v>28</v>
      </c>
    </row>
    <row r="381" spans="2:4" x14ac:dyDescent="0.2">
      <c r="B381" t="s">
        <v>1008</v>
      </c>
      <c r="C381">
        <v>2012</v>
      </c>
      <c r="D381">
        <v>24</v>
      </c>
    </row>
    <row r="382" spans="2:4" x14ac:dyDescent="0.2">
      <c r="B382" t="s">
        <v>1008</v>
      </c>
      <c r="C382">
        <v>2013</v>
      </c>
      <c r="D382">
        <v>25</v>
      </c>
    </row>
    <row r="383" spans="2:4" x14ac:dyDescent="0.2">
      <c r="B383" t="s">
        <v>1008</v>
      </c>
      <c r="C383">
        <v>2014</v>
      </c>
      <c r="D383">
        <v>26</v>
      </c>
    </row>
    <row r="384" spans="2:4" x14ac:dyDescent="0.2">
      <c r="B384" t="s">
        <v>1008</v>
      </c>
      <c r="C384">
        <v>2015</v>
      </c>
      <c r="D384">
        <v>27</v>
      </c>
    </row>
    <row r="385" spans="2:4" x14ac:dyDescent="0.2">
      <c r="B385" t="s">
        <v>1008</v>
      </c>
      <c r="C385">
        <v>2009</v>
      </c>
      <c r="D385">
        <v>21</v>
      </c>
    </row>
    <row r="386" spans="2:4" x14ac:dyDescent="0.2">
      <c r="B386" t="s">
        <v>1008</v>
      </c>
      <c r="C386">
        <v>2010</v>
      </c>
      <c r="D386">
        <v>22</v>
      </c>
    </row>
    <row r="387" spans="2:4" x14ac:dyDescent="0.2">
      <c r="B387" t="s">
        <v>1008</v>
      </c>
      <c r="C387">
        <v>2011</v>
      </c>
      <c r="D387">
        <v>23</v>
      </c>
    </row>
    <row r="388" spans="2:4" x14ac:dyDescent="0.2">
      <c r="B388" t="s">
        <v>915</v>
      </c>
      <c r="C388">
        <v>2018</v>
      </c>
      <c r="D388">
        <v>30</v>
      </c>
    </row>
    <row r="389" spans="2:4" x14ac:dyDescent="0.2">
      <c r="B389" t="s">
        <v>915</v>
      </c>
      <c r="C389">
        <v>2019</v>
      </c>
      <c r="D389">
        <v>31</v>
      </c>
    </row>
    <row r="390" spans="2:4" x14ac:dyDescent="0.2">
      <c r="B390" t="s">
        <v>915</v>
      </c>
      <c r="C390">
        <v>2020</v>
      </c>
      <c r="D390">
        <v>32</v>
      </c>
    </row>
    <row r="391" spans="2:4" x14ac:dyDescent="0.2">
      <c r="B391" t="s">
        <v>915</v>
      </c>
      <c r="C391">
        <v>2016</v>
      </c>
      <c r="D391">
        <v>28</v>
      </c>
    </row>
    <row r="392" spans="2:4" x14ac:dyDescent="0.2">
      <c r="B392" t="s">
        <v>915</v>
      </c>
      <c r="C392">
        <v>2012</v>
      </c>
      <c r="D392">
        <v>24</v>
      </c>
    </row>
    <row r="393" spans="2:4" x14ac:dyDescent="0.2">
      <c r="B393" t="s">
        <v>915</v>
      </c>
      <c r="C393">
        <v>2013</v>
      </c>
      <c r="D393">
        <v>25</v>
      </c>
    </row>
    <row r="394" spans="2:4" x14ac:dyDescent="0.2">
      <c r="B394" t="s">
        <v>915</v>
      </c>
      <c r="C394">
        <v>2014</v>
      </c>
      <c r="D394">
        <v>26</v>
      </c>
    </row>
    <row r="395" spans="2:4" x14ac:dyDescent="0.2">
      <c r="B395" t="s">
        <v>915</v>
      </c>
      <c r="C395">
        <v>2015</v>
      </c>
      <c r="D395">
        <v>27</v>
      </c>
    </row>
    <row r="396" spans="2:4" x14ac:dyDescent="0.2">
      <c r="B396" t="s">
        <v>812</v>
      </c>
      <c r="C396">
        <v>2017</v>
      </c>
      <c r="D396">
        <v>25</v>
      </c>
    </row>
    <row r="397" spans="2:4" x14ac:dyDescent="0.2">
      <c r="B397" t="s">
        <v>812</v>
      </c>
      <c r="C397">
        <v>2018</v>
      </c>
      <c r="D397">
        <v>26</v>
      </c>
    </row>
    <row r="398" spans="2:4" x14ac:dyDescent="0.2">
      <c r="B398" t="s">
        <v>812</v>
      </c>
      <c r="C398">
        <v>2019</v>
      </c>
      <c r="D398">
        <v>27</v>
      </c>
    </row>
    <row r="399" spans="2:4" x14ac:dyDescent="0.2">
      <c r="B399" t="s">
        <v>812</v>
      </c>
      <c r="C399">
        <v>2020</v>
      </c>
      <c r="D399">
        <v>28</v>
      </c>
    </row>
    <row r="400" spans="2:4" x14ac:dyDescent="0.2">
      <c r="B400" t="s">
        <v>812</v>
      </c>
      <c r="C400">
        <v>2016</v>
      </c>
      <c r="D400">
        <v>24</v>
      </c>
    </row>
    <row r="401" spans="2:4" x14ac:dyDescent="0.2">
      <c r="B401" t="s">
        <v>448</v>
      </c>
      <c r="C401">
        <v>2017</v>
      </c>
      <c r="D401">
        <v>29</v>
      </c>
    </row>
    <row r="402" spans="2:4" x14ac:dyDescent="0.2">
      <c r="B402" t="s">
        <v>448</v>
      </c>
      <c r="C402">
        <v>2018</v>
      </c>
      <c r="D402">
        <v>30</v>
      </c>
    </row>
    <row r="403" spans="2:4" x14ac:dyDescent="0.2">
      <c r="B403" t="s">
        <v>448</v>
      </c>
      <c r="C403">
        <v>2019</v>
      </c>
      <c r="D403">
        <v>31</v>
      </c>
    </row>
    <row r="404" spans="2:4" x14ac:dyDescent="0.2">
      <c r="B404" t="s">
        <v>448</v>
      </c>
      <c r="C404">
        <v>2020</v>
      </c>
      <c r="D404">
        <v>32</v>
      </c>
    </row>
    <row r="405" spans="2:4" x14ac:dyDescent="0.2">
      <c r="B405" t="s">
        <v>448</v>
      </c>
      <c r="C405">
        <v>2016</v>
      </c>
      <c r="D405">
        <v>28</v>
      </c>
    </row>
    <row r="406" spans="2:4" x14ac:dyDescent="0.2">
      <c r="B406" t="s">
        <v>448</v>
      </c>
      <c r="C406">
        <v>2012</v>
      </c>
      <c r="D406">
        <v>24</v>
      </c>
    </row>
    <row r="407" spans="2:4" x14ac:dyDescent="0.2">
      <c r="B407" t="s">
        <v>448</v>
      </c>
      <c r="C407">
        <v>2013</v>
      </c>
      <c r="D407">
        <v>25</v>
      </c>
    </row>
    <row r="408" spans="2:4" x14ac:dyDescent="0.2">
      <c r="B408" t="s">
        <v>448</v>
      </c>
      <c r="C408">
        <v>2014</v>
      </c>
      <c r="D408">
        <v>26</v>
      </c>
    </row>
    <row r="409" spans="2:4" x14ac:dyDescent="0.2">
      <c r="B409" t="s">
        <v>448</v>
      </c>
      <c r="C409">
        <v>2015</v>
      </c>
      <c r="D409">
        <v>27</v>
      </c>
    </row>
  </sheetData>
  <hyperlinks>
    <hyperlink ref="C5" r:id="rId3" display="https://www.pro-football-reference.com/years/2017/" xr:uid="{4AB7D829-6CB0-0F4C-8F5B-1AC92B709CEB}"/>
    <hyperlink ref="F5" r:id="rId4" tooltip="Kansas City Chiefs" display="https://www.pro-football-reference.com/teams/kan/2017.htm" xr:uid="{2A4906B4-CE0A-9040-A10E-C1582B805DAD}"/>
    <hyperlink ref="C6" r:id="rId5" display="https://www.pro-football-reference.com/years/2018/" xr:uid="{EB9EB82B-8006-794A-94CD-1CC86D0984A4}"/>
    <hyperlink ref="F6" r:id="rId6" tooltip="Kansas City Chiefs" display="https://www.pro-football-reference.com/teams/kan/2018.htm" xr:uid="{0DF5218C-0FA3-D741-A72E-8B8245B17644}"/>
    <hyperlink ref="C7" r:id="rId7" display="https://www.pro-football-reference.com/years/2019/" xr:uid="{A9A320FD-D5C6-4E4B-B56F-9753BE97858F}"/>
    <hyperlink ref="F7" r:id="rId8" tooltip="Kansas City Chiefs" display="https://www.pro-football-reference.com/teams/kan/2019.htm" xr:uid="{4D346DB0-5B21-E74E-9964-F5CF774480B9}"/>
    <hyperlink ref="C8" r:id="rId9" display="https://www.pro-football-reference.com/years/2020/" xr:uid="{16104FA3-8010-F740-B921-80EA3916FE71}"/>
    <hyperlink ref="F8" r:id="rId10" tooltip="Kansas City Chiefs" display="https://www.pro-football-reference.com/teams/kan/2020.htm" xr:uid="{E9494B7E-960F-B34B-981C-CD54BC4946C0}"/>
    <hyperlink ref="C9" r:id="rId11" display="https://www.pro-football-reference.com/years/2018/" xr:uid="{7A9A4DCD-6817-0F45-B3BF-8554F68B1946}"/>
    <hyperlink ref="F9" r:id="rId12" tooltip="Kansas City Chiefs" display="https://www.pro-football-reference.com/teams/kan/2018.htm" xr:uid="{ECF0B0A1-3E19-DE4A-B9A4-29E323654FC1}"/>
    <hyperlink ref="C10" r:id="rId13" display="https://www.pro-football-reference.com/years/2019/" xr:uid="{AF29CC76-54C4-9C4D-9E1B-21D35D10F11D}"/>
    <hyperlink ref="F10" r:id="rId14" tooltip="Kansas City Chiefs" display="https://www.pro-football-reference.com/teams/kan/2019.htm" xr:uid="{36CA3C9D-DCBA-0843-A758-7E31591B08E7}"/>
    <hyperlink ref="C11" r:id="rId15" display="https://www.pro-football-reference.com/years/2020/" xr:uid="{454E6D07-1753-8D42-9D45-163AFF7C0FE2}"/>
    <hyperlink ref="F11" r:id="rId16" tooltip="Kansas City Chiefs" display="https://www.pro-football-reference.com/teams/kan/2020.htm" xr:uid="{CE5118C5-A677-A441-B480-1AE3A1F42736}"/>
    <hyperlink ref="C12" r:id="rId17" display="https://www.pro-football-reference.com/years/2018/" xr:uid="{D3A8201E-6F7B-104A-A4BC-53F2142D38EC}"/>
    <hyperlink ref="F12" r:id="rId18" tooltip="Buffalo Bills" display="https://www.pro-football-reference.com/teams/buf/2018.htm" xr:uid="{456B6DCC-E9D0-C54B-821B-B2DCB5287C5C}"/>
    <hyperlink ref="C13" r:id="rId19" display="https://www.pro-football-reference.com/years/2019/" xr:uid="{CBC8C847-A60C-D847-B6B5-6E4D64AE91EE}"/>
    <hyperlink ref="F13" r:id="rId20" tooltip="Buffalo Bills" display="https://www.pro-football-reference.com/teams/buf/2019.htm" xr:uid="{E8AE38DA-F793-194F-BB8B-D726B457AC44}"/>
    <hyperlink ref="C14" r:id="rId21" display="https://www.pro-football-reference.com/years/2020/" xr:uid="{E5CA5DBB-A3C2-AE46-8DCD-469615F96BE4}"/>
    <hyperlink ref="F14" r:id="rId22" tooltip="Buffalo Bills" display="https://www.pro-football-reference.com/teams/buf/2020.htm" xr:uid="{B6AB4A4A-9761-2B45-9BF0-1EC775C49325}"/>
    <hyperlink ref="C15" r:id="rId23" display="https://www.pro-football-reference.com/years/2019/" xr:uid="{DBEEBFA1-18D8-D144-8624-9F376B99D7AD}"/>
    <hyperlink ref="F15" r:id="rId24" tooltip="Buffalo Bills" display="https://www.pro-football-reference.com/teams/buf/2019.htm" xr:uid="{42A04116-0147-0445-B330-482A48F15C5A}"/>
    <hyperlink ref="C16" r:id="rId25" display="https://www.pro-football-reference.com/years/2020/" xr:uid="{B276BD35-60C6-9D4C-9604-4EDB42FA3A7F}"/>
    <hyperlink ref="F16" r:id="rId26" tooltip="Buffalo Bills" display="https://www.pro-football-reference.com/teams/buf/2020.htm" xr:uid="{941D5545-46C6-184B-977C-099557F8360B}"/>
    <hyperlink ref="C17" r:id="rId27" display="https://www.pro-football-reference.com/years/2016/" xr:uid="{D44C8AE1-14F9-EC4F-9E06-7DEA75F6EDC2}"/>
    <hyperlink ref="F17" r:id="rId28" tooltip="Dallas Cowboys" display="https://www.pro-football-reference.com/teams/dal/2016.htm" xr:uid="{E4D89AB6-454E-E24D-9F0C-73074B94E03F}"/>
    <hyperlink ref="C18" r:id="rId29" display="https://www.pro-football-reference.com/years/2017/" xr:uid="{14D96C76-1EAE-6C47-9D88-515607880127}"/>
    <hyperlink ref="F18" r:id="rId30" tooltip="Dallas Cowboys" display="https://www.pro-football-reference.com/teams/dal/2017.htm" xr:uid="{5107DDC2-D60C-394E-A1C5-3CB427346E3E}"/>
    <hyperlink ref="C19" r:id="rId31" display="https://www.pro-football-reference.com/years/2018/" xr:uid="{7592FC60-464F-E140-820D-7947ED16848D}"/>
    <hyperlink ref="F19" r:id="rId32" tooltip="Dallas Cowboys" display="https://www.pro-football-reference.com/teams/dal/2018.htm" xr:uid="{B794B4F0-6D05-8A47-96BA-C57B23E207B0}"/>
    <hyperlink ref="C20" r:id="rId33" display="https://www.pro-football-reference.com/years/2019/" xr:uid="{3C75EFB2-12C6-774B-919B-7858377B24AA}"/>
    <hyperlink ref="F20" r:id="rId34" tooltip="Dallas Cowboys" display="https://www.pro-football-reference.com/teams/dal/2019.htm" xr:uid="{B76675D1-6F51-DB48-A7FA-69EE6F435356}"/>
    <hyperlink ref="C21" r:id="rId35" display="https://www.pro-football-reference.com/years/2020/" xr:uid="{98CABC7E-457A-2B47-BAC4-0AE4937F871F}"/>
    <hyperlink ref="F21" r:id="rId36" tooltip="Dallas Cowboys" display="https://www.pro-football-reference.com/teams/dal/2020.htm" xr:uid="{DF2BA794-EF9F-AD4C-AD57-12B7A7ED11FD}"/>
    <hyperlink ref="C22" r:id="rId37" display="https://www.pro-football-reference.com/years/2016/" xr:uid="{F2D90E7F-ED22-0842-AD28-BB4FF12A0644}"/>
    <hyperlink ref="F22" r:id="rId38" tooltip="Dallas Cowboys" display="https://www.pro-football-reference.com/teams/dal/2016.htm" xr:uid="{707242A0-3538-8047-9003-FE8CA4D31423}"/>
    <hyperlink ref="C23" r:id="rId39" display="https://www.pro-football-reference.com/years/2018/" xr:uid="{BCBA56E3-E600-CE4F-B147-F1E6E13A4B36}"/>
    <hyperlink ref="F23" r:id="rId40" tooltip="Dallas Cowboys" display="https://www.pro-football-reference.com/teams/dal/2018.htm" xr:uid="{D1DF4BB6-EB4C-AB4A-90D8-BD963C0F7ED1}"/>
    <hyperlink ref="C24" r:id="rId41" display="https://www.pro-football-reference.com/years/2012/" xr:uid="{1349812E-A312-4643-BC2C-0F7FC74D4AAA}"/>
    <hyperlink ref="F24" r:id="rId42" tooltip="Seattle Seahawks" display="https://www.pro-football-reference.com/teams/sea/2012.htm" xr:uid="{A7761266-BCB0-7D47-AEBC-DFAA45D18526}"/>
    <hyperlink ref="C25" r:id="rId43" display="https://www.pro-football-reference.com/years/2013/" xr:uid="{CD328786-AB97-4843-ABC9-34BF95806460}"/>
    <hyperlink ref="F25" r:id="rId44" tooltip="Seattle Seahawks" display="https://www.pro-football-reference.com/teams/sea/2013.htm" xr:uid="{D16238D9-B375-C341-B8AE-0B50FC0E49D1}"/>
    <hyperlink ref="C26" r:id="rId45" display="https://www.pro-football-reference.com/years/2014/" xr:uid="{62C9CCA2-FF9A-4D4B-9BC0-2517A362680A}"/>
    <hyperlink ref="F26" r:id="rId46" tooltip="Seattle Seahawks" display="https://www.pro-football-reference.com/teams/sea/2014.htm" xr:uid="{4BE27276-1789-0647-AC28-63DC9BA92A9F}"/>
    <hyperlink ref="C27" r:id="rId47" display="https://www.pro-football-reference.com/years/2015/" xr:uid="{6A052AC1-4996-4C4C-8095-A958CB15E043}"/>
    <hyperlink ref="F27" r:id="rId48" tooltip="Seattle Seahawks" display="https://www.pro-football-reference.com/teams/sea/2015.htm" xr:uid="{05EE1B7C-DFBE-E448-8646-F563274386A4}"/>
    <hyperlink ref="C28" r:id="rId49" display="https://www.pro-football-reference.com/years/2016/" xr:uid="{5165A3C7-0D9A-7A4E-B969-ADCAF44329D7}"/>
    <hyperlink ref="F28" r:id="rId50" tooltip="Seattle Seahawks" display="https://www.pro-football-reference.com/teams/sea/2016.htm" xr:uid="{91DAC88C-6BE4-7047-9E53-AD042CA1C6A0}"/>
    <hyperlink ref="C29" r:id="rId51" display="https://www.pro-football-reference.com/years/2017/" xr:uid="{0E59423D-6478-9249-B876-FAF70F099027}"/>
    <hyperlink ref="F29" r:id="rId52" tooltip="Seattle Seahawks" display="https://www.pro-football-reference.com/teams/sea/2017.htm" xr:uid="{9FA01743-DB4C-2B4E-9731-B6C76034BC50}"/>
    <hyperlink ref="C30" r:id="rId53" display="https://www.pro-football-reference.com/years/2018/" xr:uid="{8C0BA2C6-4AB1-B54E-9DA7-F202F914A573}"/>
    <hyperlink ref="F30" r:id="rId54" tooltip="Seattle Seahawks" display="https://www.pro-football-reference.com/teams/sea/2018.htm" xr:uid="{6FEE9498-F07A-CD4B-87FD-30EA9379FC3B}"/>
    <hyperlink ref="C31" r:id="rId55" display="https://www.pro-football-reference.com/years/2019/" xr:uid="{72DBA6C4-55CA-914A-9756-A104168EBF1E}"/>
    <hyperlink ref="F31" r:id="rId56" tooltip="Seattle Seahawks" display="https://www.pro-football-reference.com/teams/sea/2019.htm" xr:uid="{32488403-A507-9745-8AA8-C6095F6E3253}"/>
    <hyperlink ref="C32" r:id="rId57" display="https://www.pro-football-reference.com/years/2020/" xr:uid="{CF714D0C-1AED-B447-B46A-1092913EFD12}"/>
    <hyperlink ref="F32" r:id="rId58" tooltip="Seattle Seahawks" display="https://www.pro-football-reference.com/teams/sea/2020.htm" xr:uid="{A18F2ECC-C77C-B743-ACBC-B9258F44AEB1}"/>
    <hyperlink ref="C33" r:id="rId59" display="https://www.pro-football-reference.com/years/2012/" xr:uid="{B0416077-C87E-8844-8EE7-E3F1250A305F}"/>
    <hyperlink ref="F33" r:id="rId60" tooltip="Seattle Seahawks" display="https://www.pro-football-reference.com/teams/sea/2012.htm" xr:uid="{C60AD23F-276E-7647-8FA5-BDE5B2CC2CA0}"/>
    <hyperlink ref="C34" r:id="rId61" display="https://www.pro-football-reference.com/years/2013/" xr:uid="{53549771-5A09-A040-8B03-643CF8601FC9}"/>
    <hyperlink ref="F34" r:id="rId62" tooltip="Seattle Seahawks" display="https://www.pro-football-reference.com/teams/sea/2013.htm" xr:uid="{F446B954-7787-E648-AEB3-1FE3AD57AE8F}"/>
    <hyperlink ref="C35" r:id="rId63" display="https://www.pro-football-reference.com/years/2014/" xr:uid="{61F74DD0-FB44-404F-9881-C5179B7DDCCF}"/>
    <hyperlink ref="F35" r:id="rId64" tooltip="Seattle Seahawks" display="https://www.pro-football-reference.com/teams/sea/2014.htm" xr:uid="{7A6835A2-3AD6-8748-8D40-402F0DDAE137}"/>
    <hyperlink ref="C36" r:id="rId65" display="https://www.pro-football-reference.com/years/2015/" xr:uid="{AB412FD5-D4B9-0043-A860-196C67CF9D8D}"/>
    <hyperlink ref="F36" r:id="rId66" tooltip="Seattle Seahawks" display="https://www.pro-football-reference.com/teams/sea/2015.htm" xr:uid="{91790253-1585-8446-945E-BEFD79D6A1F0}"/>
    <hyperlink ref="C37" r:id="rId67" display="https://www.pro-football-reference.com/years/2016/" xr:uid="{9D141204-A052-7243-BA14-3D3AB6272BF4}"/>
    <hyperlink ref="F37" r:id="rId68" tooltip="Seattle Seahawks" display="https://www.pro-football-reference.com/teams/sea/2016.htm" xr:uid="{C622807D-EE0F-FC4E-8D0B-746025908137}"/>
    <hyperlink ref="C38" r:id="rId69" display="https://www.pro-football-reference.com/years/2018/" xr:uid="{96DC568B-4611-4E4B-A13A-72898198D92A}"/>
    <hyperlink ref="F38" r:id="rId70" tooltip="Seattle Seahawks" display="https://www.pro-football-reference.com/teams/sea/2018.htm" xr:uid="{CFE1820E-515A-1D42-9912-A787C9D2C602}"/>
    <hyperlink ref="C39" r:id="rId71" display="https://www.pro-football-reference.com/years/2019/" xr:uid="{B434C491-1CFA-5C4F-A447-91E9AFFD4F16}"/>
    <hyperlink ref="F39" r:id="rId72" tooltip="Seattle Seahawks" display="https://www.pro-football-reference.com/teams/sea/2019.htm" xr:uid="{72AF6F5B-F989-E045-A698-AFAF7977A054}"/>
    <hyperlink ref="C40" r:id="rId73" display="https://www.pro-football-reference.com/years/2020/" xr:uid="{6347EEA3-3F94-AD4A-B717-3DD79C73D6D1}"/>
    <hyperlink ref="F40" r:id="rId74" tooltip="Seattle Seahawks" display="https://www.pro-football-reference.com/teams/sea/2020.htm" xr:uid="{11461E84-1F9C-4549-9B23-D61F2CC685D2}"/>
    <hyperlink ref="C41" r:id="rId75" display="https://www.pro-football-reference.com/years/2016/" xr:uid="{36753A73-8E71-B641-B2D8-92B6C64E9D40}"/>
    <hyperlink ref="F41" r:id="rId76" tooltip="Los Angeles Rams" display="https://www.pro-football-reference.com/teams/ram/2016.htm" xr:uid="{B320D370-1453-1445-B4AD-DCFEF6C12BD1}"/>
    <hyperlink ref="C42" r:id="rId77" display="https://www.pro-football-reference.com/years/2017/" xr:uid="{72A8B6C8-4CD0-F045-8C91-B501BF1673E6}"/>
    <hyperlink ref="F42" r:id="rId78" tooltip="Los Angeles Rams" display="https://www.pro-football-reference.com/teams/ram/2017.htm" xr:uid="{74615491-BAA9-0540-99DD-B604E93748DF}"/>
    <hyperlink ref="C43" r:id="rId79" display="https://www.pro-football-reference.com/years/2018/" xr:uid="{C2C6D024-D8AE-F14C-9065-CF804C7E37DE}"/>
    <hyperlink ref="F43" r:id="rId80" tooltip="Los Angeles Rams" display="https://www.pro-football-reference.com/teams/ram/2018.htm" xr:uid="{28277B4A-AFB6-674B-8F54-FA56727ACA36}"/>
    <hyperlink ref="C44" r:id="rId81" display="https://www.pro-football-reference.com/years/2019/" xr:uid="{9A1DDEFE-4D1A-B44B-B9BA-D84A88329B05}"/>
    <hyperlink ref="F44" r:id="rId82" tooltip="Los Angeles Rams" display="https://www.pro-football-reference.com/teams/ram/2019.htm" xr:uid="{EE13411B-0062-364C-9EE1-92E0DF5E7501}"/>
    <hyperlink ref="C45" r:id="rId83" display="https://www.pro-football-reference.com/years/2020/" xr:uid="{208A35A3-7CE0-9542-94AB-516F6DDD7B9F}"/>
    <hyperlink ref="F45" r:id="rId84" tooltip="Los Angeles Rams" display="https://www.pro-football-reference.com/teams/ram/2020.htm" xr:uid="{21CFF236-2752-754F-A1D9-6A7EB6AD7465}"/>
    <hyperlink ref="C46" r:id="rId85" display="https://www.pro-football-reference.com/years/2017/" xr:uid="{A46F2FFD-3C68-AC44-AD10-487E8F09914B}"/>
    <hyperlink ref="F46" r:id="rId86" tooltip="Los Angeles Rams" display="https://www.pro-football-reference.com/teams/ram/2017.htm" xr:uid="{7B44FE5C-871C-1647-A0BB-ED16476FD367}"/>
    <hyperlink ref="C47" r:id="rId87" display="https://www.pro-football-reference.com/years/2018/" xr:uid="{5CEE9CE9-1233-A048-806F-889857C371CB}"/>
    <hyperlink ref="F47" r:id="rId88" tooltip="Los Angeles Rams" display="https://www.pro-football-reference.com/teams/ram/2018.htm" xr:uid="{B032FC11-F70F-DA46-AB7E-9CD5A7B7E578}"/>
    <hyperlink ref="C48" r:id="rId89" display="https://www.pro-football-reference.com/years/2020/" xr:uid="{31975520-96E9-2E4A-8FBF-36A53FC5F069}"/>
    <hyperlink ref="F48" r:id="rId90" tooltip="Los Angeles Rams" display="https://www.pro-football-reference.com/teams/ram/2020.htm" xr:uid="{AB22AA1C-C2BC-484F-9E3D-5D72DDD7C432}"/>
    <hyperlink ref="C49" r:id="rId91" display="https://www.pro-football-reference.com/years/2005/" xr:uid="{14631346-347C-5242-89E5-674FC1937966}"/>
    <hyperlink ref="F49" r:id="rId92" tooltip="Green Bay Packers" display="https://www.pro-football-reference.com/teams/gnb/2005.htm" xr:uid="{5BA926A8-0807-7F49-BAB9-520AE8043994}"/>
    <hyperlink ref="C50" r:id="rId93" display="https://www.pro-football-reference.com/years/2006/" xr:uid="{1A1F1665-F6F2-A145-A291-6E5E3FBDE6BE}"/>
    <hyperlink ref="F50" r:id="rId94" tooltip="Green Bay Packers" display="https://www.pro-football-reference.com/teams/gnb/2006.htm" xr:uid="{C3F68348-1EA9-9C4B-925F-F94264E803D9}"/>
    <hyperlink ref="C51" r:id="rId95" display="https://www.pro-football-reference.com/years/2007/" xr:uid="{9FA92ADD-FE81-014F-B657-6437B5D44D2B}"/>
    <hyperlink ref="F51" r:id="rId96" tooltip="Green Bay Packers" display="https://www.pro-football-reference.com/teams/gnb/2007.htm" xr:uid="{7601A38A-42A8-F147-97FB-722DD92BB97C}"/>
    <hyperlink ref="C52" r:id="rId97" display="https://www.pro-football-reference.com/years/2008/" xr:uid="{909EE01B-E187-A345-9F8A-6640793138A1}"/>
    <hyperlink ref="F52" r:id="rId98" tooltip="Green Bay Packers" display="https://www.pro-football-reference.com/teams/gnb/2008.htm" xr:uid="{26B79B37-619D-F246-8C63-CE0A62D0F792}"/>
    <hyperlink ref="C53" r:id="rId99" display="https://www.pro-football-reference.com/years/2009/" xr:uid="{757FFA37-13B2-FC4E-A30E-785722DC1584}"/>
    <hyperlink ref="F53" r:id="rId100" tooltip="Green Bay Packers" display="https://www.pro-football-reference.com/teams/gnb/2009.htm" xr:uid="{8FFD305F-3F82-B14B-9C74-4F2C9F56A8B6}"/>
    <hyperlink ref="C54" r:id="rId101" display="https://www.pro-football-reference.com/years/2010/" xr:uid="{8AAC9D93-8937-504F-91BF-1734A257D7B2}"/>
    <hyperlink ref="F54" r:id="rId102" tooltip="Green Bay Packers" display="https://www.pro-football-reference.com/teams/gnb/2010.htm" xr:uid="{F211B134-9D2C-6546-BD2A-B3E7D3BEA1E6}"/>
    <hyperlink ref="C55" r:id="rId103" display="https://www.pro-football-reference.com/years/2011/" xr:uid="{000951BE-57B6-C64B-93A2-5212A48DE8FA}"/>
    <hyperlink ref="F55" r:id="rId104" tooltip="Green Bay Packers" display="https://www.pro-football-reference.com/teams/gnb/2011.htm" xr:uid="{0AA43DB0-6CB7-5845-A29A-742B22155C5A}"/>
    <hyperlink ref="C56" r:id="rId105" display="https://www.pro-football-reference.com/years/2012/" xr:uid="{1C475F0F-8A9A-874A-B2F0-AFDCA162EAD8}"/>
    <hyperlink ref="F56" r:id="rId106" tooltip="Green Bay Packers" display="https://www.pro-football-reference.com/teams/gnb/2012.htm" xr:uid="{39C56573-4DD5-3A48-92C4-6C06569DC1BC}"/>
    <hyperlink ref="C57" r:id="rId107" display="https://www.pro-football-reference.com/years/2013/" xr:uid="{AEF17064-80E5-E84A-ADA2-BC999A85672F}"/>
    <hyperlink ref="F57" r:id="rId108" tooltip="Green Bay Packers" display="https://www.pro-football-reference.com/teams/gnb/2013.htm" xr:uid="{C887E856-E556-2647-94A1-2339965FD0B8}"/>
    <hyperlink ref="C58" r:id="rId109" display="https://www.pro-football-reference.com/years/2014/" xr:uid="{46FF9473-2D62-724A-B765-C8159E0B31DC}"/>
    <hyperlink ref="F58" r:id="rId110" tooltip="Green Bay Packers" display="https://www.pro-football-reference.com/teams/gnb/2014.htm" xr:uid="{9EDD6232-8C2D-AA49-B607-8421D9A107BD}"/>
    <hyperlink ref="C59" r:id="rId111" display="https://www.pro-football-reference.com/years/2015/" xr:uid="{AB56B22D-95E3-3E4A-9A1A-EA23FB0F59C8}"/>
    <hyperlink ref="F59" r:id="rId112" tooltip="Green Bay Packers" display="https://www.pro-football-reference.com/teams/gnb/2015.htm" xr:uid="{B997F090-74E9-3B44-98AC-CAFE2C2C112F}"/>
    <hyperlink ref="C60" r:id="rId113" display="https://www.pro-football-reference.com/years/2016/" xr:uid="{D537E34D-5CC1-1448-9DE1-68BAC11B2225}"/>
    <hyperlink ref="F60" r:id="rId114" tooltip="Green Bay Packers" display="https://www.pro-football-reference.com/teams/gnb/2016.htm" xr:uid="{0FE84006-BAB8-754E-9445-F9B3A10D58CE}"/>
    <hyperlink ref="C61" r:id="rId115" display="https://www.pro-football-reference.com/years/2017/" xr:uid="{F5F590AB-9E0E-714B-A7D5-21AE11D1C11E}"/>
    <hyperlink ref="F61" r:id="rId116" tooltip="Green Bay Packers" display="https://www.pro-football-reference.com/teams/gnb/2017.htm" xr:uid="{8DC235AA-3250-6E42-AC9D-3F78FDD38E30}"/>
    <hyperlink ref="C62" r:id="rId117" display="https://www.pro-football-reference.com/years/2018/" xr:uid="{ACC601D8-498B-664E-95B1-6511EEC2E14F}"/>
    <hyperlink ref="F62" r:id="rId118" tooltip="Green Bay Packers" display="https://www.pro-football-reference.com/teams/gnb/2018.htm" xr:uid="{AF710280-093C-1A48-927D-B26D262F318D}"/>
    <hyperlink ref="C63" r:id="rId119" display="https://www.pro-football-reference.com/years/2019/" xr:uid="{EA2F313D-7ED1-6740-81B9-175B9E84ABC3}"/>
    <hyperlink ref="F63" r:id="rId120" tooltip="Green Bay Packers" display="https://www.pro-football-reference.com/teams/gnb/2019.htm" xr:uid="{8C57C521-8316-2749-AE36-4569BE342BD1}"/>
    <hyperlink ref="C64" r:id="rId121" display="https://www.pro-football-reference.com/years/2020/" xr:uid="{62AFFDE9-C631-5144-A831-AE532CD5091D}"/>
    <hyperlink ref="F64" r:id="rId122" tooltip="Green Bay Packers" display="https://www.pro-football-reference.com/teams/gnb/2020.htm" xr:uid="{10C66600-9B74-324A-9BB9-B8EE2490E889}"/>
    <hyperlink ref="C65" r:id="rId123" display="https://www.pro-football-reference.com/years/2007/" xr:uid="{0BBBF009-74E7-E44A-8E9B-D571191097D6}"/>
    <hyperlink ref="F65" r:id="rId124" tooltip="Green Bay Packers" display="https://www.pro-football-reference.com/teams/gnb/2007.htm" xr:uid="{721120A7-27B1-3941-A2DB-6E57AA3A24B2}"/>
    <hyperlink ref="C66" r:id="rId125" display="https://www.pro-football-reference.com/years/2009/" xr:uid="{7537B7DE-A107-5F4E-B408-FC2246205A78}"/>
    <hyperlink ref="F66" r:id="rId126" tooltip="Green Bay Packers" display="https://www.pro-football-reference.com/teams/gnb/2009.htm" xr:uid="{0F62F40B-B0BE-3343-9398-F253AE2B91C1}"/>
    <hyperlink ref="C67" r:id="rId127" display="https://www.pro-football-reference.com/years/2010/" xr:uid="{6784FF3C-7392-9848-B954-EA3085939ECF}"/>
    <hyperlink ref="F67" r:id="rId128" tooltip="Green Bay Packers" display="https://www.pro-football-reference.com/teams/gnb/2010.htm" xr:uid="{2501AEA9-4B08-7942-B305-EDD0677B0F9C}"/>
    <hyperlink ref="C68" r:id="rId129" display="https://www.pro-football-reference.com/years/2011/" xr:uid="{FF00C4F3-EFFE-D644-BE65-82D74980CAED}"/>
    <hyperlink ref="F68" r:id="rId130" tooltip="Green Bay Packers" display="https://www.pro-football-reference.com/teams/gnb/2011.htm" xr:uid="{899EC763-00C8-7D4C-AB9B-5E6A71DA6AC7}"/>
    <hyperlink ref="C69" r:id="rId131" display="https://www.pro-football-reference.com/years/2012/" xr:uid="{55D25AA7-3A52-AC4D-9CEA-F76F4B64DA29}"/>
    <hyperlink ref="F69" r:id="rId132" tooltip="Green Bay Packers" display="https://www.pro-football-reference.com/teams/gnb/2012.htm" xr:uid="{96BA3D21-9E44-114F-BE7D-D27ED70709EE}"/>
    <hyperlink ref="C70" r:id="rId133" display="https://www.pro-football-reference.com/years/2013/" xr:uid="{7667CE04-7F67-DC45-9698-A37381ED0C48}"/>
    <hyperlink ref="F70" r:id="rId134" tooltip="Green Bay Packers" display="https://www.pro-football-reference.com/teams/gnb/2013.htm" xr:uid="{E9D30D42-B665-BB4A-B250-958ED60FFA48}"/>
    <hyperlink ref="C71" r:id="rId135" display="https://www.pro-football-reference.com/years/2014/" xr:uid="{E072D4D2-ADB9-E048-A072-786E31FD9F5F}"/>
    <hyperlink ref="F71" r:id="rId136" tooltip="Green Bay Packers" display="https://www.pro-football-reference.com/teams/gnb/2014.htm" xr:uid="{EB6A574F-B69B-DC42-B548-4F2A93409373}"/>
    <hyperlink ref="C72" r:id="rId137" display="https://www.pro-football-reference.com/years/2015/" xr:uid="{5BD3B81E-DCEA-224D-A595-0320D8B3190C}"/>
    <hyperlink ref="F72" r:id="rId138" tooltip="Green Bay Packers" display="https://www.pro-football-reference.com/teams/gnb/2015.htm" xr:uid="{DDE41986-CB30-3744-AEF5-823D3C3A02E2}"/>
    <hyperlink ref="C73" r:id="rId139" display="https://www.pro-football-reference.com/years/2016/" xr:uid="{4D4BFB7C-F82B-664B-B091-8987E8A44328}"/>
    <hyperlink ref="F73" r:id="rId140" tooltip="Green Bay Packers" display="https://www.pro-football-reference.com/teams/gnb/2016.htm" xr:uid="{91D396D2-C379-A244-8705-B4F601CA8E07}"/>
    <hyperlink ref="C74" r:id="rId141" display="https://www.pro-football-reference.com/years/2019/" xr:uid="{27D4FA97-B1FE-E54E-AD1B-3453A9410456}"/>
    <hyperlink ref="F74" r:id="rId142" tooltip="Green Bay Packers" display="https://www.pro-football-reference.com/teams/gnb/2019.htm" xr:uid="{42A3D503-397E-3F40-B874-BD8F490B2AFE}"/>
    <hyperlink ref="C75" r:id="rId143" display="https://www.pro-football-reference.com/years/2020/" xr:uid="{3049F4F8-BC9E-8C47-B2DD-0582D16CB348}"/>
    <hyperlink ref="F75" r:id="rId144" tooltip="Green Bay Packers" display="https://www.pro-football-reference.com/teams/gnb/2020.htm" xr:uid="{9285CA27-2F60-6E4A-A96C-F40802BC8630}"/>
    <hyperlink ref="C76" r:id="rId145" display="https://www.pro-football-reference.com/years/2012/" xr:uid="{A40CD910-8991-1040-B92C-64BE83077065}"/>
    <hyperlink ref="F76" r:id="rId146" tooltip="Washington Redskins" display="https://www.pro-football-reference.com/teams/was/2012.htm" xr:uid="{797F68B4-B6A6-3547-A5A5-103D2C690EC7}"/>
    <hyperlink ref="C77" r:id="rId147" display="https://www.pro-football-reference.com/years/2013/" xr:uid="{E5966B28-EFCF-0645-85B2-F465B7326065}"/>
    <hyperlink ref="F77" r:id="rId148" tooltip="Washington Redskins" display="https://www.pro-football-reference.com/teams/was/2013.htm" xr:uid="{1CD816D6-998C-0340-82B0-7A7153010EB4}"/>
    <hyperlink ref="C78" r:id="rId149" display="https://www.pro-football-reference.com/years/2014/" xr:uid="{EBF41037-C2E4-7441-8A9D-AC2D6B3A62AE}"/>
    <hyperlink ref="F78" r:id="rId150" tooltip="Washington Redskins" display="https://www.pro-football-reference.com/teams/was/2014.htm" xr:uid="{72216D30-A82B-6D40-869F-C3CF35C279C6}"/>
    <hyperlink ref="C79" r:id="rId151" display="https://www.pro-football-reference.com/years/2015/" xr:uid="{E39C2C2A-7821-B844-B865-12DDCF6F2EA8}"/>
    <hyperlink ref="F79" r:id="rId152" tooltip="Washington Redskins" display="https://www.pro-football-reference.com/teams/was/2015.htm" xr:uid="{64495D43-6185-4543-BC26-F79F9D200D93}"/>
    <hyperlink ref="C80" r:id="rId153" display="https://www.pro-football-reference.com/years/2016/" xr:uid="{2A9310FC-A3F5-514C-8F2C-8CA21B32F9D0}"/>
    <hyperlink ref="F80" r:id="rId154" tooltip="Washington Redskins" display="https://www.pro-football-reference.com/teams/was/2016.htm" xr:uid="{4FA8C460-4FF1-7D41-9653-FB02AF8ED266}"/>
    <hyperlink ref="C81" r:id="rId155" display="https://www.pro-football-reference.com/years/2017/" xr:uid="{BDDFE8BA-9884-3446-BF72-DC7581039590}"/>
    <hyperlink ref="F81" r:id="rId156" tooltip="Washington Redskins" display="https://www.pro-football-reference.com/teams/was/2017.htm" xr:uid="{F96E45D5-0BFC-7749-B1FA-13EDB4AA89D3}"/>
    <hyperlink ref="C82" r:id="rId157" display="https://www.pro-football-reference.com/years/2018/" xr:uid="{23F7D919-B2E8-D248-B94F-2B6544631ADA}"/>
    <hyperlink ref="F82" r:id="rId158" tooltip="Minnesota Vikings" display="https://www.pro-football-reference.com/teams/min/2018.htm" xr:uid="{EFB7FC38-7F0A-5344-A1BC-C7054DBA9919}"/>
    <hyperlink ref="C83" r:id="rId159" display="https://www.pro-football-reference.com/years/2019/" xr:uid="{70D9F513-2E1D-F84B-8C32-A172542A75C8}"/>
    <hyperlink ref="F83" r:id="rId160" tooltip="Minnesota Vikings" display="https://www.pro-football-reference.com/teams/min/2019.htm" xr:uid="{486A24B4-9056-F34D-8984-8802DA80F35B}"/>
    <hyperlink ref="C84" r:id="rId161" display="https://www.pro-football-reference.com/years/2020/" xr:uid="{C29726F2-4A93-FD41-89F4-4838125F757A}"/>
    <hyperlink ref="F84" r:id="rId162" tooltip="Minnesota Vikings" display="https://www.pro-football-reference.com/teams/min/2020.htm" xr:uid="{B6A4C2FA-190C-1E4C-A9CE-E1D4AEC6E9D0}"/>
    <hyperlink ref="C85" r:id="rId163" display="https://www.pro-football-reference.com/years/2012/" xr:uid="{2CDF539A-A552-064F-952A-C848F18CFAC2}"/>
    <hyperlink ref="F85" r:id="rId164" tooltip="Washington Redskins" display="https://www.pro-football-reference.com/teams/was/2012.htm" xr:uid="{E856BC06-3692-8F42-B831-7AF088E8FB4D}"/>
    <hyperlink ref="C86" r:id="rId165" display="https://www.pro-football-reference.com/years/2015/" xr:uid="{FDF0A593-5C72-5C4D-A05E-5D798A726992}"/>
    <hyperlink ref="F86" r:id="rId166" tooltip="Washington Redskins" display="https://www.pro-football-reference.com/teams/was/2015.htm" xr:uid="{719167A3-7747-0442-87AA-23E20D285533}"/>
    <hyperlink ref="C87" r:id="rId167" display="https://www.pro-football-reference.com/years/2019/" xr:uid="{F76BA443-7704-1948-9E34-418E2BB9D68B}"/>
    <hyperlink ref="F87" r:id="rId168" tooltip="Minnesota Vikings" display="https://www.pro-football-reference.com/teams/min/2019.htm" xr:uid="{261F0524-C28B-C04C-980C-2793BB9B0FB2}"/>
    <hyperlink ref="C88" r:id="rId169" display="https://www.pro-football-reference.com/years/2016/" xr:uid="{DFFDB709-2E51-AC49-B83D-7BA1BFDDB358}"/>
    <hyperlink ref="F88" r:id="rId170" tooltip="Philadelphia Eagles" display="https://www.pro-football-reference.com/teams/phi/2016.htm" xr:uid="{553DD4C5-3215-5841-8C66-D389A093FEFA}"/>
    <hyperlink ref="C89" r:id="rId171" display="https://www.pro-football-reference.com/years/2017/" xr:uid="{F9973E1C-76DF-DF4A-B293-0CF88CD0CADB}"/>
    <hyperlink ref="F89" r:id="rId172" tooltip="Philadelphia Eagles" display="https://www.pro-football-reference.com/teams/phi/2017.htm" xr:uid="{2A2D2DD6-50DD-854D-B720-A8B108A76A66}"/>
    <hyperlink ref="C90" r:id="rId173" display="https://www.pro-football-reference.com/years/2018/" xr:uid="{B1E061AE-DC95-1E4D-ABEF-F2E5201C1310}"/>
    <hyperlink ref="F90" r:id="rId174" tooltip="Philadelphia Eagles" display="https://www.pro-football-reference.com/teams/phi/2018.htm" xr:uid="{21C69920-421F-3A40-A23F-D251F429CAB9}"/>
    <hyperlink ref="C91" r:id="rId175" display="https://www.pro-football-reference.com/years/2019/" xr:uid="{8039E122-0A1A-3F43-AFDC-88CEA73A72FB}"/>
    <hyperlink ref="F91" r:id="rId176" tooltip="Philadelphia Eagles" display="https://www.pro-football-reference.com/teams/phi/2019.htm" xr:uid="{41B7DEC1-881D-7344-9576-90FA92A5A7D7}"/>
    <hyperlink ref="C92" r:id="rId177" display="https://www.pro-football-reference.com/years/2020/" xr:uid="{13D10EC1-53F3-5B4A-918D-6D3ABCA2F0D1}"/>
    <hyperlink ref="F92" r:id="rId178" tooltip="Philadelphia Eagles" display="https://www.pro-football-reference.com/teams/phi/2020.htm" xr:uid="{B24E511D-00B8-5E44-B5AE-F5D47C7F03E6}"/>
    <hyperlink ref="C93" r:id="rId179" display="https://www.pro-football-reference.com/years/2019/" xr:uid="{F60DAD83-992A-F04D-ABC5-66107AB51716}"/>
    <hyperlink ref="F93" r:id="rId180" tooltip="Philadelphia Eagles" display="https://www.pro-football-reference.com/teams/phi/2019.htm" xr:uid="{2E1E546D-4D6B-8A4A-BFE6-76AA8CF04DDA}"/>
    <hyperlink ref="C94" r:id="rId181" display="https://www.pro-football-reference.com/years/2008/" xr:uid="{C9B71E59-2CD9-C240-A111-DE42B03721AB}"/>
    <hyperlink ref="F94" r:id="rId182" tooltip="Atlanta Falcons" display="https://www.pro-football-reference.com/teams/atl/2008.htm" xr:uid="{62AE9C32-07CF-9A44-9729-20B5F11D1A12}"/>
    <hyperlink ref="C95" r:id="rId183" display="https://www.pro-football-reference.com/years/2009/" xr:uid="{3E51CCEC-5E1D-6945-9142-A3EFDA3409CD}"/>
    <hyperlink ref="F95" r:id="rId184" tooltip="Atlanta Falcons" display="https://www.pro-football-reference.com/teams/atl/2009.htm" xr:uid="{CEFE87FA-2770-834B-A1D8-3543A39292D0}"/>
    <hyperlink ref="C96" r:id="rId185" display="https://www.pro-football-reference.com/years/2010/" xr:uid="{6B35DBE6-205A-F948-96D3-82E8E98D742D}"/>
    <hyperlink ref="F96" r:id="rId186" tooltip="Atlanta Falcons" display="https://www.pro-football-reference.com/teams/atl/2010.htm" xr:uid="{AD160134-D9E4-D747-BDAB-EB684A419BEE}"/>
    <hyperlink ref="C97" r:id="rId187" display="https://www.pro-football-reference.com/years/2011/" xr:uid="{94285D7F-784F-5D4A-AA5B-F7167D42488B}"/>
    <hyperlink ref="F97" r:id="rId188" tooltip="Atlanta Falcons" display="https://www.pro-football-reference.com/teams/atl/2011.htm" xr:uid="{4D7964C5-033C-5B4B-A30D-400445EC877D}"/>
    <hyperlink ref="C98" r:id="rId189" display="https://www.pro-football-reference.com/years/2012/" xr:uid="{7BC946FA-C624-EF4E-BDD2-B29DAD657B3F}"/>
    <hyperlink ref="F98" r:id="rId190" tooltip="Atlanta Falcons" display="https://www.pro-football-reference.com/teams/atl/2012.htm" xr:uid="{CFFAB275-BE30-5B43-9E5C-498CCB0A2DEF}"/>
    <hyperlink ref="C99" r:id="rId191" display="https://www.pro-football-reference.com/years/2013/" xr:uid="{54B81556-A6BB-B440-A29A-3CF24B3CFE7B}"/>
    <hyperlink ref="F99" r:id="rId192" tooltip="Atlanta Falcons" display="https://www.pro-football-reference.com/teams/atl/2013.htm" xr:uid="{B29CD291-4001-3B42-B311-61B091702C02}"/>
    <hyperlink ref="C100" r:id="rId193" display="https://www.pro-football-reference.com/years/2014/" xr:uid="{078BAECA-159E-D54E-8E36-670A00EAD59F}"/>
    <hyperlink ref="F100" r:id="rId194" tooltip="Atlanta Falcons" display="https://www.pro-football-reference.com/teams/atl/2014.htm" xr:uid="{791C2146-9528-BD41-B2F6-6C847F6F3EEA}"/>
    <hyperlink ref="C101" r:id="rId195" display="https://www.pro-football-reference.com/years/2015/" xr:uid="{920C3D13-7CE8-BE41-99B4-5B85CD788714}"/>
    <hyperlink ref="F101" r:id="rId196" tooltip="Atlanta Falcons" display="https://www.pro-football-reference.com/teams/atl/2015.htm" xr:uid="{FED10F8F-38B6-5246-9192-B20BD0175034}"/>
    <hyperlink ref="C102" r:id="rId197" display="https://www.pro-football-reference.com/years/2016/" xr:uid="{73A42960-2F79-A94F-A7EA-2B0BE03A1334}"/>
    <hyperlink ref="F102" r:id="rId198" tooltip="Atlanta Falcons" display="https://www.pro-football-reference.com/teams/atl/2016.htm" xr:uid="{346148AD-DC28-204D-ACAD-CEA006A58710}"/>
    <hyperlink ref="C103" r:id="rId199" display="https://www.pro-football-reference.com/years/2017/" xr:uid="{74D55A2A-A8A9-6942-BECC-7018F0F5315F}"/>
    <hyperlink ref="F103" r:id="rId200" tooltip="Atlanta Falcons" display="https://www.pro-football-reference.com/teams/atl/2017.htm" xr:uid="{4156ABB1-AF27-9D4E-A04D-3E0F01EEDB2D}"/>
    <hyperlink ref="C104" r:id="rId201" display="https://www.pro-football-reference.com/years/2018/" xr:uid="{DF228275-04C8-6046-8336-B9329619981B}"/>
    <hyperlink ref="F104" r:id="rId202" tooltip="Atlanta Falcons" display="https://www.pro-football-reference.com/teams/atl/2018.htm" xr:uid="{84C1D3F4-CE4F-EA4B-B7E0-2D115AF4FC47}"/>
    <hyperlink ref="C105" r:id="rId203" display="https://www.pro-football-reference.com/years/2019/" xr:uid="{DB0361AE-E7FF-6744-B3D3-21200EEB5C7C}"/>
    <hyperlink ref="F105" r:id="rId204" tooltip="Atlanta Falcons" display="https://www.pro-football-reference.com/teams/atl/2019.htm" xr:uid="{56D629BE-FF07-4249-BEBB-E32AC0BEC537}"/>
    <hyperlink ref="C106" r:id="rId205" display="https://www.pro-football-reference.com/years/2020/" xr:uid="{D59F3C55-0B4C-0D47-860F-CD718E3B8B27}"/>
    <hyperlink ref="F106" r:id="rId206" tooltip="Atlanta Falcons" display="https://www.pro-football-reference.com/teams/atl/2020.htm" xr:uid="{011640D0-587C-B54B-AA94-B5081782A503}"/>
    <hyperlink ref="C107" r:id="rId207" display="https://www.pro-football-reference.com/years/2008/" xr:uid="{F9F1907D-DD2D-9441-8DAF-9DA313A2FE0A}"/>
    <hyperlink ref="F107" r:id="rId208" tooltip="Atlanta Falcons" display="https://www.pro-football-reference.com/teams/atl/2008.htm" xr:uid="{5C34C4C3-AF11-F14C-89E4-5F955B8A3A73}"/>
    <hyperlink ref="C108" r:id="rId209" display="https://www.pro-football-reference.com/years/2010/" xr:uid="{5E1B99A2-487C-B44A-8CD4-CEF599BB7285}"/>
    <hyperlink ref="F108" r:id="rId210" tooltip="Atlanta Falcons" display="https://www.pro-football-reference.com/teams/atl/2010.htm" xr:uid="{01A5F3F5-C403-994D-B87F-4DBEAADCA186}"/>
    <hyperlink ref="C109" r:id="rId211" display="https://www.pro-football-reference.com/years/2011/" xr:uid="{AA029480-A8EA-3244-BF4A-CC68783119C5}"/>
    <hyperlink ref="F109" r:id="rId212" tooltip="Atlanta Falcons" display="https://www.pro-football-reference.com/teams/atl/2011.htm" xr:uid="{555EC4AE-6228-5D4C-998A-A8D1D746E8E5}"/>
    <hyperlink ref="C110" r:id="rId213" display="https://www.pro-football-reference.com/years/2012/" xr:uid="{66E23F4F-274F-934D-B510-8A1A3F950D0E}"/>
    <hyperlink ref="F110" r:id="rId214" tooltip="Atlanta Falcons" display="https://www.pro-football-reference.com/teams/atl/2012.htm" xr:uid="{6564E5E5-0660-1445-81C1-0A92726896BD}"/>
    <hyperlink ref="C111" r:id="rId215" display="https://www.pro-football-reference.com/years/2016/" xr:uid="{AA40E6B9-2D06-A848-B988-473DAE3F15D5}"/>
    <hyperlink ref="F111" r:id="rId216" tooltip="Atlanta Falcons" display="https://www.pro-football-reference.com/teams/atl/2016.htm" xr:uid="{212CCBD8-627D-6E40-B48F-DF337C9E037E}"/>
    <hyperlink ref="C112" r:id="rId217" display="https://www.pro-football-reference.com/years/2017/" xr:uid="{A81E63FC-0D1B-2646-A1F8-F547E4AD475E}"/>
    <hyperlink ref="F112" r:id="rId218" tooltip="Atlanta Falcons" display="https://www.pro-football-reference.com/teams/atl/2017.htm" xr:uid="{F1D5AB7C-2AF8-0546-B0B5-FE48C93519EB}"/>
    <hyperlink ref="C113" r:id="rId219" display="https://www.pro-football-reference.com/years/2012/" xr:uid="{B4749BA6-E5D4-9049-B838-0DA24F214B69}"/>
    <hyperlink ref="F113" r:id="rId220" tooltip="Miami Dolphins" display="https://www.pro-football-reference.com/teams/mia/2012.htm" xr:uid="{DC02EDCF-F70F-5D46-A0AE-698166E33A53}"/>
    <hyperlink ref="C114" r:id="rId221" display="https://www.pro-football-reference.com/years/2013/" xr:uid="{8795F914-910D-5C4F-BE7E-71A67C9A2BF6}"/>
    <hyperlink ref="F114" r:id="rId222" tooltip="Miami Dolphins" display="https://www.pro-football-reference.com/teams/mia/2013.htm" xr:uid="{147F69E9-DF14-C444-8E8F-FD0668D25DD3}"/>
    <hyperlink ref="C115" r:id="rId223" display="https://www.pro-football-reference.com/years/2014/" xr:uid="{A60BBEDF-C91F-4740-84DA-D8D749FDEB75}"/>
    <hyperlink ref="F115" r:id="rId224" tooltip="Miami Dolphins" display="https://www.pro-football-reference.com/teams/mia/2014.htm" xr:uid="{0AA9C465-C2C1-2C46-8E9B-7269BAEA33E6}"/>
    <hyperlink ref="C116" r:id="rId225" display="https://www.pro-football-reference.com/years/2015/" xr:uid="{91FC1FBC-E2F1-2D4E-A745-71A7F035C6AE}"/>
    <hyperlink ref="F116" r:id="rId226" tooltip="Miami Dolphins" display="https://www.pro-football-reference.com/teams/mia/2015.htm" xr:uid="{44EB3A5F-A460-0648-9252-7C63D1079482}"/>
    <hyperlink ref="C117" r:id="rId227" display="https://www.pro-football-reference.com/years/2016/" xr:uid="{5B4FAE15-FF8E-E649-80D1-88DDA3B2C637}"/>
    <hyperlink ref="F117" r:id="rId228" tooltip="Miami Dolphins" display="https://www.pro-football-reference.com/teams/mia/2016.htm" xr:uid="{7344D2FE-7CB3-8445-9CBC-89C3CD5AD259}"/>
    <hyperlink ref="C118" r:id="rId229" display="https://www.pro-football-reference.com/years/2018/" xr:uid="{A4968E49-8284-B049-9D5C-1F39F6FF5718}"/>
    <hyperlink ref="F118" r:id="rId230" tooltip="Miami Dolphins" display="https://www.pro-football-reference.com/teams/mia/2018.htm" xr:uid="{6641059C-E312-C644-9D2F-FD4294676DF1}"/>
    <hyperlink ref="C119" r:id="rId231" display="https://www.pro-football-reference.com/years/2019/" xr:uid="{B76450BF-326D-1540-957F-0195563A1A75}"/>
    <hyperlink ref="F119" r:id="rId232" tooltip="Tennessee Titans" display="https://www.pro-football-reference.com/teams/oti/2019.htm" xr:uid="{9899FFF8-83B7-0346-AEEB-606DE6090F47}"/>
    <hyperlink ref="C120" r:id="rId233" display="https://www.pro-football-reference.com/years/2020/" xr:uid="{B971BE38-CA06-364A-B8B9-45B1A13BE8F6}"/>
    <hyperlink ref="F120" r:id="rId234" tooltip="Tennessee Titans" display="https://www.pro-football-reference.com/teams/oti/2020.htm" xr:uid="{EC6CA079-AEAA-0946-B8D5-6FF63A2F51E4}"/>
    <hyperlink ref="C121" r:id="rId235" display="https://www.pro-football-reference.com/years/2019/" xr:uid="{54366F4B-62B7-2C44-926C-3EF9E0BEECBD}"/>
    <hyperlink ref="F121" r:id="rId236" tooltip="Tennessee Titans" display="https://www.pro-football-reference.com/teams/oti/2019.htm" xr:uid="{678958C6-4C3E-FE46-8312-2A2E56C6A76F}"/>
    <hyperlink ref="C122" r:id="rId237" display="https://www.pro-football-reference.com/years/2020/" xr:uid="{8452AF05-71F4-754A-96C2-C79AA7537D87}"/>
    <hyperlink ref="F122" r:id="rId238" tooltip="Tennessee Titans" display="https://www.pro-football-reference.com/teams/oti/2020.htm" xr:uid="{6154FF32-CE54-6645-9CDE-14C11AEAC38F}"/>
    <hyperlink ref="C123" r:id="rId239" display="https://www.pro-football-reference.com/years/2014/" xr:uid="{1BA3D405-3385-3547-8002-3CE9CC2ADB83}"/>
    <hyperlink ref="F123" r:id="rId240" tooltip="New England Patriots" display="https://www.pro-football-reference.com/teams/nwe/2014.htm" xr:uid="{488E5E9B-9986-F24B-B0BF-2F6960ED0D80}"/>
    <hyperlink ref="C124" r:id="rId241" display="https://www.pro-football-reference.com/years/2015/" xr:uid="{C7416D83-3EE9-724D-97F4-6461E942E525}"/>
    <hyperlink ref="F124" r:id="rId242" tooltip="New England Patriots" display="https://www.pro-football-reference.com/teams/nwe/2015.htm" xr:uid="{21C5D60F-0EEF-244C-BE57-8114FE661DFB}"/>
    <hyperlink ref="C125" r:id="rId243" display="https://www.pro-football-reference.com/years/2016/" xr:uid="{BFA69677-584A-374B-B6AC-D72AF8782EBA}"/>
    <hyperlink ref="F125" r:id="rId244" tooltip="New England Patriots" display="https://www.pro-football-reference.com/teams/nwe/2016.htm" xr:uid="{D17DD9F2-8743-CB41-BFFA-F42C2BB43BCD}"/>
    <hyperlink ref="C126" r:id="rId245" display="https://www.pro-football-reference.com/years/2017/" xr:uid="{52671635-AF41-E34B-9EC8-8E6B074FE95C}"/>
    <hyperlink ref="F126" r:id="rId246" tooltip="San Francisco 49ers" display="https://www.pro-football-reference.com/teams/sfo/2017.htm" xr:uid="{9AA0B5CE-54F0-6546-BBAD-FB775D957D4D}"/>
    <hyperlink ref="C127" r:id="rId247" display="https://www.pro-football-reference.com/years/2018/" xr:uid="{EFD8CF71-529D-CB41-9671-9E0098C85BAD}"/>
    <hyperlink ref="F127" r:id="rId248" tooltip="San Francisco 49ers" display="https://www.pro-football-reference.com/teams/sfo/2018.htm" xr:uid="{C82F5C4F-3373-1445-93C1-D0841A5D14AC}"/>
    <hyperlink ref="C128" r:id="rId249" display="https://www.pro-football-reference.com/years/2019/" xr:uid="{7B1E28FE-DB15-DE49-AF22-8AB27D7E6486}"/>
    <hyperlink ref="F128" r:id="rId250" tooltip="San Francisco 49ers" display="https://www.pro-football-reference.com/teams/sfo/2019.htm" xr:uid="{2DE9F0BF-F75B-9B46-9437-A3492ED065C1}"/>
    <hyperlink ref="C129" r:id="rId251" display="https://www.pro-football-reference.com/years/2020/" xr:uid="{7F419681-76F0-454A-A7D6-B10DAC944597}"/>
    <hyperlink ref="F129" r:id="rId252" tooltip="San Francisco 49ers" display="https://www.pro-football-reference.com/teams/sfo/2020.htm" xr:uid="{629FAFBF-A9C6-2644-9112-9092A2F2138B}"/>
    <hyperlink ref="C130" r:id="rId253" display="https://www.pro-football-reference.com/years/2014/" xr:uid="{180D97A7-8C1B-9540-948B-26F1E717C650}"/>
    <hyperlink ref="F130" r:id="rId254" tooltip="New England Patriots" display="https://www.pro-football-reference.com/teams/nwe/2014.htm" xr:uid="{5A31F044-82D1-D445-9967-ED5F3BA77A11}"/>
    <hyperlink ref="C131" r:id="rId255" display="https://www.pro-football-reference.com/years/2019/" xr:uid="{1936348A-58AD-F342-9AB0-2212847A3426}"/>
    <hyperlink ref="F131" r:id="rId256" tooltip="San Francisco 49ers" display="https://www.pro-football-reference.com/teams/sfo/2019.htm" xr:uid="{9322E99F-8958-814C-AB12-909669793F3A}"/>
    <hyperlink ref="C132" r:id="rId257" display="https://www.pro-football-reference.com/years/2009/" xr:uid="{D56DDCE5-806B-9540-B5D6-82C6B2F622A1}"/>
    <hyperlink ref="F132" r:id="rId258" tooltip="Detroit Lions" display="https://www.pro-football-reference.com/teams/det/2009.htm" xr:uid="{AFF219D1-8F43-6544-844D-1CF9DE043A87}"/>
    <hyperlink ref="C133" r:id="rId259" display="https://www.pro-football-reference.com/years/2010/" xr:uid="{E7FC23A4-69CA-8044-8752-5D47895341DA}"/>
    <hyperlink ref="F133" r:id="rId260" tooltip="Detroit Lions" display="https://www.pro-football-reference.com/teams/det/2010.htm" xr:uid="{B0B4D915-B0B5-5142-A1C9-9D490AA4B02E}"/>
    <hyperlink ref="C134" r:id="rId261" display="https://www.pro-football-reference.com/years/2011/" xr:uid="{8FD1962F-B15E-F045-815D-A639AD617ADE}"/>
    <hyperlink ref="F134" r:id="rId262" tooltip="Detroit Lions" display="https://www.pro-football-reference.com/teams/det/2011.htm" xr:uid="{EFF2686F-DE85-7345-996D-D086C0100699}"/>
    <hyperlink ref="C135" r:id="rId263" display="https://www.pro-football-reference.com/years/2012/" xr:uid="{4F4FC9D8-FD15-0842-A8D4-07FA8BF15008}"/>
    <hyperlink ref="F135" r:id="rId264" tooltip="Detroit Lions" display="https://www.pro-football-reference.com/teams/det/2012.htm" xr:uid="{C719E1D3-3E20-9647-B41C-6B461D7F77E0}"/>
    <hyperlink ref="C136" r:id="rId265" display="https://www.pro-football-reference.com/years/2013/" xr:uid="{24E35A5D-9922-5C49-AB5E-AE00FF9D91E9}"/>
    <hyperlink ref="F136" r:id="rId266" tooltip="Detroit Lions" display="https://www.pro-football-reference.com/teams/det/2013.htm" xr:uid="{2B49AF6B-EED3-FF42-B9B9-BF956C1A3729}"/>
    <hyperlink ref="C137" r:id="rId267" display="https://www.pro-football-reference.com/years/2014/" xr:uid="{40B929B1-D4B4-0D44-B0A5-5A5F829C53CD}"/>
    <hyperlink ref="F137" r:id="rId268" tooltip="Detroit Lions" display="https://www.pro-football-reference.com/teams/det/2014.htm" xr:uid="{3175A5A3-B217-9C4E-91EC-E700F6B00084}"/>
    <hyperlink ref="C138" r:id="rId269" display="https://www.pro-football-reference.com/years/2015/" xr:uid="{CB5C079C-C886-EB4E-8FE8-3FE30A54C95F}"/>
    <hyperlink ref="F138" r:id="rId270" tooltip="Detroit Lions" display="https://www.pro-football-reference.com/teams/det/2015.htm" xr:uid="{56704250-2285-4349-B89A-7250E36BF415}"/>
    <hyperlink ref="C139" r:id="rId271" display="https://www.pro-football-reference.com/years/2016/" xr:uid="{59C2E9F1-9293-D841-9A1C-77CABB9190F0}"/>
    <hyperlink ref="F139" r:id="rId272" tooltip="Detroit Lions" display="https://www.pro-football-reference.com/teams/det/2016.htm" xr:uid="{CC0515F2-AECE-8A4E-BA98-7026A71DA4DC}"/>
    <hyperlink ref="C140" r:id="rId273" display="https://www.pro-football-reference.com/years/2017/" xr:uid="{7F18022E-A824-DA42-8118-269D7FEDF5BF}"/>
    <hyperlink ref="F140" r:id="rId274" tooltip="Detroit Lions" display="https://www.pro-football-reference.com/teams/det/2017.htm" xr:uid="{C54F7945-8ACA-4E49-B3CE-87503BB6A24B}"/>
    <hyperlink ref="C141" r:id="rId275" display="https://www.pro-football-reference.com/years/2018/" xr:uid="{F2CB99E2-3D65-DC4A-B27C-62C2AF286B31}"/>
    <hyperlink ref="F141" r:id="rId276" tooltip="Detroit Lions" display="https://www.pro-football-reference.com/teams/det/2018.htm" xr:uid="{8832B5DD-3122-2D46-AFC5-A1F7C31452CA}"/>
    <hyperlink ref="C142" r:id="rId277" display="https://www.pro-football-reference.com/years/2019/" xr:uid="{43199AF1-78E1-4A49-9112-36D7CA14C91A}"/>
    <hyperlink ref="F142" r:id="rId278" tooltip="Detroit Lions" display="https://www.pro-football-reference.com/teams/det/2019.htm" xr:uid="{860B54E3-A58D-8641-9F34-C68887773A46}"/>
    <hyperlink ref="C143" r:id="rId279" display="https://www.pro-football-reference.com/years/2020/" xr:uid="{984769B4-2ED9-D843-AF85-38A891C776E9}"/>
    <hyperlink ref="F143" r:id="rId280" tooltip="Detroit Lions" display="https://www.pro-football-reference.com/teams/det/2020.htm" xr:uid="{3773B9F5-580C-7444-97DB-CF78EE1B7D48}"/>
    <hyperlink ref="C144" r:id="rId281" display="https://www.pro-football-reference.com/years/2011/" xr:uid="{A2C393AF-8069-2B46-8623-E8903D292CBB}"/>
    <hyperlink ref="F144" r:id="rId282" tooltip="Detroit Lions" display="https://www.pro-football-reference.com/teams/det/2011.htm" xr:uid="{E3ADBA62-81D3-D049-AA8F-0D09967725F8}"/>
    <hyperlink ref="C145" r:id="rId283" display="https://www.pro-football-reference.com/years/2014/" xr:uid="{1C54353B-6575-7441-9330-A64F63E337D3}"/>
    <hyperlink ref="F145" r:id="rId284" tooltip="Detroit Lions" display="https://www.pro-football-reference.com/teams/det/2014.htm" xr:uid="{D933B190-FFEE-1141-96B4-2D2BB083105A}"/>
    <hyperlink ref="C146" r:id="rId285" display="https://www.pro-football-reference.com/years/2016/" xr:uid="{3824E1D2-975C-D74F-81C9-C2A553A88C2B}"/>
    <hyperlink ref="F146" r:id="rId286" tooltip="Detroit Lions" display="https://www.pro-football-reference.com/teams/det/2016.htm" xr:uid="{0B5FCDE8-BD23-0742-9F51-E0B2DE84C255}"/>
    <hyperlink ref="C147" r:id="rId287" display="https://www.pro-football-reference.com/years/2014/" xr:uid="{2FE52EDE-20A3-0C49-A9D8-649E1CE93E1F}"/>
    <hyperlink ref="F147" r:id="rId288" tooltip="Oakland Raiders" display="https://www.pro-football-reference.com/teams/rai/2014.htm" xr:uid="{A89173B3-D8AD-FB48-B7AC-16232AF7380D}"/>
    <hyperlink ref="C148" r:id="rId289" display="https://www.pro-football-reference.com/years/2015/" xr:uid="{6EDC8E3A-2724-114A-AB26-CB535519867B}"/>
    <hyperlink ref="F148" r:id="rId290" tooltip="Oakland Raiders" display="https://www.pro-football-reference.com/teams/rai/2015.htm" xr:uid="{9573B2F8-A192-284C-8DB2-1E79A77B7FD3}"/>
    <hyperlink ref="C149" r:id="rId291" display="https://www.pro-football-reference.com/years/2016/" xr:uid="{A82325F2-A99B-1E42-BB8D-CD80A13DCE85}"/>
    <hyperlink ref="F149" r:id="rId292" tooltip="Oakland Raiders" display="https://www.pro-football-reference.com/teams/rai/2016.htm" xr:uid="{D0150478-237B-1640-83BC-34F6B98C5FBB}"/>
    <hyperlink ref="C150" r:id="rId293" display="https://www.pro-football-reference.com/years/2017/" xr:uid="{DF512390-6C6E-E94B-9389-77826D819E9E}"/>
    <hyperlink ref="F150" r:id="rId294" tooltip="Oakland Raiders" display="https://www.pro-football-reference.com/teams/rai/2017.htm" xr:uid="{28452D67-8668-5444-AB4A-F77C2C001920}"/>
    <hyperlink ref="C151" r:id="rId295" display="https://www.pro-football-reference.com/years/2018/" xr:uid="{9522F8C4-54AF-FA4B-978E-4C49D10DE217}"/>
    <hyperlink ref="F151" r:id="rId296" tooltip="Oakland Raiders" display="https://www.pro-football-reference.com/teams/rai/2018.htm" xr:uid="{AC7F88B7-83F5-4145-952A-3EDA380E3781}"/>
    <hyperlink ref="C152" r:id="rId297" display="https://www.pro-football-reference.com/years/2019/" xr:uid="{6677522E-4024-4E47-9E5E-B5C8C7551899}"/>
    <hyperlink ref="F152" r:id="rId298" tooltip="Oakland Raiders" display="https://www.pro-football-reference.com/teams/rai/2019.htm" xr:uid="{DDCB96BE-3B83-B840-867B-A4A510B38D1C}"/>
    <hyperlink ref="C153" r:id="rId299" display="https://www.pro-football-reference.com/years/2020/" xr:uid="{E2C8524A-B9E4-EC4E-8659-A73C560B4C55}"/>
    <hyperlink ref="F153" r:id="rId300" tooltip="Las Vegas Raiders" display="https://www.pro-football-reference.com/teams/rai/2020.htm" xr:uid="{FC607854-CBD2-C040-9B2B-2F30D049C084}"/>
    <hyperlink ref="C154" r:id="rId301" display="https://www.pro-football-reference.com/years/2000/" xr:uid="{25272ED6-794D-3E49-8A2D-733859ECB0C4}"/>
    <hyperlink ref="F154" r:id="rId302" tooltip="New England Patriots" display="https://www.pro-football-reference.com/teams/nwe/2000.htm" xr:uid="{117ED0A4-3F14-5D40-8E77-21B09A284964}"/>
    <hyperlink ref="C155" r:id="rId303" display="https://www.pro-football-reference.com/years/2001/" xr:uid="{0936305A-3004-2846-8A45-E2BF572D4649}"/>
    <hyperlink ref="F155" r:id="rId304" tooltip="New England Patriots" display="https://www.pro-football-reference.com/teams/nwe/2001.htm" xr:uid="{44DA65C9-034E-3543-90D4-86081A6D9F62}"/>
    <hyperlink ref="C156" r:id="rId305" display="https://www.pro-football-reference.com/years/2002/" xr:uid="{2932074F-69AA-4C43-9DA3-6C44E9454E04}"/>
    <hyperlink ref="F156" r:id="rId306" tooltip="New England Patriots" display="https://www.pro-football-reference.com/teams/nwe/2002.htm" xr:uid="{DAD120D6-5582-F745-B60A-BEE637074240}"/>
    <hyperlink ref="C157" r:id="rId307" display="https://www.pro-football-reference.com/years/2003/" xr:uid="{358A8CE6-783D-944C-802B-B6E4393E486B}"/>
    <hyperlink ref="F157" r:id="rId308" tooltip="New England Patriots" display="https://www.pro-football-reference.com/teams/nwe/2003.htm" xr:uid="{89B68A0F-6AF0-3842-930B-9C3716136C18}"/>
    <hyperlink ref="C158" r:id="rId309" display="https://www.pro-football-reference.com/years/2004/" xr:uid="{D046AF45-B2BA-664C-A217-51B0C36E6DD1}"/>
    <hyperlink ref="F158" r:id="rId310" tooltip="New England Patriots" display="https://www.pro-football-reference.com/teams/nwe/2004.htm" xr:uid="{BCC50C7D-EBA0-AC48-8103-CE738173969C}"/>
    <hyperlink ref="C159" r:id="rId311" display="https://www.pro-football-reference.com/years/2005/" xr:uid="{245EA252-A062-E649-B823-C26458254EE0}"/>
    <hyperlink ref="F159" r:id="rId312" tooltip="New England Patriots" display="https://www.pro-football-reference.com/teams/nwe/2005.htm" xr:uid="{E947D7C1-D2F0-F44F-B9A3-B33A46A1B9F9}"/>
    <hyperlink ref="C160" r:id="rId313" display="https://www.pro-football-reference.com/years/2006/" xr:uid="{9637E78A-73DB-AC4B-814A-15B646CB92F0}"/>
    <hyperlink ref="F160" r:id="rId314" tooltip="New England Patriots" display="https://www.pro-football-reference.com/teams/nwe/2006.htm" xr:uid="{39ACF22F-B6D8-6348-A057-56D55B049550}"/>
    <hyperlink ref="C161" r:id="rId315" display="https://www.pro-football-reference.com/years/2007/" xr:uid="{3704F132-3C7F-F640-9A8A-B1D701E49E3B}"/>
    <hyperlink ref="F161" r:id="rId316" tooltip="New England Patriots" display="https://www.pro-football-reference.com/teams/nwe/2007.htm" xr:uid="{1F5F2E59-9F08-734E-AA90-9C1AFC0E3FF6}"/>
    <hyperlink ref="C162" r:id="rId317" display="https://www.pro-football-reference.com/years/2008/" xr:uid="{09E40569-9C37-6E44-8620-103645AF282C}"/>
    <hyperlink ref="F162" r:id="rId318" tooltip="New England Patriots" display="https://www.pro-football-reference.com/teams/nwe/2008.htm" xr:uid="{8CBC066E-E784-2340-AA63-C560A625BB67}"/>
    <hyperlink ref="C163" r:id="rId319" display="https://www.pro-football-reference.com/years/2009/" xr:uid="{04814A02-FABB-144C-993C-3B67B46734B8}"/>
    <hyperlink ref="F163" r:id="rId320" tooltip="New England Patriots" display="https://www.pro-football-reference.com/teams/nwe/2009.htm" xr:uid="{B77DE5F7-A395-D54D-9E3D-62045EE5B9DE}"/>
    <hyperlink ref="C164" r:id="rId321" display="https://www.pro-football-reference.com/years/2010/" xr:uid="{89FA3CD9-72C7-B740-BA8A-EEC0E7CB39AC}"/>
    <hyperlink ref="F164" r:id="rId322" tooltip="New England Patriots" display="https://www.pro-football-reference.com/teams/nwe/2010.htm" xr:uid="{3E0F28D7-1938-9C42-821C-AB1EEBC606AE}"/>
    <hyperlink ref="C165" r:id="rId323" display="https://www.pro-football-reference.com/years/2011/" xr:uid="{8B68F2E0-504B-FB4F-A1F5-7FB31A4C6732}"/>
    <hyperlink ref="F165" r:id="rId324" tooltip="New England Patriots" display="https://www.pro-football-reference.com/teams/nwe/2011.htm" xr:uid="{C05B3C1B-8913-704A-88BB-E6B697A64F0E}"/>
    <hyperlink ref="C166" r:id="rId325" display="https://www.pro-football-reference.com/years/2012/" xr:uid="{AB788CA8-AFDF-8A4C-B5D6-031C5D9D9D97}"/>
    <hyperlink ref="F166" r:id="rId326" tooltip="New England Patriots" display="https://www.pro-football-reference.com/teams/nwe/2012.htm" xr:uid="{CCB9E80E-4BDA-7745-BD70-12E2E7552C3A}"/>
    <hyperlink ref="C167" r:id="rId327" display="https://www.pro-football-reference.com/years/2013/" xr:uid="{2860C893-59A6-0C41-94E5-2747B5702A82}"/>
    <hyperlink ref="F167" r:id="rId328" tooltip="New England Patriots" display="https://www.pro-football-reference.com/teams/nwe/2013.htm" xr:uid="{6292B039-52CD-094E-A7D4-87D79B6D1AD7}"/>
    <hyperlink ref="C168" r:id="rId329" display="https://www.pro-football-reference.com/years/2014/" xr:uid="{5C5EAD72-843C-4243-A9F5-7C3707A3BC38}"/>
    <hyperlink ref="F168" r:id="rId330" tooltip="New England Patriots" display="https://www.pro-football-reference.com/teams/nwe/2014.htm" xr:uid="{C9BFA771-68E1-934F-8020-70F21F8204A4}"/>
    <hyperlink ref="C169" r:id="rId331" display="https://www.pro-football-reference.com/years/2015/" xr:uid="{A25CCD25-A7A2-9A4F-8197-854B12C14D35}"/>
    <hyperlink ref="F169" r:id="rId332" tooltip="New England Patriots" display="https://www.pro-football-reference.com/teams/nwe/2015.htm" xr:uid="{ACA9D951-1384-E649-8A92-4FEEB449541C}"/>
    <hyperlink ref="C170" r:id="rId333" display="https://www.pro-football-reference.com/years/2016/" xr:uid="{7A4269C7-82DD-4641-A80E-DC2355E4E72F}"/>
    <hyperlink ref="F170" r:id="rId334" tooltip="New England Patriots" display="https://www.pro-football-reference.com/teams/nwe/2016.htm" xr:uid="{D8ED1DB4-92F9-FA4A-B003-19589C867E9A}"/>
    <hyperlink ref="C171" r:id="rId335" display="https://www.pro-football-reference.com/years/2017/" xr:uid="{BB48A7AD-FFA2-C040-94EB-82788DD66C13}"/>
    <hyperlink ref="F171" r:id="rId336" tooltip="New England Patriots" display="https://www.pro-football-reference.com/teams/nwe/2017.htm" xr:uid="{835DCE05-1578-D648-968C-82841A03DBEA}"/>
    <hyperlink ref="C172" r:id="rId337" display="https://www.pro-football-reference.com/years/2018/" xr:uid="{4839618D-0702-EE45-97B7-7656AE0BA762}"/>
    <hyperlink ref="F172" r:id="rId338" tooltip="New England Patriots" display="https://www.pro-football-reference.com/teams/nwe/2018.htm" xr:uid="{F58ECBE8-5804-CA40-81BC-3A54835434E9}"/>
    <hyperlink ref="C173" r:id="rId339" display="https://www.pro-football-reference.com/years/2019/" xr:uid="{B94BAEB8-45E2-E248-878C-6734D6455F0A}"/>
    <hyperlink ref="F173" r:id="rId340" tooltip="New England Patriots" display="https://www.pro-football-reference.com/teams/nwe/2019.htm" xr:uid="{7D1473B2-193E-834D-B656-CD6C45D085A4}"/>
    <hyperlink ref="C174" r:id="rId341" display="https://www.pro-football-reference.com/years/2020/" xr:uid="{06AF7191-E79E-3345-BDA1-D9A9F324BC92}"/>
    <hyperlink ref="F174" r:id="rId342" tooltip="Tampa Bay Buccaneers" display="https://www.pro-football-reference.com/teams/tam/2020.htm" xr:uid="{9C421AD0-6428-6846-9C83-117DB1482C1C}"/>
    <hyperlink ref="C175" r:id="rId343" display="https://www.pro-football-reference.com/years/2001/" xr:uid="{006A8BE8-2622-DC45-B53C-66917908F7EE}"/>
    <hyperlink ref="F175" r:id="rId344" tooltip="New England Patriots" display="https://www.pro-football-reference.com/teams/nwe/2001.htm" xr:uid="{F595FCBE-7923-2745-AA35-9F7C8639BD98}"/>
    <hyperlink ref="C176" r:id="rId345" display="https://www.pro-football-reference.com/years/2003/" xr:uid="{E426A044-EE71-8E4D-B853-432C35D7F3F7}"/>
    <hyperlink ref="F176" r:id="rId346" tooltip="New England Patriots" display="https://www.pro-football-reference.com/teams/nwe/2003.htm" xr:uid="{C5569A0A-01B9-8044-A25B-FBBA3BB8EEFB}"/>
    <hyperlink ref="C177" r:id="rId347" display="https://www.pro-football-reference.com/years/2004/" xr:uid="{134C3007-97D6-DD43-823E-8B9679CDF30C}"/>
    <hyperlink ref="F177" r:id="rId348" tooltip="New England Patriots" display="https://www.pro-football-reference.com/teams/nwe/2004.htm" xr:uid="{19223100-62BB-B945-A38C-9AE2E3A74C1B}"/>
    <hyperlink ref="C178" r:id="rId349" display="https://www.pro-football-reference.com/years/2005/" xr:uid="{6E13B279-40AD-2D48-AFCD-ACD96E29AFB1}"/>
    <hyperlink ref="F178" r:id="rId350" tooltip="New England Patriots" display="https://www.pro-football-reference.com/teams/nwe/2005.htm" xr:uid="{FDE38D45-1E05-7F45-8A02-856BC71D0421}"/>
    <hyperlink ref="C179" r:id="rId351" display="https://www.pro-football-reference.com/years/2006/" xr:uid="{DEA79C67-15F0-334E-8E9F-EA54874C399B}"/>
    <hyperlink ref="F179" r:id="rId352" tooltip="New England Patriots" display="https://www.pro-football-reference.com/teams/nwe/2006.htm" xr:uid="{B13420BB-BC32-EA43-884E-A427BC90BECA}"/>
    <hyperlink ref="C180" r:id="rId353" display="https://www.pro-football-reference.com/years/2007/" xr:uid="{354D260A-4ED3-2841-95EB-00AAD178B4B5}"/>
    <hyperlink ref="F180" r:id="rId354" tooltip="New England Patriots" display="https://www.pro-football-reference.com/teams/nwe/2007.htm" xr:uid="{73FAC1E4-512A-ED49-A187-7891AD175753}"/>
    <hyperlink ref="C181" r:id="rId355" display="https://www.pro-football-reference.com/years/2009/" xr:uid="{1DD96CDA-88F6-1F4B-AA0E-34ACB727E3E1}"/>
    <hyperlink ref="F181" r:id="rId356" tooltip="New England Patriots" display="https://www.pro-football-reference.com/teams/nwe/2009.htm" xr:uid="{3860B435-4713-CF41-A0AE-E470F4C35E24}"/>
    <hyperlink ref="C182" r:id="rId357" display="https://www.pro-football-reference.com/years/2010/" xr:uid="{ACF0E1DC-A388-1F48-A1BF-09BE6DC690CC}"/>
    <hyperlink ref="F182" r:id="rId358" tooltip="New England Patriots" display="https://www.pro-football-reference.com/teams/nwe/2010.htm" xr:uid="{BC5089ED-DD0B-E54B-BECA-DA7FEA1E8BF0}"/>
    <hyperlink ref="C183" r:id="rId359" display="https://www.pro-football-reference.com/years/2011/" xr:uid="{3A67E63D-F9CB-694B-812D-8CA937ED19D7}"/>
    <hyperlink ref="F183" r:id="rId360" tooltip="New England Patriots" display="https://www.pro-football-reference.com/teams/nwe/2011.htm" xr:uid="{27868C55-97F4-6B41-960C-374FD2FC14D7}"/>
    <hyperlink ref="C184" r:id="rId361" display="https://www.pro-football-reference.com/years/2012/" xr:uid="{B5D6A2D5-AEF8-F148-B308-2DA0077B09A6}"/>
    <hyperlink ref="F184" r:id="rId362" tooltip="New England Patriots" display="https://www.pro-football-reference.com/teams/nwe/2012.htm" xr:uid="{36809D3C-CC2B-4547-9C5D-696AFB94EB61}"/>
    <hyperlink ref="C185" r:id="rId363" display="https://www.pro-football-reference.com/years/2013/" xr:uid="{B1AF713D-B921-D544-A1DD-187FA9817BA1}"/>
    <hyperlink ref="F185" r:id="rId364" tooltip="New England Patriots" display="https://www.pro-football-reference.com/teams/nwe/2013.htm" xr:uid="{398A14A4-8649-6848-A317-1DC505A620FE}"/>
    <hyperlink ref="C186" r:id="rId365" display="https://www.pro-football-reference.com/years/2014/" xr:uid="{876E5EB5-BBF1-6D40-85CC-3111D16922AC}"/>
    <hyperlink ref="F186" r:id="rId366" tooltip="New England Patriots" display="https://www.pro-football-reference.com/teams/nwe/2014.htm" xr:uid="{B3E63CC5-6EA8-E049-8D9D-43E8C925FB76}"/>
    <hyperlink ref="C187" r:id="rId367" display="https://www.pro-football-reference.com/years/2015/" xr:uid="{914A7245-8778-4B4B-A690-55877413B3EF}"/>
    <hyperlink ref="F187" r:id="rId368" tooltip="New England Patriots" display="https://www.pro-football-reference.com/teams/nwe/2015.htm" xr:uid="{1916AF66-C47F-1641-90B5-95477B4FAFC8}"/>
    <hyperlink ref="C188" r:id="rId369" display="https://www.pro-football-reference.com/years/2016/" xr:uid="{2D7908CC-45A5-F44E-98F5-CFCCD506AAAC}"/>
    <hyperlink ref="F188" r:id="rId370" tooltip="New England Patriots" display="https://www.pro-football-reference.com/teams/nwe/2016.htm" xr:uid="{82B7FFC9-8411-4548-8C83-BA2776021640}"/>
    <hyperlink ref="C189" r:id="rId371" display="https://www.pro-football-reference.com/years/2017/" xr:uid="{48055A75-EBF7-584C-B2AB-817CB8782734}"/>
    <hyperlink ref="F189" r:id="rId372" tooltip="New England Patriots" display="https://www.pro-football-reference.com/teams/nwe/2017.htm" xr:uid="{B9C62EE1-D4DE-5248-973D-85874A0BBE17}"/>
    <hyperlink ref="C190" r:id="rId373" display="https://www.pro-football-reference.com/years/2018/" xr:uid="{29AFD32A-8D45-C447-AD97-B200FACB66C5}"/>
    <hyperlink ref="F190" r:id="rId374" tooltip="New England Patriots" display="https://www.pro-football-reference.com/teams/nwe/2018.htm" xr:uid="{9499DDC0-F00C-6F47-86C3-BDBE3D87BDC1}"/>
    <hyperlink ref="C191" r:id="rId375" display="https://www.pro-football-reference.com/years/2019/" xr:uid="{EC5E0ECA-B0E5-6D4D-B482-51F85D3E2D43}"/>
    <hyperlink ref="F191" r:id="rId376" tooltip="New England Patriots" display="https://www.pro-football-reference.com/teams/nwe/2019.htm" xr:uid="{06D66878-469C-664F-92FD-575DA8D6FBB6}"/>
    <hyperlink ref="C192" r:id="rId377" display="https://www.pro-football-reference.com/years/2020/" xr:uid="{FC5D88A9-7326-4741-B4EB-9CE770BF6C55}"/>
    <hyperlink ref="F192" r:id="rId378" tooltip="Tampa Bay Buccaneers" display="https://www.pro-football-reference.com/teams/tam/2020.htm" xr:uid="{58C3F810-5F14-7B49-ACBE-71DF5FC75EF5}"/>
    <hyperlink ref="C193" r:id="rId379" display="https://www.pro-football-reference.com/years/2004/" xr:uid="{E6C626C0-D0DB-C844-ACB5-7F639757C38D}"/>
    <hyperlink ref="F193" r:id="rId380" tooltip="Pittsburgh Steelers" display="https://www.pro-football-reference.com/teams/pit/2004.htm" xr:uid="{2A3C1B9B-5D1C-184D-A530-2CCDC583727D}"/>
    <hyperlink ref="C194" r:id="rId381" display="https://www.pro-football-reference.com/years/2005/" xr:uid="{DF7CE17F-BD83-5841-8FFB-B4B8ABC74AD1}"/>
    <hyperlink ref="F194" r:id="rId382" tooltip="Pittsburgh Steelers" display="https://www.pro-football-reference.com/teams/pit/2005.htm" xr:uid="{4A07A931-733D-3F4C-A9D6-9DAD39FC4678}"/>
    <hyperlink ref="C195" r:id="rId383" display="https://www.pro-football-reference.com/years/2006/" xr:uid="{E096CDD5-7C66-D348-938B-B220E7A9F7E6}"/>
    <hyperlink ref="F195" r:id="rId384" tooltip="Pittsburgh Steelers" display="https://www.pro-football-reference.com/teams/pit/2006.htm" xr:uid="{9DFC1F9E-A369-E443-9F3C-CB4DCD2C8294}"/>
    <hyperlink ref="C196" r:id="rId385" display="https://www.pro-football-reference.com/years/2007/" xr:uid="{AABEE0D4-634F-D442-92D6-25F5E8C07B1A}"/>
    <hyperlink ref="F196" r:id="rId386" tooltip="Pittsburgh Steelers" display="https://www.pro-football-reference.com/teams/pit/2007.htm" xr:uid="{E1E893ED-02C2-9D46-8B3D-D4FE5C8E4B1B}"/>
    <hyperlink ref="C197" r:id="rId387" display="https://www.pro-football-reference.com/years/2008/" xr:uid="{055535C3-835E-074F-93F7-E0DACD8A0EBC}"/>
    <hyperlink ref="F197" r:id="rId388" tooltip="Pittsburgh Steelers" display="https://www.pro-football-reference.com/teams/pit/2008.htm" xr:uid="{CEACA873-1657-6A4D-BF01-544417921A51}"/>
    <hyperlink ref="C198" r:id="rId389" display="https://www.pro-football-reference.com/years/2009/" xr:uid="{DD44D26B-9D56-3A4A-B0B0-280078E28562}"/>
    <hyperlink ref="F198" r:id="rId390" tooltip="Pittsburgh Steelers" display="https://www.pro-football-reference.com/teams/pit/2009.htm" xr:uid="{1D89FC81-3FB0-F14A-9B97-64332416ACA2}"/>
    <hyperlink ref="C199" r:id="rId391" display="https://www.pro-football-reference.com/years/2010/" xr:uid="{30119257-E765-CB4C-A4E1-CFAA0688E5D5}"/>
    <hyperlink ref="F199" r:id="rId392" tooltip="Pittsburgh Steelers" display="https://www.pro-football-reference.com/teams/pit/2010.htm" xr:uid="{90F555BA-D654-E744-A1B2-3A866721B8BF}"/>
    <hyperlink ref="C200" r:id="rId393" display="https://www.pro-football-reference.com/years/2011/" xr:uid="{2BF7A869-A5A6-FD4D-AE55-9560BF4FA1B3}"/>
    <hyperlink ref="F200" r:id="rId394" tooltip="Pittsburgh Steelers" display="https://www.pro-football-reference.com/teams/pit/2011.htm" xr:uid="{94607A73-8BB1-204C-98C3-7C17D5E33715}"/>
    <hyperlink ref="C201" r:id="rId395" display="https://www.pro-football-reference.com/years/2012/" xr:uid="{A7B95A1F-33A3-0941-97EF-09FFC774B9B5}"/>
    <hyperlink ref="F201" r:id="rId396" tooltip="Pittsburgh Steelers" display="https://www.pro-football-reference.com/teams/pit/2012.htm" xr:uid="{C2299B31-F41E-BD4F-9874-E1A2716E54DC}"/>
    <hyperlink ref="C202" r:id="rId397" display="https://www.pro-football-reference.com/years/2013/" xr:uid="{1B215E9E-6F78-B74A-988A-EE6ECDA9D242}"/>
    <hyperlink ref="F202" r:id="rId398" tooltip="Pittsburgh Steelers" display="https://www.pro-football-reference.com/teams/pit/2013.htm" xr:uid="{3782863E-877E-F64A-92C0-69A8AC369253}"/>
    <hyperlink ref="C203" r:id="rId399" display="https://www.pro-football-reference.com/years/2014/" xr:uid="{518DD4F8-F3E2-F347-A903-76C2EDFDDE48}"/>
    <hyperlink ref="F203" r:id="rId400" tooltip="Pittsburgh Steelers" display="https://www.pro-football-reference.com/teams/pit/2014.htm" xr:uid="{76FB5730-CDE3-6049-84CA-02A9EAFE7A0D}"/>
    <hyperlink ref="C204" r:id="rId401" display="https://www.pro-football-reference.com/years/2015/" xr:uid="{B111668F-2035-C74E-8D6F-E1F8A0BC31D9}"/>
    <hyperlink ref="F204" r:id="rId402" tooltip="Pittsburgh Steelers" display="https://www.pro-football-reference.com/teams/pit/2015.htm" xr:uid="{FEA33961-3AAE-8F40-8F4D-14852F204704}"/>
    <hyperlink ref="C205" r:id="rId403" display="https://www.pro-football-reference.com/years/2016/" xr:uid="{B0C673B2-6A12-BB49-814B-815D2FEBF173}"/>
    <hyperlink ref="F205" r:id="rId404" tooltip="Pittsburgh Steelers" display="https://www.pro-football-reference.com/teams/pit/2016.htm" xr:uid="{A597CB66-5AAC-D040-B6DA-60E1023E8E19}"/>
    <hyperlink ref="C206" r:id="rId405" display="https://www.pro-football-reference.com/years/2017/" xr:uid="{941A50CA-9C19-B84B-A0C2-541B0EB1CA3C}"/>
    <hyperlink ref="F206" r:id="rId406" tooltip="Pittsburgh Steelers" display="https://www.pro-football-reference.com/teams/pit/2017.htm" xr:uid="{81DAF0BD-0248-074A-B9B9-47223A72F5F2}"/>
    <hyperlink ref="C207" r:id="rId407" display="https://www.pro-football-reference.com/years/2018/" xr:uid="{1803C8F8-AFE7-8542-B95C-BAAB39037221}"/>
    <hyperlink ref="F207" r:id="rId408" tooltip="Pittsburgh Steelers" display="https://www.pro-football-reference.com/teams/pit/2018.htm" xr:uid="{30127C4C-8051-7C4C-8B86-7D973774A575}"/>
    <hyperlink ref="C208" r:id="rId409" display="https://www.pro-football-reference.com/years/2019/" xr:uid="{CC7C1438-21CB-5442-B88A-8DCF70AD9B88}"/>
    <hyperlink ref="F208" r:id="rId410" tooltip="Pittsburgh Steelers" display="https://www.pro-football-reference.com/teams/pit/2019.htm" xr:uid="{AFD6D4EA-07FA-DA4A-8D5B-824AD68D7C3A}"/>
    <hyperlink ref="C209" r:id="rId411" display="https://www.pro-football-reference.com/years/2020/" xr:uid="{96801774-F47A-7240-8031-1A43C8B2B535}"/>
    <hyperlink ref="F209" r:id="rId412" tooltip="Pittsburgh Steelers" display="https://www.pro-football-reference.com/teams/pit/2020.htm" xr:uid="{97E298AF-DE1B-1D41-9ED6-1A78A9110E02}"/>
    <hyperlink ref="C210" r:id="rId413" display="https://www.pro-football-reference.com/years/2004/" xr:uid="{37912A25-8109-2242-8911-EEA71DE8B484}"/>
    <hyperlink ref="F210" r:id="rId414" tooltip="Pittsburgh Steelers" display="https://www.pro-football-reference.com/teams/pit/2004.htm" xr:uid="{CDCC5B2B-9C67-A04F-9BCD-726D2614AD18}"/>
    <hyperlink ref="C211" r:id="rId415" display="https://www.pro-football-reference.com/years/2005/" xr:uid="{C4CC943B-359E-344B-9DC1-99EB6BC5344E}"/>
    <hyperlink ref="F211" r:id="rId416" tooltip="Pittsburgh Steelers" display="https://www.pro-football-reference.com/teams/pit/2005.htm" xr:uid="{AC86494A-C0FA-FB45-AEAC-DC50151B630D}"/>
    <hyperlink ref="C212" r:id="rId417" display="https://www.pro-football-reference.com/years/2007/" xr:uid="{916666B1-AA08-C945-8CAC-6110D1F6340C}"/>
    <hyperlink ref="F212" r:id="rId418" tooltip="Pittsburgh Steelers" display="https://www.pro-football-reference.com/teams/pit/2007.htm" xr:uid="{937564FB-90FF-354B-B4EF-BB8160B69A88}"/>
    <hyperlink ref="C213" r:id="rId419" display="https://www.pro-football-reference.com/years/2008/" xr:uid="{77886FA0-3F5F-D246-B734-CCBC25800734}"/>
    <hyperlink ref="F213" r:id="rId420" tooltip="Pittsburgh Steelers" display="https://www.pro-football-reference.com/teams/pit/2008.htm" xr:uid="{B0A0498C-5E62-354E-AE42-6FB0B4D64C9E}"/>
    <hyperlink ref="C214" r:id="rId421" display="https://www.pro-football-reference.com/years/2010/" xr:uid="{112DA9C0-8EDC-334B-8EDF-88DE84CBCB91}"/>
    <hyperlink ref="F214" r:id="rId422" tooltip="Pittsburgh Steelers" display="https://www.pro-football-reference.com/teams/pit/2010.htm" xr:uid="{CA5A479D-D598-FE4F-9C0B-C6740C2789B8}"/>
    <hyperlink ref="C215" r:id="rId423" display="https://www.pro-football-reference.com/years/2011/" xr:uid="{876ED119-9B49-6A4D-8489-9BA7EEDD6CED}"/>
    <hyperlink ref="F215" r:id="rId424" tooltip="Pittsburgh Steelers" display="https://www.pro-football-reference.com/teams/pit/2011.htm" xr:uid="{069E6928-0E5C-9646-9868-BF7CBEA6F280}"/>
    <hyperlink ref="C216" r:id="rId425" display="https://www.pro-football-reference.com/years/2014/" xr:uid="{23597338-2E97-1C40-8661-DDC34B2907B0}"/>
    <hyperlink ref="F216" r:id="rId426" tooltip="Pittsburgh Steelers" display="https://www.pro-football-reference.com/teams/pit/2014.htm" xr:uid="{374DBC53-CC24-E548-ABFB-4AD813278F15}"/>
    <hyperlink ref="C217" r:id="rId427" display="https://www.pro-football-reference.com/years/2015/" xr:uid="{8180FA29-BDF6-5545-A917-74702DC77F89}"/>
    <hyperlink ref="F217" r:id="rId428" tooltip="Pittsburgh Steelers" display="https://www.pro-football-reference.com/teams/pit/2015.htm" xr:uid="{C362582C-FB68-5047-A970-B21B8155AD95}"/>
    <hyperlink ref="C218" r:id="rId429" display="https://www.pro-football-reference.com/years/2016/" xr:uid="{2B2C86C7-251A-0A4C-A9C1-96DFE3D21787}"/>
    <hyperlink ref="F218" r:id="rId430" tooltip="Pittsburgh Steelers" display="https://www.pro-football-reference.com/teams/pit/2016.htm" xr:uid="{FDBC6E29-A8E0-CD41-AE09-7EB37E4EBEA9}"/>
    <hyperlink ref="C219" r:id="rId431" display="https://www.pro-football-reference.com/years/2017/" xr:uid="{76A85253-77C2-DC4D-A93F-CC69D1999920}"/>
    <hyperlink ref="F219" r:id="rId432" tooltip="Pittsburgh Steelers" display="https://www.pro-football-reference.com/teams/pit/2017.htm" xr:uid="{034E78E2-65FB-D140-8D99-40C78EA98D48}"/>
    <hyperlink ref="C220" r:id="rId433" display="https://www.pro-football-reference.com/years/2020/" xr:uid="{452B4C33-D641-B940-B3C7-7F086846C9B6}"/>
    <hyperlink ref="F220" r:id="rId434" tooltip="Pittsburgh Steelers" display="https://www.pro-football-reference.com/teams/pit/2020.htm" xr:uid="{65568AEB-5678-B24E-B841-FC41789DB843}"/>
    <hyperlink ref="C221" r:id="rId435" display="https://www.pro-football-reference.com/years/2018/" xr:uid="{7991EF01-9812-FF44-AEED-668178F97823}"/>
    <hyperlink ref="F221" r:id="rId436" tooltip="Cleveland Browns" display="https://www.pro-football-reference.com/teams/cle/2018.htm" xr:uid="{1ADEDA65-132F-DA4A-8928-9014E22FFBDF}"/>
    <hyperlink ref="C222" r:id="rId437" display="https://www.pro-football-reference.com/years/2019/" xr:uid="{71FE96AC-4CC6-3049-9890-371D4B71B442}"/>
    <hyperlink ref="F222" r:id="rId438" tooltip="Cleveland Browns" display="https://www.pro-football-reference.com/teams/cle/2019.htm" xr:uid="{B95DC704-26A5-C049-A1FA-A0E8E00ABDD3}"/>
    <hyperlink ref="C223" r:id="rId439" display="https://www.pro-football-reference.com/years/2020/" xr:uid="{29218C43-0010-8248-9703-0E113BA43542}"/>
    <hyperlink ref="F223" r:id="rId440" tooltip="Cleveland Browns" display="https://www.pro-football-reference.com/teams/cle/2020.htm" xr:uid="{5B80A4C2-CE4D-ED45-A285-2A9EAE9070EF}"/>
    <hyperlink ref="C224" r:id="rId441" display="https://www.pro-football-reference.com/years/2020/" xr:uid="{3C1920E3-0097-AC47-968A-BE2BF6E4F240}"/>
    <hyperlink ref="F224" r:id="rId442" tooltip="Cleveland Browns" display="https://www.pro-football-reference.com/teams/cle/2020.htm" xr:uid="{65DB23AE-9BE5-FA4E-9076-31F0D4C8FD92}"/>
    <hyperlink ref="C225" r:id="rId443" display="https://www.pro-football-reference.com/years/2018/" xr:uid="{C7D6E37E-2168-E042-9DD8-288263BAFE09}"/>
    <hyperlink ref="F225" r:id="rId444" tooltip="New York Jets" display="https://www.pro-football-reference.com/teams/nyj/2018.htm" xr:uid="{CC8AE3FE-AAC1-F84A-BBF7-EEC13AE326F4}"/>
    <hyperlink ref="C226" r:id="rId445" display="https://www.pro-football-reference.com/years/2019/" xr:uid="{7BDA68DF-6DF7-7247-B0C9-B437BE088547}"/>
    <hyperlink ref="F226" r:id="rId446" tooltip="New York Jets" display="https://www.pro-football-reference.com/teams/nyj/2019.htm" xr:uid="{1059D047-BD48-EF4C-ABE3-46B8DBF2752A}"/>
    <hyperlink ref="C227" r:id="rId447" display="https://www.pro-football-reference.com/years/2020/" xr:uid="{6B5D8EDE-9387-574C-9E3E-54C5D5B3E189}"/>
    <hyperlink ref="F227" r:id="rId448" tooltip="New York Jets" display="https://www.pro-football-reference.com/teams/nyj/2020.htm" xr:uid="{350AFC36-7543-F744-970C-0CF48E0019DB}"/>
    <hyperlink ref="C228" r:id="rId449" display="https://www.pro-football-reference.com/years/2018/" xr:uid="{968F4BC9-A4A3-874F-AA58-D639DB8C84FF}"/>
    <hyperlink ref="F228" r:id="rId450" tooltip="Baltimore Ravens" display="https://www.pro-football-reference.com/teams/rav/2018.htm" xr:uid="{2FAE3FC1-A09B-6244-8B81-88F5687EC544}"/>
    <hyperlink ref="C229" r:id="rId451" display="https://www.pro-football-reference.com/years/2019/" xr:uid="{87B9BDD5-914B-8942-9652-FD5D45AB0670}"/>
    <hyperlink ref="F229" r:id="rId452" tooltip="Baltimore Ravens" display="https://www.pro-football-reference.com/teams/rav/2019.htm" xr:uid="{F0F55E8D-7022-254F-A8C7-377A1B228060}"/>
    <hyperlink ref="C230" r:id="rId453" display="https://www.pro-football-reference.com/years/2020/" xr:uid="{C5FAFA1E-F07E-FE48-8125-07EF7FDF1759}"/>
    <hyperlink ref="F230" r:id="rId454" tooltip="Baltimore Ravens" display="https://www.pro-football-reference.com/teams/rav/2020.htm" xr:uid="{21F3FD81-1FF4-6140-A160-F5B3A1A048E6}"/>
    <hyperlink ref="C231" r:id="rId455" display="https://www.pro-football-reference.com/years/2018/" xr:uid="{8FF536A8-C1C9-6B49-BCF4-D0D4D787DC72}"/>
    <hyperlink ref="F231" r:id="rId456" tooltip="Baltimore Ravens" display="https://www.pro-football-reference.com/teams/rav/2018.htm" xr:uid="{B0E98EDF-62FB-6B49-99DA-72C65FCDF51E}"/>
    <hyperlink ref="C232" r:id="rId457" display="https://www.pro-football-reference.com/years/2019/" xr:uid="{AAC47442-8979-F548-9C4F-6F0CB45B575E}"/>
    <hyperlink ref="F232" r:id="rId458" tooltip="Baltimore Ravens" display="https://www.pro-football-reference.com/teams/rav/2019.htm" xr:uid="{CAB7E183-708B-B54F-8E4F-9CDBB3EEEA06}"/>
    <hyperlink ref="C233" r:id="rId459" display="https://www.pro-football-reference.com/years/2020/" xr:uid="{20C8FB78-8ADB-AF49-8F8E-FD8046026539}"/>
    <hyperlink ref="F233" r:id="rId460" tooltip="Baltimore Ravens" display="https://www.pro-football-reference.com/teams/rav/2020.htm" xr:uid="{CC2B94F9-C357-8747-B2B8-66698741044A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0FA0-79BF-5A4B-9F80-83DD2F7F0B24}">
  <dimension ref="B3:AG250"/>
  <sheetViews>
    <sheetView workbookViewId="0">
      <selection activeCell="B2" sqref="B2"/>
    </sheetView>
  </sheetViews>
  <sheetFormatPr baseColWidth="10" defaultRowHeight="16" x14ac:dyDescent="0.2"/>
  <cols>
    <col min="2" max="2" width="17.5" bestFit="1" customWidth="1"/>
    <col min="3" max="3" width="12.83203125" bestFit="1" customWidth="1"/>
  </cols>
  <sheetData>
    <row r="3" spans="2:33" x14ac:dyDescent="0.2">
      <c r="B3" t="s">
        <v>0</v>
      </c>
      <c r="C3" s="23" t="s">
        <v>229</v>
      </c>
      <c r="D3" s="23" t="s">
        <v>252</v>
      </c>
      <c r="E3" s="23" t="s">
        <v>253</v>
      </c>
      <c r="F3" s="23" t="s">
        <v>254</v>
      </c>
      <c r="G3" s="23" t="s">
        <v>255</v>
      </c>
      <c r="H3" s="23" t="s">
        <v>256</v>
      </c>
      <c r="I3" s="23" t="s">
        <v>17</v>
      </c>
      <c r="J3" s="23" t="s">
        <v>324</v>
      </c>
      <c r="K3" s="23" t="s">
        <v>22</v>
      </c>
      <c r="L3" s="23" t="s">
        <v>25</v>
      </c>
      <c r="M3" s="23" t="s">
        <v>261</v>
      </c>
      <c r="N3" s="23" t="s">
        <v>24</v>
      </c>
      <c r="O3" s="23" t="s">
        <v>23</v>
      </c>
      <c r="P3" s="23" t="s">
        <v>264</v>
      </c>
      <c r="Q3" s="23" t="s">
        <v>325</v>
      </c>
      <c r="R3" s="23" t="s">
        <v>326</v>
      </c>
      <c r="S3" s="23" t="s">
        <v>327</v>
      </c>
      <c r="T3" s="23" t="s">
        <v>22</v>
      </c>
      <c r="U3" s="23" t="s">
        <v>328</v>
      </c>
      <c r="V3" s="23" t="s">
        <v>25</v>
      </c>
      <c r="W3" s="23" t="s">
        <v>261</v>
      </c>
      <c r="X3" s="23" t="s">
        <v>24</v>
      </c>
      <c r="Y3" s="23" t="s">
        <v>329</v>
      </c>
      <c r="Z3" s="23" t="s">
        <v>264</v>
      </c>
      <c r="AA3" s="23" t="s">
        <v>330</v>
      </c>
      <c r="AB3" s="23" t="s">
        <v>331</v>
      </c>
      <c r="AC3" s="23" t="s">
        <v>332</v>
      </c>
      <c r="AD3" s="23" t="s">
        <v>333</v>
      </c>
      <c r="AE3" s="23" t="s">
        <v>334</v>
      </c>
      <c r="AF3" s="23" t="s">
        <v>335</v>
      </c>
      <c r="AG3" s="23" t="s">
        <v>336</v>
      </c>
    </row>
    <row r="4" spans="2:33" x14ac:dyDescent="0.2">
      <c r="B4" t="s">
        <v>251</v>
      </c>
      <c r="C4" s="3">
        <v>2017</v>
      </c>
      <c r="D4" s="24">
        <v>22</v>
      </c>
      <c r="E4" s="3" t="s">
        <v>273</v>
      </c>
      <c r="F4" s="24"/>
      <c r="G4" s="24">
        <v>15</v>
      </c>
      <c r="H4" s="24">
        <v>1</v>
      </c>
      <c r="I4" s="24">
        <v>1</v>
      </c>
      <c r="J4" s="24">
        <v>7</v>
      </c>
      <c r="K4" s="24">
        <v>10</v>
      </c>
      <c r="L4" s="24">
        <v>0</v>
      </c>
      <c r="M4" s="24">
        <v>0</v>
      </c>
      <c r="N4" s="24">
        <v>5</v>
      </c>
      <c r="O4" s="24" t="s">
        <v>85</v>
      </c>
      <c r="P4" s="24" t="s">
        <v>310</v>
      </c>
      <c r="Q4" s="24" t="s">
        <v>337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>
        <v>7</v>
      </c>
      <c r="AD4" s="24" t="s">
        <v>85</v>
      </c>
      <c r="AE4" s="24">
        <v>10</v>
      </c>
      <c r="AF4" s="24">
        <v>0</v>
      </c>
      <c r="AG4" s="24">
        <v>0</v>
      </c>
    </row>
    <row r="5" spans="2:33" x14ac:dyDescent="0.2">
      <c r="B5" t="s">
        <v>251</v>
      </c>
      <c r="C5" s="3" t="s">
        <v>281</v>
      </c>
      <c r="D5" s="24">
        <v>23</v>
      </c>
      <c r="E5" s="3" t="s">
        <v>273</v>
      </c>
      <c r="F5" s="24" t="s">
        <v>282</v>
      </c>
      <c r="G5" s="24">
        <v>15</v>
      </c>
      <c r="H5" s="24">
        <v>16</v>
      </c>
      <c r="I5" s="24">
        <v>16</v>
      </c>
      <c r="J5" s="24">
        <v>60</v>
      </c>
      <c r="K5" s="24">
        <v>272</v>
      </c>
      <c r="L5" s="24">
        <v>2</v>
      </c>
      <c r="M5" s="24">
        <v>19</v>
      </c>
      <c r="N5" s="24">
        <v>28</v>
      </c>
      <c r="O5" s="24" t="s">
        <v>236</v>
      </c>
      <c r="P5" s="24" t="s">
        <v>338</v>
      </c>
      <c r="Q5" s="24" t="s">
        <v>244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>
        <v>60</v>
      </c>
      <c r="AD5" s="24" t="s">
        <v>236</v>
      </c>
      <c r="AE5" s="24">
        <v>272</v>
      </c>
      <c r="AF5" s="24">
        <v>2</v>
      </c>
      <c r="AG5" s="24">
        <v>9</v>
      </c>
    </row>
    <row r="6" spans="2:33" x14ac:dyDescent="0.2">
      <c r="B6" t="s">
        <v>251</v>
      </c>
      <c r="C6" s="3" t="s">
        <v>290</v>
      </c>
      <c r="D6" s="24">
        <v>24</v>
      </c>
      <c r="E6" s="3" t="s">
        <v>273</v>
      </c>
      <c r="F6" s="24" t="s">
        <v>282</v>
      </c>
      <c r="G6" s="24">
        <v>15</v>
      </c>
      <c r="H6" s="24">
        <v>14</v>
      </c>
      <c r="I6" s="24">
        <v>14</v>
      </c>
      <c r="J6" s="24">
        <v>43</v>
      </c>
      <c r="K6" s="24">
        <v>218</v>
      </c>
      <c r="L6" s="24">
        <v>2</v>
      </c>
      <c r="M6" s="24">
        <v>15</v>
      </c>
      <c r="N6" s="24">
        <v>25</v>
      </c>
      <c r="O6" s="24" t="s">
        <v>319</v>
      </c>
      <c r="P6" s="24" t="s">
        <v>339</v>
      </c>
      <c r="Q6" s="24" t="s">
        <v>340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>
        <v>43</v>
      </c>
      <c r="AD6" s="24" t="s">
        <v>319</v>
      </c>
      <c r="AE6" s="24">
        <v>218</v>
      </c>
      <c r="AF6" s="24">
        <v>2</v>
      </c>
      <c r="AG6" s="24">
        <v>3</v>
      </c>
    </row>
    <row r="7" spans="2:33" x14ac:dyDescent="0.2">
      <c r="B7" t="s">
        <v>251</v>
      </c>
      <c r="C7" s="3" t="s">
        <v>298</v>
      </c>
      <c r="D7" s="24">
        <v>25</v>
      </c>
      <c r="E7" s="3" t="s">
        <v>273</v>
      </c>
      <c r="F7" s="24" t="s">
        <v>282</v>
      </c>
      <c r="G7" s="24">
        <v>15</v>
      </c>
      <c r="H7" s="24">
        <v>15</v>
      </c>
      <c r="I7" s="24">
        <v>15</v>
      </c>
      <c r="J7" s="24">
        <v>62</v>
      </c>
      <c r="K7" s="24">
        <v>308</v>
      </c>
      <c r="L7" s="24">
        <v>2</v>
      </c>
      <c r="M7" s="24">
        <v>22</v>
      </c>
      <c r="N7" s="24">
        <v>24</v>
      </c>
      <c r="O7" s="24" t="s">
        <v>239</v>
      </c>
      <c r="P7" s="24" t="s">
        <v>341</v>
      </c>
      <c r="Q7" s="24" t="s">
        <v>342</v>
      </c>
      <c r="R7" s="24">
        <v>2</v>
      </c>
      <c r="S7" s="24">
        <v>0</v>
      </c>
      <c r="T7" s="24">
        <v>0</v>
      </c>
      <c r="U7" s="24"/>
      <c r="V7" s="24">
        <v>0</v>
      </c>
      <c r="W7" s="24">
        <v>0</v>
      </c>
      <c r="X7" s="24">
        <v>0</v>
      </c>
      <c r="Y7" s="24" t="s">
        <v>37</v>
      </c>
      <c r="Z7" s="24" t="s">
        <v>37</v>
      </c>
      <c r="AA7" s="24" t="s">
        <v>343</v>
      </c>
      <c r="AB7" s="24" t="s">
        <v>37</v>
      </c>
      <c r="AC7" s="24">
        <v>62</v>
      </c>
      <c r="AD7" s="24" t="s">
        <v>239</v>
      </c>
      <c r="AE7" s="24">
        <v>308</v>
      </c>
      <c r="AF7" s="24">
        <v>2</v>
      </c>
      <c r="AG7" s="24">
        <v>5</v>
      </c>
    </row>
    <row r="8" spans="2:33" x14ac:dyDescent="0.2">
      <c r="B8" t="s">
        <v>364</v>
      </c>
      <c r="C8" s="3">
        <v>2018</v>
      </c>
      <c r="D8" s="24">
        <v>22</v>
      </c>
      <c r="E8" s="3" t="s">
        <v>344</v>
      </c>
      <c r="F8" s="24" t="s">
        <v>282</v>
      </c>
      <c r="G8" s="24">
        <v>17</v>
      </c>
      <c r="H8" s="24">
        <v>12</v>
      </c>
      <c r="I8" s="24">
        <v>11</v>
      </c>
      <c r="J8" s="24">
        <v>89</v>
      </c>
      <c r="K8" s="24">
        <v>631</v>
      </c>
      <c r="L8" s="24">
        <v>8</v>
      </c>
      <c r="M8" s="24">
        <v>41</v>
      </c>
      <c r="N8" s="24">
        <v>45</v>
      </c>
      <c r="O8" s="24" t="s">
        <v>90</v>
      </c>
      <c r="P8" s="24" t="s">
        <v>379</v>
      </c>
      <c r="Q8" s="24" t="s">
        <v>176</v>
      </c>
      <c r="R8" s="24">
        <v>1</v>
      </c>
      <c r="S8" s="24">
        <v>0</v>
      </c>
      <c r="T8" s="24">
        <v>0</v>
      </c>
      <c r="U8" s="24"/>
      <c r="V8" s="24">
        <v>0</v>
      </c>
      <c r="W8" s="24">
        <v>0</v>
      </c>
      <c r="X8" s="24">
        <v>0</v>
      </c>
      <c r="Y8" s="24" t="s">
        <v>37</v>
      </c>
      <c r="Z8" s="24" t="s">
        <v>37</v>
      </c>
      <c r="AA8" s="24" t="s">
        <v>343</v>
      </c>
      <c r="AB8" s="24" t="s">
        <v>37</v>
      </c>
      <c r="AC8" s="24">
        <v>89</v>
      </c>
      <c r="AD8" s="24" t="s">
        <v>90</v>
      </c>
      <c r="AE8" s="24">
        <v>631</v>
      </c>
      <c r="AF8" s="24">
        <v>8</v>
      </c>
      <c r="AG8" s="24">
        <v>8</v>
      </c>
    </row>
    <row r="9" spans="2:33" x14ac:dyDescent="0.2">
      <c r="B9" t="s">
        <v>364</v>
      </c>
      <c r="C9" s="3">
        <v>2019</v>
      </c>
      <c r="D9" s="24">
        <v>23</v>
      </c>
      <c r="E9" s="3" t="s">
        <v>344</v>
      </c>
      <c r="F9" s="24" t="s">
        <v>282</v>
      </c>
      <c r="G9" s="24">
        <v>17</v>
      </c>
      <c r="H9" s="24">
        <v>16</v>
      </c>
      <c r="I9" s="24">
        <v>16</v>
      </c>
      <c r="J9" s="24">
        <v>109</v>
      </c>
      <c r="K9" s="24">
        <v>510</v>
      </c>
      <c r="L9" s="24">
        <v>9</v>
      </c>
      <c r="M9" s="24">
        <v>42</v>
      </c>
      <c r="N9" s="24">
        <v>36</v>
      </c>
      <c r="O9" s="24" t="s">
        <v>380</v>
      </c>
      <c r="P9" s="24" t="s">
        <v>381</v>
      </c>
      <c r="Q9" s="24" t="s">
        <v>62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>
        <v>109</v>
      </c>
      <c r="AD9" s="24" t="s">
        <v>380</v>
      </c>
      <c r="AE9" s="24">
        <v>510</v>
      </c>
      <c r="AF9" s="24">
        <v>9</v>
      </c>
      <c r="AG9" s="24">
        <v>14</v>
      </c>
    </row>
    <row r="10" spans="2:33" x14ac:dyDescent="0.2">
      <c r="B10" t="s">
        <v>364</v>
      </c>
      <c r="C10" s="3" t="s">
        <v>298</v>
      </c>
      <c r="D10" s="24">
        <v>24</v>
      </c>
      <c r="E10" s="3" t="s">
        <v>344</v>
      </c>
      <c r="F10" s="24" t="s">
        <v>282</v>
      </c>
      <c r="G10" s="24">
        <v>17</v>
      </c>
      <c r="H10" s="24">
        <v>16</v>
      </c>
      <c r="I10" s="24">
        <v>16</v>
      </c>
      <c r="J10" s="24">
        <v>102</v>
      </c>
      <c r="K10" s="24">
        <v>421</v>
      </c>
      <c r="L10" s="24">
        <v>8</v>
      </c>
      <c r="M10" s="24">
        <v>38</v>
      </c>
      <c r="N10" s="24">
        <v>24</v>
      </c>
      <c r="O10" s="24" t="s">
        <v>342</v>
      </c>
      <c r="P10" s="24" t="s">
        <v>382</v>
      </c>
      <c r="Q10" s="24" t="s">
        <v>383</v>
      </c>
      <c r="R10" s="24">
        <v>1</v>
      </c>
      <c r="S10" s="24">
        <v>1</v>
      </c>
      <c r="T10" s="24">
        <v>12</v>
      </c>
      <c r="U10" s="24" t="s">
        <v>384</v>
      </c>
      <c r="V10" s="24">
        <v>1</v>
      </c>
      <c r="W10" s="24">
        <v>1</v>
      </c>
      <c r="X10" s="24">
        <v>12</v>
      </c>
      <c r="Y10" s="24" t="s">
        <v>385</v>
      </c>
      <c r="Z10" s="24" t="s">
        <v>372</v>
      </c>
      <c r="AA10" s="24" t="s">
        <v>386</v>
      </c>
      <c r="AB10" s="24" t="s">
        <v>384</v>
      </c>
      <c r="AC10" s="24">
        <v>103</v>
      </c>
      <c r="AD10" s="24" t="s">
        <v>306</v>
      </c>
      <c r="AE10" s="24">
        <v>433</v>
      </c>
      <c r="AF10" s="24">
        <v>9</v>
      </c>
      <c r="AG10" s="24">
        <v>9</v>
      </c>
    </row>
    <row r="11" spans="2:33" x14ac:dyDescent="0.2">
      <c r="B11" t="s">
        <v>364</v>
      </c>
      <c r="C11" s="3">
        <v>2019</v>
      </c>
      <c r="D11" s="24">
        <v>23</v>
      </c>
      <c r="E11" s="3" t="s">
        <v>344</v>
      </c>
      <c r="F11" s="24" t="s">
        <v>282</v>
      </c>
      <c r="H11" s="24">
        <v>1</v>
      </c>
      <c r="I11" s="24">
        <v>1</v>
      </c>
      <c r="J11" s="24">
        <v>9</v>
      </c>
      <c r="K11" s="24">
        <v>92</v>
      </c>
      <c r="L11" s="24">
        <v>0</v>
      </c>
      <c r="M11" s="24">
        <v>6</v>
      </c>
      <c r="N11" s="24">
        <v>42</v>
      </c>
      <c r="O11" s="24" t="s">
        <v>387</v>
      </c>
      <c r="P11" s="24" t="s">
        <v>388</v>
      </c>
      <c r="Q11" s="24" t="s">
        <v>314</v>
      </c>
      <c r="R11" s="24">
        <v>1</v>
      </c>
      <c r="S11" s="24">
        <v>1</v>
      </c>
      <c r="T11" s="24">
        <v>16</v>
      </c>
      <c r="U11" s="24" t="s">
        <v>389</v>
      </c>
      <c r="V11" s="24">
        <v>1</v>
      </c>
      <c r="W11" s="24">
        <v>1</v>
      </c>
      <c r="X11" s="24">
        <v>16</v>
      </c>
      <c r="Y11" s="24" t="s">
        <v>77</v>
      </c>
      <c r="Z11" s="24" t="s">
        <v>389</v>
      </c>
      <c r="AA11" s="24" t="s">
        <v>386</v>
      </c>
      <c r="AB11" s="24" t="s">
        <v>389</v>
      </c>
      <c r="AC11" s="24">
        <v>10</v>
      </c>
      <c r="AD11" s="24" t="s">
        <v>390</v>
      </c>
      <c r="AE11" s="24">
        <v>108</v>
      </c>
      <c r="AF11" s="24">
        <v>1</v>
      </c>
      <c r="AG11" s="24">
        <v>2</v>
      </c>
    </row>
    <row r="12" spans="2:33" x14ac:dyDescent="0.2">
      <c r="B12" t="s">
        <v>364</v>
      </c>
      <c r="C12" s="3" t="s">
        <v>298</v>
      </c>
      <c r="D12" s="24">
        <v>24</v>
      </c>
      <c r="E12" s="3" t="s">
        <v>344</v>
      </c>
      <c r="F12" s="24" t="s">
        <v>282</v>
      </c>
      <c r="H12" s="24">
        <v>3</v>
      </c>
      <c r="I12" s="24">
        <v>3</v>
      </c>
      <c r="J12" s="24">
        <v>25</v>
      </c>
      <c r="K12" s="24">
        <v>145</v>
      </c>
      <c r="L12" s="24">
        <v>1</v>
      </c>
      <c r="M12" s="24">
        <v>7</v>
      </c>
      <c r="N12" s="24">
        <v>18</v>
      </c>
      <c r="O12" s="24" t="s">
        <v>391</v>
      </c>
      <c r="P12" s="24" t="s">
        <v>392</v>
      </c>
      <c r="Q12" s="24" t="s">
        <v>67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>
        <v>25</v>
      </c>
      <c r="AD12" s="24" t="s">
        <v>391</v>
      </c>
      <c r="AE12" s="24">
        <v>145</v>
      </c>
      <c r="AF12" s="24">
        <v>1</v>
      </c>
      <c r="AG12" s="24">
        <v>2</v>
      </c>
    </row>
    <row r="13" spans="2:33" x14ac:dyDescent="0.2">
      <c r="B13" t="s">
        <v>251</v>
      </c>
      <c r="C13" s="3" t="s">
        <v>281</v>
      </c>
      <c r="D13" s="24">
        <v>23</v>
      </c>
      <c r="E13" s="3" t="s">
        <v>273</v>
      </c>
      <c r="F13" s="24" t="s">
        <v>282</v>
      </c>
      <c r="H13" s="24">
        <v>2</v>
      </c>
      <c r="I13" s="24">
        <v>2</v>
      </c>
      <c r="J13" s="24">
        <v>5</v>
      </c>
      <c r="K13" s="24">
        <v>19</v>
      </c>
      <c r="L13" s="24">
        <v>1</v>
      </c>
      <c r="M13" s="24">
        <v>2</v>
      </c>
      <c r="N13" s="24">
        <v>9</v>
      </c>
      <c r="O13" s="24" t="s">
        <v>244</v>
      </c>
      <c r="P13" s="24" t="s">
        <v>393</v>
      </c>
      <c r="Q13" s="24" t="s">
        <v>82</v>
      </c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>
        <v>5</v>
      </c>
      <c r="AD13" s="24" t="s">
        <v>244</v>
      </c>
      <c r="AE13" s="24">
        <v>19</v>
      </c>
      <c r="AF13" s="24">
        <v>1</v>
      </c>
      <c r="AG13" s="24">
        <v>2</v>
      </c>
    </row>
    <row r="14" spans="2:33" x14ac:dyDescent="0.2">
      <c r="B14" t="s">
        <v>251</v>
      </c>
      <c r="C14" s="3" t="s">
        <v>290</v>
      </c>
      <c r="D14" s="24">
        <v>24</v>
      </c>
      <c r="E14" s="3" t="s">
        <v>273</v>
      </c>
      <c r="F14" s="24" t="s">
        <v>282</v>
      </c>
      <c r="H14" s="24">
        <v>3</v>
      </c>
      <c r="I14" s="24">
        <v>3</v>
      </c>
      <c r="J14" s="24">
        <v>24</v>
      </c>
      <c r="K14" s="24">
        <v>135</v>
      </c>
      <c r="L14" s="24">
        <v>2</v>
      </c>
      <c r="M14" s="24">
        <v>11</v>
      </c>
      <c r="N14" s="24">
        <v>27</v>
      </c>
      <c r="O14" s="24" t="s">
        <v>166</v>
      </c>
      <c r="P14" s="24" t="s">
        <v>394</v>
      </c>
      <c r="Q14" s="24" t="s">
        <v>157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>
        <v>24</v>
      </c>
      <c r="AD14" s="24" t="s">
        <v>166</v>
      </c>
      <c r="AE14" s="24">
        <v>135</v>
      </c>
      <c r="AF14" s="24">
        <v>2</v>
      </c>
      <c r="AG14" s="24">
        <v>4</v>
      </c>
    </row>
    <row r="15" spans="2:33" x14ac:dyDescent="0.2">
      <c r="B15" t="s">
        <v>251</v>
      </c>
      <c r="C15" s="3" t="s">
        <v>298</v>
      </c>
      <c r="D15" s="24">
        <v>25</v>
      </c>
      <c r="E15" s="3" t="s">
        <v>273</v>
      </c>
      <c r="F15" s="24" t="s">
        <v>282</v>
      </c>
      <c r="H15" s="24">
        <v>3</v>
      </c>
      <c r="I15" s="24">
        <v>3</v>
      </c>
      <c r="J15" s="24">
        <v>13</v>
      </c>
      <c r="K15" s="24">
        <v>52</v>
      </c>
      <c r="L15" s="24">
        <v>1</v>
      </c>
      <c r="M15" s="24">
        <v>5</v>
      </c>
      <c r="N15" s="24">
        <v>13</v>
      </c>
      <c r="O15" s="24" t="s">
        <v>250</v>
      </c>
      <c r="P15" s="24" t="s">
        <v>395</v>
      </c>
      <c r="Q15" s="24" t="s">
        <v>289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>
        <v>13</v>
      </c>
      <c r="AD15" s="24" t="s">
        <v>250</v>
      </c>
      <c r="AE15" s="24">
        <v>52</v>
      </c>
      <c r="AF15" s="24">
        <v>1</v>
      </c>
      <c r="AG15" s="24">
        <v>1</v>
      </c>
    </row>
    <row r="16" spans="2:33" x14ac:dyDescent="0.2">
      <c r="B16" t="s">
        <v>378</v>
      </c>
      <c r="C16" s="3" t="s">
        <v>396</v>
      </c>
      <c r="D16" s="24">
        <v>23</v>
      </c>
      <c r="E16" s="3" t="s">
        <v>397</v>
      </c>
      <c r="F16" s="24" t="s">
        <v>282</v>
      </c>
      <c r="G16" s="24">
        <v>4</v>
      </c>
      <c r="H16" s="24">
        <v>16</v>
      </c>
      <c r="I16" s="24">
        <v>16</v>
      </c>
      <c r="J16" s="24">
        <v>57</v>
      </c>
      <c r="K16" s="24">
        <v>282</v>
      </c>
      <c r="L16" s="24">
        <v>6</v>
      </c>
      <c r="M16" s="24">
        <v>21</v>
      </c>
      <c r="N16" s="24">
        <v>18</v>
      </c>
      <c r="O16" s="24" t="s">
        <v>440</v>
      </c>
      <c r="P16" s="24" t="s">
        <v>441</v>
      </c>
      <c r="Q16" s="24" t="s">
        <v>305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>
        <v>57</v>
      </c>
      <c r="AD16" s="24" t="s">
        <v>440</v>
      </c>
      <c r="AE16" s="24">
        <v>282</v>
      </c>
      <c r="AF16" s="24">
        <v>6</v>
      </c>
      <c r="AG16" s="24">
        <v>9</v>
      </c>
    </row>
    <row r="17" spans="2:33" x14ac:dyDescent="0.2">
      <c r="B17" t="s">
        <v>378</v>
      </c>
      <c r="C17" s="3">
        <v>2017</v>
      </c>
      <c r="D17" s="24">
        <v>24</v>
      </c>
      <c r="E17" s="3" t="s">
        <v>397</v>
      </c>
      <c r="F17" s="24" t="s">
        <v>282</v>
      </c>
      <c r="G17" s="24">
        <v>4</v>
      </c>
      <c r="H17" s="24">
        <v>16</v>
      </c>
      <c r="I17" s="24">
        <v>16</v>
      </c>
      <c r="J17" s="24">
        <v>57</v>
      </c>
      <c r="K17" s="24">
        <v>357</v>
      </c>
      <c r="L17" s="24">
        <v>6</v>
      </c>
      <c r="M17" s="24">
        <v>29</v>
      </c>
      <c r="N17" s="24">
        <v>21</v>
      </c>
      <c r="O17" s="24" t="s">
        <v>45</v>
      </c>
      <c r="P17" s="24" t="s">
        <v>442</v>
      </c>
      <c r="Q17" s="24" t="s">
        <v>305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>
        <v>57</v>
      </c>
      <c r="AD17" s="24" t="s">
        <v>45</v>
      </c>
      <c r="AE17" s="24">
        <v>357</v>
      </c>
      <c r="AF17" s="24">
        <v>6</v>
      </c>
      <c r="AG17" s="24">
        <v>4</v>
      </c>
    </row>
    <row r="18" spans="2:33" x14ac:dyDescent="0.2">
      <c r="B18" t="s">
        <v>378</v>
      </c>
      <c r="C18" s="3" t="s">
        <v>411</v>
      </c>
      <c r="D18" s="24">
        <v>25</v>
      </c>
      <c r="E18" s="3" t="s">
        <v>397</v>
      </c>
      <c r="F18" s="24" t="s">
        <v>282</v>
      </c>
      <c r="G18" s="24">
        <v>4</v>
      </c>
      <c r="H18" s="24">
        <v>16</v>
      </c>
      <c r="I18" s="24">
        <v>16</v>
      </c>
      <c r="J18" s="24">
        <v>75</v>
      </c>
      <c r="K18" s="24">
        <v>305</v>
      </c>
      <c r="L18" s="24">
        <v>6</v>
      </c>
      <c r="M18" s="24">
        <v>30</v>
      </c>
      <c r="N18" s="24">
        <v>28</v>
      </c>
      <c r="O18" s="24" t="s">
        <v>342</v>
      </c>
      <c r="P18" s="24" t="s">
        <v>443</v>
      </c>
      <c r="Q18" s="24" t="s">
        <v>380</v>
      </c>
      <c r="R18" s="24">
        <v>1</v>
      </c>
      <c r="S18" s="24">
        <v>0</v>
      </c>
      <c r="T18" s="24">
        <v>0</v>
      </c>
      <c r="U18" s="24"/>
      <c r="V18" s="24">
        <v>0</v>
      </c>
      <c r="W18" s="24">
        <v>0</v>
      </c>
      <c r="X18" s="24">
        <v>0</v>
      </c>
      <c r="Y18" s="24" t="s">
        <v>37</v>
      </c>
      <c r="Z18" s="24" t="s">
        <v>37</v>
      </c>
      <c r="AA18" s="24" t="s">
        <v>343</v>
      </c>
      <c r="AB18" s="24" t="s">
        <v>37</v>
      </c>
      <c r="AC18" s="24">
        <v>75</v>
      </c>
      <c r="AD18" s="24" t="s">
        <v>342</v>
      </c>
      <c r="AE18" s="24">
        <v>305</v>
      </c>
      <c r="AF18" s="24">
        <v>6</v>
      </c>
      <c r="AG18" s="26">
        <v>12</v>
      </c>
    </row>
    <row r="19" spans="2:33" x14ac:dyDescent="0.2">
      <c r="B19" t="s">
        <v>378</v>
      </c>
      <c r="C19" s="3">
        <v>2019</v>
      </c>
      <c r="D19" s="24">
        <v>26</v>
      </c>
      <c r="E19" s="3" t="s">
        <v>397</v>
      </c>
      <c r="F19" s="24" t="s">
        <v>282</v>
      </c>
      <c r="G19" s="24">
        <v>4</v>
      </c>
      <c r="H19" s="24">
        <v>16</v>
      </c>
      <c r="I19" s="24">
        <v>16</v>
      </c>
      <c r="J19" s="24">
        <v>52</v>
      </c>
      <c r="K19" s="24">
        <v>277</v>
      </c>
      <c r="L19" s="24">
        <v>3</v>
      </c>
      <c r="M19" s="24">
        <v>19</v>
      </c>
      <c r="N19" s="24">
        <v>42</v>
      </c>
      <c r="O19" s="24" t="s">
        <v>444</v>
      </c>
      <c r="P19" s="24" t="s">
        <v>395</v>
      </c>
      <c r="Q19" s="24" t="s">
        <v>59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>
        <v>52</v>
      </c>
      <c r="AD19" s="24" t="s">
        <v>444</v>
      </c>
      <c r="AE19" s="24">
        <v>277</v>
      </c>
      <c r="AF19" s="24">
        <v>3</v>
      </c>
      <c r="AG19" s="24">
        <v>6</v>
      </c>
    </row>
    <row r="20" spans="2:33" x14ac:dyDescent="0.2">
      <c r="B20" t="s">
        <v>378</v>
      </c>
      <c r="C20" s="3">
        <v>2020</v>
      </c>
      <c r="D20" s="24">
        <v>27</v>
      </c>
      <c r="E20" s="3" t="s">
        <v>397</v>
      </c>
      <c r="F20" s="24" t="s">
        <v>425</v>
      </c>
      <c r="G20" s="24">
        <v>4</v>
      </c>
      <c r="H20" s="24">
        <v>5</v>
      </c>
      <c r="I20" s="24">
        <v>5</v>
      </c>
      <c r="J20" s="24">
        <v>18</v>
      </c>
      <c r="K20" s="24">
        <v>93</v>
      </c>
      <c r="L20" s="24">
        <v>3</v>
      </c>
      <c r="M20" s="24">
        <v>8</v>
      </c>
      <c r="N20" s="24">
        <v>12</v>
      </c>
      <c r="O20" s="24" t="s">
        <v>405</v>
      </c>
      <c r="P20" s="24" t="s">
        <v>445</v>
      </c>
      <c r="Q20" s="24" t="s">
        <v>305</v>
      </c>
      <c r="R20" s="24">
        <v>1</v>
      </c>
      <c r="S20" s="24">
        <v>1</v>
      </c>
      <c r="T20" s="24">
        <v>11</v>
      </c>
      <c r="U20" s="24" t="s">
        <v>368</v>
      </c>
      <c r="V20" s="24">
        <v>1</v>
      </c>
      <c r="W20" s="24">
        <v>1</v>
      </c>
      <c r="X20" s="24">
        <v>11</v>
      </c>
      <c r="Y20" s="24" t="s">
        <v>110</v>
      </c>
      <c r="Z20" s="24" t="s">
        <v>446</v>
      </c>
      <c r="AA20" s="24" t="s">
        <v>386</v>
      </c>
      <c r="AB20" s="24" t="s">
        <v>368</v>
      </c>
      <c r="AC20" s="24">
        <v>19</v>
      </c>
      <c r="AD20" s="24" t="s">
        <v>181</v>
      </c>
      <c r="AE20" s="24">
        <v>104</v>
      </c>
      <c r="AF20" s="24">
        <v>4</v>
      </c>
      <c r="AG20" s="24">
        <v>3</v>
      </c>
    </row>
    <row r="21" spans="2:33" x14ac:dyDescent="0.2">
      <c r="B21" t="s">
        <v>378</v>
      </c>
      <c r="C21" s="3" t="s">
        <v>396</v>
      </c>
      <c r="D21" s="24">
        <v>23</v>
      </c>
      <c r="E21" s="3" t="s">
        <v>397</v>
      </c>
      <c r="F21" s="24" t="s">
        <v>282</v>
      </c>
      <c r="H21" s="24">
        <v>1</v>
      </c>
      <c r="I21" s="24">
        <v>1</v>
      </c>
      <c r="J21" s="24">
        <v>2</v>
      </c>
      <c r="K21" s="24">
        <v>13</v>
      </c>
      <c r="L21" s="24">
        <v>0</v>
      </c>
      <c r="M21" s="24">
        <v>2</v>
      </c>
      <c r="N21" s="24">
        <v>9</v>
      </c>
      <c r="O21" s="24" t="s">
        <v>299</v>
      </c>
      <c r="P21" s="24" t="s">
        <v>447</v>
      </c>
      <c r="Q21" s="24" t="s">
        <v>35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>
        <v>2</v>
      </c>
      <c r="AD21" s="24" t="s">
        <v>299</v>
      </c>
      <c r="AE21" s="24">
        <v>13</v>
      </c>
      <c r="AF21" s="24">
        <v>0</v>
      </c>
      <c r="AG21" s="24">
        <v>0</v>
      </c>
    </row>
    <row r="22" spans="2:33" x14ac:dyDescent="0.2">
      <c r="B22" t="s">
        <v>378</v>
      </c>
      <c r="C22" s="3" t="s">
        <v>411</v>
      </c>
      <c r="D22" s="24">
        <v>25</v>
      </c>
      <c r="E22" s="3" t="s">
        <v>397</v>
      </c>
      <c r="F22" s="24" t="s">
        <v>282</v>
      </c>
      <c r="H22" s="24">
        <v>2</v>
      </c>
      <c r="I22" s="24">
        <v>2</v>
      </c>
      <c r="J22" s="24">
        <v>8</v>
      </c>
      <c r="K22" s="24">
        <v>32</v>
      </c>
      <c r="L22" s="24">
        <v>2</v>
      </c>
      <c r="M22" s="24">
        <v>5</v>
      </c>
      <c r="N22" s="24">
        <v>16</v>
      </c>
      <c r="O22" s="24" t="s">
        <v>250</v>
      </c>
      <c r="P22" s="24" t="s">
        <v>389</v>
      </c>
      <c r="Q22" s="24" t="s">
        <v>250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>
        <v>8</v>
      </c>
      <c r="AD22" s="24" t="s">
        <v>250</v>
      </c>
      <c r="AE22" s="24">
        <v>32</v>
      </c>
      <c r="AF22" s="24">
        <v>2</v>
      </c>
      <c r="AG22" s="24">
        <v>0</v>
      </c>
    </row>
    <row r="23" spans="2:33" x14ac:dyDescent="0.2">
      <c r="B23" t="s">
        <v>448</v>
      </c>
      <c r="C23" s="3" t="s">
        <v>449</v>
      </c>
      <c r="D23" s="24">
        <v>24</v>
      </c>
      <c r="E23" s="3" t="s">
        <v>183</v>
      </c>
      <c r="F23" s="24" t="s">
        <v>282</v>
      </c>
      <c r="G23" s="24">
        <v>3</v>
      </c>
      <c r="H23" s="24">
        <v>16</v>
      </c>
      <c r="I23" s="24">
        <v>16</v>
      </c>
      <c r="J23" s="24">
        <v>94</v>
      </c>
      <c r="K23" s="24">
        <v>489</v>
      </c>
      <c r="L23" s="24">
        <v>4</v>
      </c>
      <c r="M23" s="24">
        <v>29</v>
      </c>
      <c r="N23" s="24">
        <v>25</v>
      </c>
      <c r="O23" s="24" t="s">
        <v>405</v>
      </c>
      <c r="P23" s="24" t="s">
        <v>547</v>
      </c>
      <c r="Q23" s="24" t="s">
        <v>120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>
        <v>94</v>
      </c>
      <c r="AD23" s="24" t="s">
        <v>405</v>
      </c>
      <c r="AE23" s="24">
        <v>489</v>
      </c>
      <c r="AF23" s="24">
        <v>4</v>
      </c>
      <c r="AG23" s="24">
        <v>6</v>
      </c>
    </row>
    <row r="24" spans="2:33" x14ac:dyDescent="0.2">
      <c r="B24" t="s">
        <v>448</v>
      </c>
      <c r="C24" s="3" t="s">
        <v>456</v>
      </c>
      <c r="D24" s="24">
        <v>25</v>
      </c>
      <c r="E24" s="3" t="s">
        <v>183</v>
      </c>
      <c r="F24" s="24" t="s">
        <v>282</v>
      </c>
      <c r="G24" s="24">
        <v>3</v>
      </c>
      <c r="H24" s="24">
        <v>16</v>
      </c>
      <c r="I24" s="24">
        <v>16</v>
      </c>
      <c r="J24" s="24">
        <v>96</v>
      </c>
      <c r="K24" s="24">
        <v>539</v>
      </c>
      <c r="L24" s="24">
        <v>1</v>
      </c>
      <c r="M24" s="24">
        <v>31</v>
      </c>
      <c r="N24" s="24">
        <v>27</v>
      </c>
      <c r="O24" s="24" t="s">
        <v>166</v>
      </c>
      <c r="P24" s="24" t="s">
        <v>548</v>
      </c>
      <c r="Q24" s="24" t="s">
        <v>178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>
        <v>96</v>
      </c>
      <c r="AD24" s="24" t="s">
        <v>166</v>
      </c>
      <c r="AE24" s="24">
        <v>539</v>
      </c>
      <c r="AF24" s="24">
        <v>1</v>
      </c>
      <c r="AG24" s="24">
        <v>10</v>
      </c>
    </row>
    <row r="25" spans="2:33" x14ac:dyDescent="0.2">
      <c r="B25" t="s">
        <v>448</v>
      </c>
      <c r="C25" s="3">
        <v>2014</v>
      </c>
      <c r="D25" s="24">
        <v>26</v>
      </c>
      <c r="E25" s="3" t="s">
        <v>183</v>
      </c>
      <c r="F25" s="24" t="s">
        <v>282</v>
      </c>
      <c r="G25" s="24">
        <v>3</v>
      </c>
      <c r="H25" s="24">
        <v>16</v>
      </c>
      <c r="I25" s="24">
        <v>16</v>
      </c>
      <c r="J25" s="24">
        <v>118</v>
      </c>
      <c r="K25" s="24">
        <v>849</v>
      </c>
      <c r="L25" s="24">
        <v>6</v>
      </c>
      <c r="M25" s="24">
        <v>47</v>
      </c>
      <c r="N25" s="24">
        <v>55</v>
      </c>
      <c r="O25" s="26" t="s">
        <v>125</v>
      </c>
      <c r="P25" s="24" t="s">
        <v>549</v>
      </c>
      <c r="Q25" s="24" t="s">
        <v>176</v>
      </c>
      <c r="R25" s="24">
        <v>1</v>
      </c>
      <c r="S25" s="24">
        <v>1</v>
      </c>
      <c r="T25" s="24">
        <v>17</v>
      </c>
      <c r="U25" s="24" t="s">
        <v>338</v>
      </c>
      <c r="V25" s="24">
        <v>0</v>
      </c>
      <c r="W25" s="24">
        <v>1</v>
      </c>
      <c r="X25" s="24">
        <v>17</v>
      </c>
      <c r="Y25" s="24" t="s">
        <v>385</v>
      </c>
      <c r="Z25" s="24" t="s">
        <v>102</v>
      </c>
      <c r="AA25" s="24" t="s">
        <v>386</v>
      </c>
      <c r="AB25" s="24" t="s">
        <v>338</v>
      </c>
      <c r="AC25" s="24">
        <v>119</v>
      </c>
      <c r="AD25" s="24" t="s">
        <v>248</v>
      </c>
      <c r="AE25" s="24">
        <v>866</v>
      </c>
      <c r="AF25" s="24">
        <v>6</v>
      </c>
      <c r="AG25" s="24">
        <v>11</v>
      </c>
    </row>
    <row r="26" spans="2:33" x14ac:dyDescent="0.2">
      <c r="B26" t="s">
        <v>448</v>
      </c>
      <c r="C26" s="3" t="s">
        <v>469</v>
      </c>
      <c r="D26" s="24">
        <v>27</v>
      </c>
      <c r="E26" s="3" t="s">
        <v>183</v>
      </c>
      <c r="F26" s="24" t="s">
        <v>282</v>
      </c>
      <c r="G26" s="24">
        <v>3</v>
      </c>
      <c r="H26" s="24">
        <v>16</v>
      </c>
      <c r="I26" s="24">
        <v>16</v>
      </c>
      <c r="J26" s="24">
        <v>103</v>
      </c>
      <c r="K26" s="24">
        <v>553</v>
      </c>
      <c r="L26" s="24">
        <v>1</v>
      </c>
      <c r="M26" s="24">
        <v>31</v>
      </c>
      <c r="N26" s="24">
        <v>24</v>
      </c>
      <c r="O26" s="24" t="s">
        <v>173</v>
      </c>
      <c r="P26" s="24" t="s">
        <v>550</v>
      </c>
      <c r="Q26" s="24" t="s">
        <v>383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>
        <v>103</v>
      </c>
      <c r="AD26" s="24" t="s">
        <v>173</v>
      </c>
      <c r="AE26" s="24">
        <v>553</v>
      </c>
      <c r="AF26" s="24">
        <v>1</v>
      </c>
      <c r="AG26" s="24">
        <v>7</v>
      </c>
    </row>
    <row r="27" spans="2:33" x14ac:dyDescent="0.2">
      <c r="B27" t="s">
        <v>448</v>
      </c>
      <c r="C27" s="3">
        <v>2016</v>
      </c>
      <c r="D27" s="24">
        <v>28</v>
      </c>
      <c r="E27" s="3" t="s">
        <v>183</v>
      </c>
      <c r="F27" s="24" t="s">
        <v>282</v>
      </c>
      <c r="G27" s="24">
        <v>3</v>
      </c>
      <c r="H27" s="24">
        <v>16</v>
      </c>
      <c r="I27" s="24">
        <v>16</v>
      </c>
      <c r="J27" s="24">
        <v>72</v>
      </c>
      <c r="K27" s="24">
        <v>259</v>
      </c>
      <c r="L27" s="24">
        <v>1</v>
      </c>
      <c r="M27" s="24">
        <v>18</v>
      </c>
      <c r="N27" s="24">
        <v>18</v>
      </c>
      <c r="O27" s="24" t="s">
        <v>305</v>
      </c>
      <c r="P27" s="24" t="s">
        <v>551</v>
      </c>
      <c r="Q27" s="24" t="s">
        <v>236</v>
      </c>
      <c r="R27" s="24">
        <v>2</v>
      </c>
      <c r="S27" s="24">
        <v>2</v>
      </c>
      <c r="T27" s="24">
        <v>14</v>
      </c>
      <c r="U27" s="24" t="s">
        <v>337</v>
      </c>
      <c r="V27" s="24">
        <v>1</v>
      </c>
      <c r="W27" s="24">
        <v>1</v>
      </c>
      <c r="X27" s="24">
        <v>15</v>
      </c>
      <c r="Y27" s="24" t="s">
        <v>385</v>
      </c>
      <c r="Z27" s="24" t="s">
        <v>152</v>
      </c>
      <c r="AA27" s="24" t="s">
        <v>386</v>
      </c>
      <c r="AB27" s="24" t="s">
        <v>337</v>
      </c>
      <c r="AC27" s="24">
        <v>74</v>
      </c>
      <c r="AD27" s="24" t="s">
        <v>142</v>
      </c>
      <c r="AE27" s="24">
        <v>273</v>
      </c>
      <c r="AF27" s="24">
        <v>2</v>
      </c>
      <c r="AG27" s="24">
        <v>8</v>
      </c>
    </row>
    <row r="28" spans="2:33" x14ac:dyDescent="0.2">
      <c r="B28" t="s">
        <v>448</v>
      </c>
      <c r="C28" s="3" t="s">
        <v>481</v>
      </c>
      <c r="D28" s="24">
        <v>29</v>
      </c>
      <c r="E28" s="3" t="s">
        <v>183</v>
      </c>
      <c r="F28" s="24" t="s">
        <v>282</v>
      </c>
      <c r="G28" s="24">
        <v>3</v>
      </c>
      <c r="H28" s="24">
        <v>16</v>
      </c>
      <c r="I28" s="24">
        <v>16</v>
      </c>
      <c r="J28" s="24">
        <v>95</v>
      </c>
      <c r="K28" s="24">
        <v>586</v>
      </c>
      <c r="L28" s="24">
        <v>3</v>
      </c>
      <c r="M28" s="24">
        <v>36</v>
      </c>
      <c r="N28" s="24">
        <v>31</v>
      </c>
      <c r="O28" s="24" t="s">
        <v>154</v>
      </c>
      <c r="P28" s="24" t="s">
        <v>552</v>
      </c>
      <c r="Q28" s="24" t="s">
        <v>120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>
        <v>95</v>
      </c>
      <c r="AD28" s="24" t="s">
        <v>154</v>
      </c>
      <c r="AE28" s="24">
        <v>586</v>
      </c>
      <c r="AF28" s="24">
        <v>3</v>
      </c>
      <c r="AG28" s="24">
        <v>14</v>
      </c>
    </row>
    <row r="29" spans="2:33" x14ac:dyDescent="0.2">
      <c r="B29" t="s">
        <v>448</v>
      </c>
      <c r="C29" s="3" t="s">
        <v>411</v>
      </c>
      <c r="D29" s="24">
        <v>30</v>
      </c>
      <c r="E29" s="3" t="s">
        <v>183</v>
      </c>
      <c r="F29" s="24" t="s">
        <v>282</v>
      </c>
      <c r="G29" s="24">
        <v>3</v>
      </c>
      <c r="H29" s="24">
        <v>16</v>
      </c>
      <c r="I29" s="24">
        <v>16</v>
      </c>
      <c r="J29" s="24">
        <v>67</v>
      </c>
      <c r="K29" s="24">
        <v>376</v>
      </c>
      <c r="L29" s="24">
        <v>0</v>
      </c>
      <c r="M29" s="24">
        <v>25</v>
      </c>
      <c r="N29" s="24">
        <v>40</v>
      </c>
      <c r="O29" s="24" t="s">
        <v>166</v>
      </c>
      <c r="P29" s="24" t="s">
        <v>553</v>
      </c>
      <c r="Q29" s="24" t="s">
        <v>306</v>
      </c>
      <c r="R29" s="24">
        <v>1</v>
      </c>
      <c r="S29" s="24">
        <v>1</v>
      </c>
      <c r="T29" s="24">
        <v>-11</v>
      </c>
      <c r="U29" s="24" t="s">
        <v>554</v>
      </c>
      <c r="V29" s="24">
        <v>0</v>
      </c>
      <c r="W29" s="24">
        <v>0</v>
      </c>
      <c r="X29" s="24">
        <v>-11</v>
      </c>
      <c r="Y29" s="24" t="s">
        <v>385</v>
      </c>
      <c r="Z29" s="24" t="s">
        <v>555</v>
      </c>
      <c r="AA29" s="24" t="s">
        <v>386</v>
      </c>
      <c r="AB29" s="24" t="s">
        <v>554</v>
      </c>
      <c r="AC29" s="24">
        <v>68</v>
      </c>
      <c r="AD29" s="24" t="s">
        <v>173</v>
      </c>
      <c r="AE29" s="24">
        <v>365</v>
      </c>
      <c r="AF29" s="24">
        <v>0</v>
      </c>
      <c r="AG29" s="24">
        <v>10</v>
      </c>
    </row>
    <row r="30" spans="2:33" x14ac:dyDescent="0.2">
      <c r="B30" t="s">
        <v>448</v>
      </c>
      <c r="C30" s="3" t="s">
        <v>290</v>
      </c>
      <c r="D30" s="24">
        <v>31</v>
      </c>
      <c r="E30" s="3" t="s">
        <v>183</v>
      </c>
      <c r="F30" s="24" t="s">
        <v>282</v>
      </c>
      <c r="G30" s="24">
        <v>3</v>
      </c>
      <c r="H30" s="24">
        <v>16</v>
      </c>
      <c r="I30" s="24">
        <v>16</v>
      </c>
      <c r="J30" s="24">
        <v>75</v>
      </c>
      <c r="K30" s="24">
        <v>342</v>
      </c>
      <c r="L30" s="24">
        <v>3</v>
      </c>
      <c r="M30" s="24">
        <v>17</v>
      </c>
      <c r="N30" s="24">
        <v>21</v>
      </c>
      <c r="O30" s="24" t="s">
        <v>556</v>
      </c>
      <c r="P30" s="24" t="s">
        <v>557</v>
      </c>
      <c r="Q30" s="24" t="s">
        <v>380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>
        <v>75</v>
      </c>
      <c r="AD30" s="24" t="s">
        <v>556</v>
      </c>
      <c r="AE30" s="24">
        <v>342</v>
      </c>
      <c r="AF30" s="24">
        <v>3</v>
      </c>
      <c r="AG30" s="24">
        <v>8</v>
      </c>
    </row>
    <row r="31" spans="2:33" x14ac:dyDescent="0.2">
      <c r="B31" t="s">
        <v>448</v>
      </c>
      <c r="C31" s="3" t="s">
        <v>298</v>
      </c>
      <c r="D31" s="24">
        <v>32</v>
      </c>
      <c r="E31" s="3" t="s">
        <v>183</v>
      </c>
      <c r="F31" s="24" t="s">
        <v>282</v>
      </c>
      <c r="G31" s="24">
        <v>3</v>
      </c>
      <c r="H31" s="24">
        <v>16</v>
      </c>
      <c r="I31" s="24">
        <v>16</v>
      </c>
      <c r="J31" s="24">
        <v>83</v>
      </c>
      <c r="K31" s="24">
        <v>513</v>
      </c>
      <c r="L31" s="24">
        <v>2</v>
      </c>
      <c r="M31" s="24">
        <v>25</v>
      </c>
      <c r="N31" s="24">
        <v>38</v>
      </c>
      <c r="O31" s="24" t="s">
        <v>154</v>
      </c>
      <c r="P31" s="24" t="s">
        <v>558</v>
      </c>
      <c r="Q31" s="24" t="s">
        <v>405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>
        <v>83</v>
      </c>
      <c r="AD31" s="24" t="s">
        <v>154</v>
      </c>
      <c r="AE31" s="24">
        <v>513</v>
      </c>
      <c r="AF31" s="24">
        <v>2</v>
      </c>
      <c r="AG31" s="24">
        <v>7</v>
      </c>
    </row>
    <row r="32" spans="2:33" x14ac:dyDescent="0.2">
      <c r="B32" t="s">
        <v>448</v>
      </c>
      <c r="C32" s="3" t="s">
        <v>449</v>
      </c>
      <c r="D32" s="24">
        <v>24</v>
      </c>
      <c r="E32" s="3" t="s">
        <v>183</v>
      </c>
      <c r="F32" s="24" t="s">
        <v>282</v>
      </c>
      <c r="H32" s="24">
        <v>2</v>
      </c>
      <c r="I32" s="24">
        <v>2</v>
      </c>
      <c r="J32" s="24">
        <v>15</v>
      </c>
      <c r="K32" s="24">
        <v>127</v>
      </c>
      <c r="L32" s="24">
        <v>1</v>
      </c>
      <c r="M32" s="24">
        <v>9</v>
      </c>
      <c r="N32" s="24">
        <v>28</v>
      </c>
      <c r="O32" s="24" t="s">
        <v>358</v>
      </c>
      <c r="P32" s="24" t="s">
        <v>559</v>
      </c>
      <c r="Q32" s="24" t="s">
        <v>116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>
        <v>15</v>
      </c>
      <c r="AD32" s="24" t="s">
        <v>358</v>
      </c>
      <c r="AE32" s="24">
        <v>127</v>
      </c>
      <c r="AF32" s="24">
        <v>1</v>
      </c>
      <c r="AG32" s="24">
        <v>1</v>
      </c>
    </row>
    <row r="33" spans="2:33" x14ac:dyDescent="0.2">
      <c r="B33" t="s">
        <v>448</v>
      </c>
      <c r="C33" s="3" t="s">
        <v>456</v>
      </c>
      <c r="D33" s="24">
        <v>25</v>
      </c>
      <c r="E33" s="3" t="s">
        <v>183</v>
      </c>
      <c r="F33" s="24" t="s">
        <v>282</v>
      </c>
      <c r="H33" s="24">
        <v>3</v>
      </c>
      <c r="I33" s="24">
        <v>3</v>
      </c>
      <c r="J33" s="24">
        <v>11</v>
      </c>
      <c r="K33" s="24">
        <v>42</v>
      </c>
      <c r="L33" s="24">
        <v>0</v>
      </c>
      <c r="M33" s="24">
        <v>0</v>
      </c>
      <c r="N33" s="24">
        <v>16</v>
      </c>
      <c r="O33" s="24" t="s">
        <v>244</v>
      </c>
      <c r="P33" s="24" t="s">
        <v>560</v>
      </c>
      <c r="Q33" s="24" t="s">
        <v>142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>
        <v>11</v>
      </c>
      <c r="AD33" s="24" t="s">
        <v>244</v>
      </c>
      <c r="AE33" s="24">
        <v>42</v>
      </c>
      <c r="AF33" s="24">
        <v>0</v>
      </c>
      <c r="AG33" s="24">
        <v>2</v>
      </c>
    </row>
    <row r="34" spans="2:33" x14ac:dyDescent="0.2">
      <c r="B34" t="s">
        <v>448</v>
      </c>
      <c r="C34" s="3">
        <v>2014</v>
      </c>
      <c r="D34" s="24">
        <v>26</v>
      </c>
      <c r="E34" s="3" t="s">
        <v>183</v>
      </c>
      <c r="F34" s="24" t="s">
        <v>282</v>
      </c>
      <c r="H34" s="24">
        <v>3</v>
      </c>
      <c r="I34" s="24">
        <v>3</v>
      </c>
      <c r="J34" s="24">
        <v>17</v>
      </c>
      <c r="K34" s="24">
        <v>86</v>
      </c>
      <c r="L34" s="24">
        <v>1</v>
      </c>
      <c r="M34" s="24">
        <v>6</v>
      </c>
      <c r="N34" s="24">
        <v>17</v>
      </c>
      <c r="O34" s="24" t="s">
        <v>319</v>
      </c>
      <c r="P34" s="24" t="s">
        <v>561</v>
      </c>
      <c r="Q34" s="24" t="s">
        <v>367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>
        <v>17</v>
      </c>
      <c r="AD34" s="24" t="s">
        <v>319</v>
      </c>
      <c r="AE34" s="24">
        <v>86</v>
      </c>
      <c r="AF34" s="24">
        <v>1</v>
      </c>
      <c r="AG34" s="24">
        <v>2</v>
      </c>
    </row>
    <row r="35" spans="2:33" x14ac:dyDescent="0.2">
      <c r="B35" t="s">
        <v>448</v>
      </c>
      <c r="C35" s="3" t="s">
        <v>469</v>
      </c>
      <c r="D35" s="24">
        <v>27</v>
      </c>
      <c r="E35" s="3" t="s">
        <v>183</v>
      </c>
      <c r="F35" s="24" t="s">
        <v>282</v>
      </c>
      <c r="H35" s="24">
        <v>2</v>
      </c>
      <c r="I35" s="24">
        <v>2</v>
      </c>
      <c r="J35" s="24">
        <v>8</v>
      </c>
      <c r="K35" s="24">
        <v>53</v>
      </c>
      <c r="L35" s="24">
        <v>0</v>
      </c>
      <c r="M35" s="24">
        <v>2</v>
      </c>
      <c r="N35" s="24">
        <v>14</v>
      </c>
      <c r="O35" s="24" t="s">
        <v>106</v>
      </c>
      <c r="P35" s="24" t="s">
        <v>562</v>
      </c>
      <c r="Q35" s="24" t="s">
        <v>250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>
        <v>8</v>
      </c>
      <c r="AD35" s="24" t="s">
        <v>106</v>
      </c>
      <c r="AE35" s="24">
        <v>53</v>
      </c>
      <c r="AF35" s="24">
        <v>0</v>
      </c>
      <c r="AG35" s="24">
        <v>1</v>
      </c>
    </row>
    <row r="36" spans="2:33" x14ac:dyDescent="0.2">
      <c r="B36" t="s">
        <v>448</v>
      </c>
      <c r="C36" s="3">
        <v>2016</v>
      </c>
      <c r="D36" s="24">
        <v>28</v>
      </c>
      <c r="E36" s="3" t="s">
        <v>183</v>
      </c>
      <c r="F36" s="24" t="s">
        <v>282</v>
      </c>
      <c r="H36" s="24">
        <v>2</v>
      </c>
      <c r="I36" s="24">
        <v>2</v>
      </c>
      <c r="J36" s="24">
        <v>9</v>
      </c>
      <c r="K36" s="24">
        <v>46</v>
      </c>
      <c r="L36" s="24">
        <v>0</v>
      </c>
      <c r="M36" s="24">
        <v>3</v>
      </c>
      <c r="N36" s="24">
        <v>14</v>
      </c>
      <c r="O36" s="24" t="s">
        <v>319</v>
      </c>
      <c r="P36" s="24" t="s">
        <v>563</v>
      </c>
      <c r="Q36" s="24" t="s">
        <v>236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>
        <v>9</v>
      </c>
      <c r="AD36" s="24" t="s">
        <v>319</v>
      </c>
      <c r="AE36" s="24">
        <v>46</v>
      </c>
      <c r="AF36" s="24">
        <v>0</v>
      </c>
      <c r="AG36" s="24">
        <v>0</v>
      </c>
    </row>
    <row r="37" spans="2:33" x14ac:dyDescent="0.2">
      <c r="B37" t="s">
        <v>448</v>
      </c>
      <c r="C37" s="3" t="s">
        <v>411</v>
      </c>
      <c r="D37" s="24">
        <v>30</v>
      </c>
      <c r="E37" s="3" t="s">
        <v>183</v>
      </c>
      <c r="F37" s="24" t="s">
        <v>282</v>
      </c>
      <c r="H37" s="24">
        <v>1</v>
      </c>
      <c r="I37" s="24">
        <v>1</v>
      </c>
      <c r="J37" s="24">
        <v>3</v>
      </c>
      <c r="K37" s="24">
        <v>14</v>
      </c>
      <c r="L37" s="24">
        <v>1</v>
      </c>
      <c r="M37" s="24">
        <v>2</v>
      </c>
      <c r="N37" s="24">
        <v>7</v>
      </c>
      <c r="O37" s="24" t="s">
        <v>380</v>
      </c>
      <c r="P37" s="24" t="s">
        <v>560</v>
      </c>
      <c r="Q37" s="24" t="s">
        <v>174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>
        <v>3</v>
      </c>
      <c r="AD37" s="24" t="s">
        <v>380</v>
      </c>
      <c r="AE37" s="24">
        <v>14</v>
      </c>
      <c r="AF37" s="24">
        <v>1</v>
      </c>
      <c r="AG37" s="24">
        <v>0</v>
      </c>
    </row>
    <row r="38" spans="2:33" x14ac:dyDescent="0.2">
      <c r="B38" t="s">
        <v>448</v>
      </c>
      <c r="C38" s="3" t="s">
        <v>290</v>
      </c>
      <c r="D38" s="24">
        <v>31</v>
      </c>
      <c r="E38" s="3" t="s">
        <v>183</v>
      </c>
      <c r="F38" s="24" t="s">
        <v>282</v>
      </c>
      <c r="H38" s="24">
        <v>2</v>
      </c>
      <c r="I38" s="24">
        <v>2</v>
      </c>
      <c r="J38" s="24">
        <v>16</v>
      </c>
      <c r="K38" s="24">
        <v>109</v>
      </c>
      <c r="L38" s="24">
        <v>0</v>
      </c>
      <c r="M38" s="24">
        <v>7</v>
      </c>
      <c r="N38" s="24">
        <v>22</v>
      </c>
      <c r="O38" s="24" t="s">
        <v>62</v>
      </c>
      <c r="P38" s="24" t="s">
        <v>564</v>
      </c>
      <c r="Q38" s="24" t="s">
        <v>157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>
        <v>16</v>
      </c>
      <c r="AD38" s="24" t="s">
        <v>62</v>
      </c>
      <c r="AE38" s="24">
        <v>109</v>
      </c>
      <c r="AF38" s="24">
        <v>0</v>
      </c>
      <c r="AG38" s="24">
        <v>1</v>
      </c>
    </row>
    <row r="39" spans="2:33" x14ac:dyDescent="0.2">
      <c r="B39" t="s">
        <v>448</v>
      </c>
      <c r="C39" s="3" t="s">
        <v>298</v>
      </c>
      <c r="D39" s="24">
        <v>32</v>
      </c>
      <c r="E39" s="3" t="s">
        <v>183</v>
      </c>
      <c r="F39" s="24" t="s">
        <v>282</v>
      </c>
      <c r="H39" s="24">
        <v>1</v>
      </c>
      <c r="I39" s="24">
        <v>1</v>
      </c>
      <c r="J39" s="24">
        <v>4</v>
      </c>
      <c r="K39" s="24">
        <v>50</v>
      </c>
      <c r="L39" s="24">
        <v>0</v>
      </c>
      <c r="M39" s="24">
        <v>2</v>
      </c>
      <c r="N39" s="24">
        <v>23</v>
      </c>
      <c r="O39" s="24" t="s">
        <v>315</v>
      </c>
      <c r="P39" s="24" t="s">
        <v>565</v>
      </c>
      <c r="Q39" s="24" t="s">
        <v>250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>
        <v>4</v>
      </c>
      <c r="AD39" s="24" t="s">
        <v>315</v>
      </c>
      <c r="AE39" s="24">
        <v>50</v>
      </c>
      <c r="AF39" s="24">
        <v>0</v>
      </c>
      <c r="AG39" s="24">
        <v>0</v>
      </c>
    </row>
    <row r="40" spans="2:33" x14ac:dyDescent="0.2">
      <c r="B40" t="s">
        <v>592</v>
      </c>
      <c r="C40" s="3">
        <v>2016</v>
      </c>
      <c r="D40" s="24">
        <v>22</v>
      </c>
      <c r="E40" s="3" t="s">
        <v>190</v>
      </c>
      <c r="F40" s="24" t="s">
        <v>425</v>
      </c>
      <c r="G40" s="24">
        <v>16</v>
      </c>
      <c r="H40" s="24">
        <v>7</v>
      </c>
      <c r="I40" s="24">
        <v>7</v>
      </c>
      <c r="J40" s="24">
        <v>8</v>
      </c>
      <c r="K40" s="24">
        <v>16</v>
      </c>
      <c r="L40" s="24">
        <v>1</v>
      </c>
      <c r="M40" s="24">
        <v>1</v>
      </c>
      <c r="N40" s="24">
        <v>6</v>
      </c>
      <c r="O40" s="24" t="s">
        <v>35</v>
      </c>
      <c r="P40" s="24" t="s">
        <v>99</v>
      </c>
      <c r="Q40" s="24" t="s">
        <v>102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>
        <v>8</v>
      </c>
      <c r="AD40" s="24" t="s">
        <v>35</v>
      </c>
      <c r="AE40" s="24">
        <v>16</v>
      </c>
      <c r="AF40" s="24">
        <v>1</v>
      </c>
      <c r="AG40" s="24">
        <v>5</v>
      </c>
    </row>
    <row r="41" spans="2:33" x14ac:dyDescent="0.2">
      <c r="B41" t="s">
        <v>592</v>
      </c>
      <c r="C41" s="3" t="s">
        <v>481</v>
      </c>
      <c r="D41" s="24">
        <v>23</v>
      </c>
      <c r="E41" s="3" t="s">
        <v>190</v>
      </c>
      <c r="F41" s="24" t="s">
        <v>282</v>
      </c>
      <c r="G41" s="24">
        <v>16</v>
      </c>
      <c r="H41" s="24">
        <v>15</v>
      </c>
      <c r="I41" s="24">
        <v>15</v>
      </c>
      <c r="J41" s="24">
        <v>28</v>
      </c>
      <c r="K41" s="24">
        <v>51</v>
      </c>
      <c r="L41" s="24">
        <v>1</v>
      </c>
      <c r="M41" s="24">
        <v>3</v>
      </c>
      <c r="N41" s="24">
        <v>22</v>
      </c>
      <c r="O41" s="24" t="s">
        <v>313</v>
      </c>
      <c r="P41" s="24" t="s">
        <v>297</v>
      </c>
      <c r="Q41" s="24" t="s">
        <v>598</v>
      </c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>
        <v>28</v>
      </c>
      <c r="AD41" s="24" t="s">
        <v>313</v>
      </c>
      <c r="AE41" s="24">
        <v>51</v>
      </c>
      <c r="AF41" s="24">
        <v>1</v>
      </c>
      <c r="AG41" s="24">
        <v>8</v>
      </c>
    </row>
    <row r="42" spans="2:33" x14ac:dyDescent="0.2">
      <c r="B42" t="s">
        <v>592</v>
      </c>
      <c r="C42" s="3" t="s">
        <v>411</v>
      </c>
      <c r="D42" s="24">
        <v>24</v>
      </c>
      <c r="E42" s="3" t="s">
        <v>190</v>
      </c>
      <c r="F42" s="24" t="s">
        <v>282</v>
      </c>
      <c r="G42" s="24">
        <v>16</v>
      </c>
      <c r="H42" s="24">
        <v>16</v>
      </c>
      <c r="I42" s="24">
        <v>16</v>
      </c>
      <c r="J42" s="24">
        <v>43</v>
      </c>
      <c r="K42" s="24">
        <v>108</v>
      </c>
      <c r="L42" s="24">
        <v>2</v>
      </c>
      <c r="M42" s="24">
        <v>12</v>
      </c>
      <c r="N42" s="24">
        <v>16</v>
      </c>
      <c r="O42" s="24" t="s">
        <v>82</v>
      </c>
      <c r="P42" s="24" t="s">
        <v>62</v>
      </c>
      <c r="Q42" s="24" t="s">
        <v>131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>
        <v>43</v>
      </c>
      <c r="AD42" s="24" t="s">
        <v>82</v>
      </c>
      <c r="AE42" s="24">
        <v>108</v>
      </c>
      <c r="AF42" s="24">
        <v>2</v>
      </c>
      <c r="AG42" s="26">
        <v>12</v>
      </c>
    </row>
    <row r="43" spans="2:33" x14ac:dyDescent="0.2">
      <c r="B43" t="s">
        <v>592</v>
      </c>
      <c r="C43" s="3">
        <v>2019</v>
      </c>
      <c r="D43" s="24">
        <v>25</v>
      </c>
      <c r="E43" s="3" t="s">
        <v>190</v>
      </c>
      <c r="F43" s="24" t="s">
        <v>282</v>
      </c>
      <c r="G43" s="24">
        <v>16</v>
      </c>
      <c r="H43" s="24">
        <v>16</v>
      </c>
      <c r="I43" s="24">
        <v>16</v>
      </c>
      <c r="J43" s="24">
        <v>33</v>
      </c>
      <c r="K43" s="24">
        <v>40</v>
      </c>
      <c r="L43" s="24">
        <v>2</v>
      </c>
      <c r="M43" s="24">
        <v>5</v>
      </c>
      <c r="N43" s="24">
        <v>8</v>
      </c>
      <c r="O43" s="24" t="s">
        <v>42</v>
      </c>
      <c r="P43" s="24" t="s">
        <v>82</v>
      </c>
      <c r="Q43" s="24" t="s">
        <v>64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>
        <v>33</v>
      </c>
      <c r="AD43" s="24" t="s">
        <v>42</v>
      </c>
      <c r="AE43" s="24">
        <v>40</v>
      </c>
      <c r="AF43" s="24">
        <v>2</v>
      </c>
      <c r="AG43" s="24">
        <v>10</v>
      </c>
    </row>
    <row r="44" spans="2:33" x14ac:dyDescent="0.2">
      <c r="B44" t="s">
        <v>592</v>
      </c>
      <c r="C44" s="3">
        <v>2020</v>
      </c>
      <c r="D44" s="24">
        <v>26</v>
      </c>
      <c r="E44" s="3" t="s">
        <v>190</v>
      </c>
      <c r="F44" s="24" t="s">
        <v>282</v>
      </c>
      <c r="G44" s="24">
        <v>16</v>
      </c>
      <c r="H44" s="24">
        <v>15</v>
      </c>
      <c r="I44" s="24">
        <v>15</v>
      </c>
      <c r="J44" s="24">
        <v>51</v>
      </c>
      <c r="K44" s="24">
        <v>99</v>
      </c>
      <c r="L44" s="24">
        <v>4</v>
      </c>
      <c r="M44" s="24">
        <v>12</v>
      </c>
      <c r="N44" s="24">
        <v>10</v>
      </c>
      <c r="O44" s="24" t="s">
        <v>598</v>
      </c>
      <c r="P44" s="24" t="s">
        <v>106</v>
      </c>
      <c r="Q44" s="24" t="s">
        <v>297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>
        <v>51</v>
      </c>
      <c r="AD44" s="24" t="s">
        <v>598</v>
      </c>
      <c r="AE44" s="24">
        <v>99</v>
      </c>
      <c r="AF44" s="24">
        <v>4</v>
      </c>
      <c r="AG44" s="24">
        <v>7</v>
      </c>
    </row>
    <row r="45" spans="2:33" x14ac:dyDescent="0.2">
      <c r="B45" t="s">
        <v>592</v>
      </c>
      <c r="C45" s="3" t="s">
        <v>411</v>
      </c>
      <c r="D45" s="24">
        <v>24</v>
      </c>
      <c r="E45" s="3" t="s">
        <v>190</v>
      </c>
      <c r="F45" s="24" t="s">
        <v>282</v>
      </c>
      <c r="H45" s="24">
        <v>3</v>
      </c>
      <c r="I45" s="24">
        <v>3</v>
      </c>
      <c r="J45" s="24">
        <v>9</v>
      </c>
      <c r="K45" s="24">
        <v>22</v>
      </c>
      <c r="L45" s="24">
        <v>0</v>
      </c>
      <c r="M45" s="24">
        <v>3</v>
      </c>
      <c r="N45" s="24">
        <v>11</v>
      </c>
      <c r="O45" s="24" t="s">
        <v>568</v>
      </c>
      <c r="P45" s="24" t="s">
        <v>368</v>
      </c>
      <c r="Q45" s="24" t="s">
        <v>236</v>
      </c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>
        <v>9</v>
      </c>
      <c r="AD45" s="24" t="s">
        <v>568</v>
      </c>
      <c r="AE45" s="24">
        <v>22</v>
      </c>
      <c r="AF45" s="24">
        <v>0</v>
      </c>
      <c r="AG45" s="24">
        <v>2</v>
      </c>
    </row>
    <row r="46" spans="2:33" x14ac:dyDescent="0.2">
      <c r="B46" t="s">
        <v>592</v>
      </c>
      <c r="C46" s="3">
        <v>2020</v>
      </c>
      <c r="D46" s="24">
        <v>26</v>
      </c>
      <c r="E46" s="3" t="s">
        <v>190</v>
      </c>
      <c r="F46" s="24" t="s">
        <v>282</v>
      </c>
      <c r="H46" s="24">
        <v>2</v>
      </c>
      <c r="I46" s="24">
        <v>1</v>
      </c>
      <c r="J46" s="24">
        <v>5</v>
      </c>
      <c r="K46" s="24">
        <v>10</v>
      </c>
      <c r="L46" s="24">
        <v>0</v>
      </c>
      <c r="M46" s="24">
        <v>1</v>
      </c>
      <c r="N46" s="24">
        <v>6</v>
      </c>
      <c r="O46" s="24" t="s">
        <v>35</v>
      </c>
      <c r="P46" s="24" t="s">
        <v>239</v>
      </c>
      <c r="Q46" s="24" t="s">
        <v>82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>
        <v>5</v>
      </c>
      <c r="AD46" s="24" t="s">
        <v>35</v>
      </c>
      <c r="AE46" s="24">
        <v>10</v>
      </c>
      <c r="AF46" s="24">
        <v>0</v>
      </c>
      <c r="AG46" s="24">
        <v>0</v>
      </c>
    </row>
    <row r="47" spans="2:33" x14ac:dyDescent="0.2">
      <c r="B47" t="s">
        <v>607</v>
      </c>
      <c r="C47" s="3">
        <v>2005</v>
      </c>
      <c r="D47" s="24">
        <v>22</v>
      </c>
      <c r="E47" s="3" t="s">
        <v>608</v>
      </c>
      <c r="F47" s="24"/>
      <c r="G47" s="24">
        <v>12</v>
      </c>
      <c r="H47" s="24">
        <v>3</v>
      </c>
      <c r="I47" s="24">
        <v>0</v>
      </c>
      <c r="J47" s="24">
        <v>2</v>
      </c>
      <c r="K47" s="24">
        <v>7</v>
      </c>
      <c r="L47" s="24">
        <v>0</v>
      </c>
      <c r="M47" s="24">
        <v>1</v>
      </c>
      <c r="N47" s="24">
        <v>8</v>
      </c>
      <c r="O47" s="24" t="s">
        <v>582</v>
      </c>
      <c r="P47" s="24" t="s">
        <v>99</v>
      </c>
      <c r="Q47" s="24" t="s">
        <v>55</v>
      </c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>
        <v>2</v>
      </c>
      <c r="AD47" s="24" t="s">
        <v>582</v>
      </c>
      <c r="AE47" s="24">
        <v>7</v>
      </c>
      <c r="AF47" s="24">
        <v>0</v>
      </c>
      <c r="AG47" s="24">
        <v>2</v>
      </c>
    </row>
    <row r="48" spans="2:33" x14ac:dyDescent="0.2">
      <c r="B48" t="s">
        <v>607</v>
      </c>
      <c r="C48" s="3">
        <v>2006</v>
      </c>
      <c r="D48" s="24">
        <v>23</v>
      </c>
      <c r="E48" s="3" t="s">
        <v>608</v>
      </c>
      <c r="F48" s="24"/>
      <c r="G48" s="24">
        <v>12</v>
      </c>
      <c r="H48" s="24">
        <v>2</v>
      </c>
      <c r="I48" s="24">
        <v>0</v>
      </c>
      <c r="J48" s="24">
        <v>2</v>
      </c>
      <c r="K48" s="24">
        <v>11</v>
      </c>
      <c r="L48" s="24">
        <v>0</v>
      </c>
      <c r="M48" s="24">
        <v>1</v>
      </c>
      <c r="N48" s="24">
        <v>6</v>
      </c>
      <c r="O48" s="24" t="s">
        <v>181</v>
      </c>
      <c r="P48" s="24" t="s">
        <v>181</v>
      </c>
      <c r="Q48" s="24" t="s">
        <v>77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>
        <v>2</v>
      </c>
      <c r="AD48" s="24" t="s">
        <v>181</v>
      </c>
      <c r="AE48" s="24">
        <v>11</v>
      </c>
      <c r="AF48" s="24">
        <v>0</v>
      </c>
      <c r="AG48" s="24">
        <v>1</v>
      </c>
    </row>
    <row r="49" spans="2:33" x14ac:dyDescent="0.2">
      <c r="B49" t="s">
        <v>607</v>
      </c>
      <c r="C49" s="3">
        <v>2007</v>
      </c>
      <c r="D49" s="24">
        <v>24</v>
      </c>
      <c r="E49" s="3" t="s">
        <v>608</v>
      </c>
      <c r="F49" s="24"/>
      <c r="G49" s="24">
        <v>12</v>
      </c>
      <c r="H49" s="24">
        <v>2</v>
      </c>
      <c r="I49" s="24">
        <v>0</v>
      </c>
      <c r="J49" s="24">
        <v>7</v>
      </c>
      <c r="K49" s="24">
        <v>29</v>
      </c>
      <c r="L49" s="24">
        <v>0</v>
      </c>
      <c r="M49" s="24">
        <v>3</v>
      </c>
      <c r="N49" s="24">
        <v>13</v>
      </c>
      <c r="O49" s="24" t="s">
        <v>342</v>
      </c>
      <c r="P49" s="24" t="s">
        <v>726</v>
      </c>
      <c r="Q49" s="24" t="s">
        <v>582</v>
      </c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>
        <v>7</v>
      </c>
      <c r="AD49" s="24" t="s">
        <v>342</v>
      </c>
      <c r="AE49" s="24">
        <v>29</v>
      </c>
      <c r="AF49" s="24">
        <v>0</v>
      </c>
      <c r="AG49" s="24">
        <v>0</v>
      </c>
    </row>
    <row r="50" spans="2:33" x14ac:dyDescent="0.2">
      <c r="B50" t="s">
        <v>607</v>
      </c>
      <c r="C50" s="3">
        <v>2008</v>
      </c>
      <c r="D50" s="24">
        <v>25</v>
      </c>
      <c r="E50" s="3" t="s">
        <v>608</v>
      </c>
      <c r="F50" s="24" t="s">
        <v>282</v>
      </c>
      <c r="G50" s="24">
        <v>12</v>
      </c>
      <c r="H50" s="24">
        <v>16</v>
      </c>
      <c r="I50" s="24">
        <v>16</v>
      </c>
      <c r="J50" s="24">
        <v>56</v>
      </c>
      <c r="K50" s="24">
        <v>207</v>
      </c>
      <c r="L50" s="24">
        <v>4</v>
      </c>
      <c r="M50" s="24">
        <v>21</v>
      </c>
      <c r="N50" s="24">
        <v>21</v>
      </c>
      <c r="O50" s="24" t="s">
        <v>142</v>
      </c>
      <c r="P50" s="24" t="s">
        <v>276</v>
      </c>
      <c r="Q50" s="24" t="s">
        <v>582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>
        <v>56</v>
      </c>
      <c r="AD50" s="24" t="s">
        <v>142</v>
      </c>
      <c r="AE50" s="24">
        <v>207</v>
      </c>
      <c r="AF50" s="24">
        <v>4</v>
      </c>
      <c r="AG50" s="24">
        <v>10</v>
      </c>
    </row>
    <row r="51" spans="2:33" x14ac:dyDescent="0.2">
      <c r="B51" t="s">
        <v>607</v>
      </c>
      <c r="C51" s="3" t="s">
        <v>627</v>
      </c>
      <c r="D51" s="24">
        <v>26</v>
      </c>
      <c r="E51" s="3" t="s">
        <v>608</v>
      </c>
      <c r="F51" s="24" t="s">
        <v>282</v>
      </c>
      <c r="G51" s="24">
        <v>12</v>
      </c>
      <c r="H51" s="24">
        <v>16</v>
      </c>
      <c r="I51" s="24">
        <v>16</v>
      </c>
      <c r="J51" s="24">
        <v>58</v>
      </c>
      <c r="K51" s="24">
        <v>316</v>
      </c>
      <c r="L51" s="24">
        <v>5</v>
      </c>
      <c r="M51" s="24">
        <v>24</v>
      </c>
      <c r="N51" s="24">
        <v>35</v>
      </c>
      <c r="O51" s="24" t="s">
        <v>173</v>
      </c>
      <c r="P51" s="24" t="s">
        <v>727</v>
      </c>
      <c r="Q51" s="24" t="s">
        <v>305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>
        <v>58</v>
      </c>
      <c r="AD51" s="24" t="s">
        <v>173</v>
      </c>
      <c r="AE51" s="24">
        <v>316</v>
      </c>
      <c r="AF51" s="24">
        <v>5</v>
      </c>
      <c r="AG51" s="24">
        <v>10</v>
      </c>
    </row>
    <row r="52" spans="2:33" x14ac:dyDescent="0.2">
      <c r="B52" t="s">
        <v>607</v>
      </c>
      <c r="C52" s="3">
        <v>2010</v>
      </c>
      <c r="D52" s="24">
        <v>27</v>
      </c>
      <c r="E52" s="3" t="s">
        <v>608</v>
      </c>
      <c r="F52" s="24" t="s">
        <v>282</v>
      </c>
      <c r="G52" s="24">
        <v>12</v>
      </c>
      <c r="H52" s="24">
        <v>15</v>
      </c>
      <c r="I52" s="24">
        <v>15</v>
      </c>
      <c r="J52" s="24">
        <v>64</v>
      </c>
      <c r="K52" s="24">
        <v>356</v>
      </c>
      <c r="L52" s="24">
        <v>4</v>
      </c>
      <c r="M52" s="24">
        <v>22</v>
      </c>
      <c r="N52" s="24">
        <v>27</v>
      </c>
      <c r="O52" s="24" t="s">
        <v>166</v>
      </c>
      <c r="P52" s="24" t="s">
        <v>728</v>
      </c>
      <c r="Q52" s="24" t="s">
        <v>289</v>
      </c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>
        <v>64</v>
      </c>
      <c r="AD52" s="24" t="s">
        <v>166</v>
      </c>
      <c r="AE52" s="24">
        <v>356</v>
      </c>
      <c r="AF52" s="24">
        <v>4</v>
      </c>
      <c r="AG52" s="24">
        <v>4</v>
      </c>
    </row>
    <row r="53" spans="2:33" x14ac:dyDescent="0.2">
      <c r="B53" t="s">
        <v>607</v>
      </c>
      <c r="C53" s="3" t="s">
        <v>636</v>
      </c>
      <c r="D53" s="24">
        <v>28</v>
      </c>
      <c r="E53" s="3" t="s">
        <v>608</v>
      </c>
      <c r="F53" s="24" t="s">
        <v>282</v>
      </c>
      <c r="G53" s="24">
        <v>12</v>
      </c>
      <c r="H53" s="24">
        <v>15</v>
      </c>
      <c r="I53" s="24">
        <v>15</v>
      </c>
      <c r="J53" s="24">
        <v>60</v>
      </c>
      <c r="K53" s="24">
        <v>257</v>
      </c>
      <c r="L53" s="24">
        <v>3</v>
      </c>
      <c r="M53" s="24">
        <v>18</v>
      </c>
      <c r="N53" s="24">
        <v>25</v>
      </c>
      <c r="O53" s="24" t="s">
        <v>289</v>
      </c>
      <c r="P53" s="24" t="s">
        <v>729</v>
      </c>
      <c r="Q53" s="24" t="s">
        <v>250</v>
      </c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>
        <v>60</v>
      </c>
      <c r="AD53" s="24" t="s">
        <v>289</v>
      </c>
      <c r="AE53" s="24">
        <v>257</v>
      </c>
      <c r="AF53" s="24">
        <v>3</v>
      </c>
      <c r="AG53" s="24">
        <v>4</v>
      </c>
    </row>
    <row r="54" spans="2:33" x14ac:dyDescent="0.2">
      <c r="B54" t="s">
        <v>607</v>
      </c>
      <c r="C54" s="3" t="s">
        <v>449</v>
      </c>
      <c r="D54" s="24">
        <v>29</v>
      </c>
      <c r="E54" s="3" t="s">
        <v>608</v>
      </c>
      <c r="F54" s="24" t="s">
        <v>282</v>
      </c>
      <c r="G54" s="24">
        <v>12</v>
      </c>
      <c r="H54" s="24">
        <v>16</v>
      </c>
      <c r="I54" s="24">
        <v>16</v>
      </c>
      <c r="J54" s="24">
        <v>54</v>
      </c>
      <c r="K54" s="24">
        <v>259</v>
      </c>
      <c r="L54" s="24">
        <v>2</v>
      </c>
      <c r="M54" s="24">
        <v>20</v>
      </c>
      <c r="N54" s="24">
        <v>27</v>
      </c>
      <c r="O54" s="24" t="s">
        <v>504</v>
      </c>
      <c r="P54" s="24" t="s">
        <v>551</v>
      </c>
      <c r="Q54" s="24" t="s">
        <v>297</v>
      </c>
      <c r="R54" s="24">
        <v>1</v>
      </c>
      <c r="S54" s="24">
        <v>1</v>
      </c>
      <c r="T54" s="24">
        <v>-1</v>
      </c>
      <c r="U54" s="24" t="s">
        <v>730</v>
      </c>
      <c r="V54" s="24">
        <v>0</v>
      </c>
      <c r="W54" s="24">
        <v>0</v>
      </c>
      <c r="X54" s="24">
        <v>-1</v>
      </c>
      <c r="Y54" s="24" t="s">
        <v>385</v>
      </c>
      <c r="Z54" s="24" t="s">
        <v>731</v>
      </c>
      <c r="AA54" s="24" t="s">
        <v>386</v>
      </c>
      <c r="AB54" s="24" t="s">
        <v>730</v>
      </c>
      <c r="AC54" s="24">
        <v>55</v>
      </c>
      <c r="AD54" s="24" t="s">
        <v>380</v>
      </c>
      <c r="AE54" s="24">
        <v>258</v>
      </c>
      <c r="AF54" s="24">
        <v>2</v>
      </c>
      <c r="AG54" s="24">
        <v>5</v>
      </c>
    </row>
    <row r="55" spans="2:33" x14ac:dyDescent="0.2">
      <c r="B55" t="s">
        <v>607</v>
      </c>
      <c r="C55" s="3">
        <v>2013</v>
      </c>
      <c r="D55" s="24">
        <v>30</v>
      </c>
      <c r="E55" s="3" t="s">
        <v>608</v>
      </c>
      <c r="F55" s="24" t="s">
        <v>282</v>
      </c>
      <c r="G55" s="24">
        <v>12</v>
      </c>
      <c r="H55" s="24">
        <v>9</v>
      </c>
      <c r="I55" s="24">
        <v>9</v>
      </c>
      <c r="J55" s="24">
        <v>30</v>
      </c>
      <c r="K55" s="24">
        <v>120</v>
      </c>
      <c r="L55" s="24">
        <v>0</v>
      </c>
      <c r="M55" s="24">
        <v>11</v>
      </c>
      <c r="N55" s="24">
        <v>18</v>
      </c>
      <c r="O55" s="24" t="s">
        <v>250</v>
      </c>
      <c r="P55" s="24" t="s">
        <v>284</v>
      </c>
      <c r="Q55" s="24" t="s">
        <v>59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>
        <v>30</v>
      </c>
      <c r="AD55" s="24" t="s">
        <v>250</v>
      </c>
      <c r="AE55" s="24">
        <v>120</v>
      </c>
      <c r="AF55" s="24">
        <v>0</v>
      </c>
      <c r="AG55" s="24">
        <v>4</v>
      </c>
    </row>
    <row r="56" spans="2:33" x14ac:dyDescent="0.2">
      <c r="B56" t="s">
        <v>607</v>
      </c>
      <c r="C56" s="3" t="s">
        <v>652</v>
      </c>
      <c r="D56" s="24">
        <v>31</v>
      </c>
      <c r="E56" s="3" t="s">
        <v>608</v>
      </c>
      <c r="F56" s="24" t="s">
        <v>282</v>
      </c>
      <c r="G56" s="24">
        <v>12</v>
      </c>
      <c r="H56" s="24">
        <v>16</v>
      </c>
      <c r="I56" s="24">
        <v>16</v>
      </c>
      <c r="J56" s="24">
        <v>43</v>
      </c>
      <c r="K56" s="24">
        <v>269</v>
      </c>
      <c r="L56" s="24">
        <v>2</v>
      </c>
      <c r="M56" s="24">
        <v>22</v>
      </c>
      <c r="N56" s="24">
        <v>19</v>
      </c>
      <c r="O56" s="24" t="s">
        <v>45</v>
      </c>
      <c r="P56" s="24" t="s">
        <v>732</v>
      </c>
      <c r="Q56" s="24" t="s">
        <v>131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>
        <v>43</v>
      </c>
      <c r="AD56" s="24" t="s">
        <v>45</v>
      </c>
      <c r="AE56" s="24">
        <v>269</v>
      </c>
      <c r="AF56" s="24">
        <v>2</v>
      </c>
      <c r="AG56" s="24">
        <v>10</v>
      </c>
    </row>
    <row r="57" spans="2:33" x14ac:dyDescent="0.2">
      <c r="B57" t="s">
        <v>607</v>
      </c>
      <c r="C57" s="3" t="s">
        <v>469</v>
      </c>
      <c r="D57" s="24">
        <v>32</v>
      </c>
      <c r="E57" s="3" t="s">
        <v>608</v>
      </c>
      <c r="F57" s="24" t="s">
        <v>282</v>
      </c>
      <c r="G57" s="24">
        <v>12</v>
      </c>
      <c r="H57" s="24">
        <v>16</v>
      </c>
      <c r="I57" s="24">
        <v>16</v>
      </c>
      <c r="J57" s="24">
        <v>58</v>
      </c>
      <c r="K57" s="24">
        <v>344</v>
      </c>
      <c r="L57" s="24">
        <v>1</v>
      </c>
      <c r="M57" s="24">
        <v>20</v>
      </c>
      <c r="N57" s="24">
        <v>18</v>
      </c>
      <c r="O57" s="24" t="s">
        <v>120</v>
      </c>
      <c r="P57" s="24" t="s">
        <v>733</v>
      </c>
      <c r="Q57" s="24" t="s">
        <v>305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>
        <v>58</v>
      </c>
      <c r="AD57" s="24" t="s">
        <v>120</v>
      </c>
      <c r="AE57" s="24">
        <v>344</v>
      </c>
      <c r="AF57" s="24">
        <v>1</v>
      </c>
      <c r="AG57" s="24">
        <v>8</v>
      </c>
    </row>
    <row r="58" spans="2:33" x14ac:dyDescent="0.2">
      <c r="B58" t="s">
        <v>607</v>
      </c>
      <c r="C58" s="3" t="s">
        <v>396</v>
      </c>
      <c r="D58" s="24">
        <v>33</v>
      </c>
      <c r="E58" s="3" t="s">
        <v>608</v>
      </c>
      <c r="F58" s="24" t="s">
        <v>282</v>
      </c>
      <c r="G58" s="24">
        <v>12</v>
      </c>
      <c r="H58" s="24">
        <v>16</v>
      </c>
      <c r="I58" s="24">
        <v>16</v>
      </c>
      <c r="J58" s="24">
        <v>67</v>
      </c>
      <c r="K58" s="24">
        <v>369</v>
      </c>
      <c r="L58" s="24">
        <v>4</v>
      </c>
      <c r="M58" s="24">
        <v>26</v>
      </c>
      <c r="N58" s="24">
        <v>23</v>
      </c>
      <c r="O58" s="24" t="s">
        <v>181</v>
      </c>
      <c r="P58" s="24" t="s">
        <v>734</v>
      </c>
      <c r="Q58" s="24" t="s">
        <v>306</v>
      </c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>
        <v>67</v>
      </c>
      <c r="AD58" s="24" t="s">
        <v>181</v>
      </c>
      <c r="AE58" s="24">
        <v>369</v>
      </c>
      <c r="AF58" s="24">
        <v>4</v>
      </c>
      <c r="AG58" s="24">
        <v>8</v>
      </c>
    </row>
    <row r="59" spans="2:33" x14ac:dyDescent="0.2">
      <c r="B59" t="s">
        <v>607</v>
      </c>
      <c r="C59" s="3">
        <v>2017</v>
      </c>
      <c r="D59" s="24">
        <v>34</v>
      </c>
      <c r="E59" s="3" t="s">
        <v>608</v>
      </c>
      <c r="F59" s="24" t="s">
        <v>425</v>
      </c>
      <c r="G59" s="24">
        <v>12</v>
      </c>
      <c r="H59" s="24">
        <v>7</v>
      </c>
      <c r="I59" s="24">
        <v>7</v>
      </c>
      <c r="J59" s="24">
        <v>24</v>
      </c>
      <c r="K59" s="24">
        <v>126</v>
      </c>
      <c r="L59" s="24">
        <v>0</v>
      </c>
      <c r="M59" s="24">
        <v>10</v>
      </c>
      <c r="N59" s="24">
        <v>18</v>
      </c>
      <c r="O59" s="24" t="s">
        <v>444</v>
      </c>
      <c r="P59" s="24" t="s">
        <v>735</v>
      </c>
      <c r="Q59" s="24" t="s">
        <v>297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>
        <v>24</v>
      </c>
      <c r="AD59" s="24" t="s">
        <v>444</v>
      </c>
      <c r="AE59" s="24">
        <v>126</v>
      </c>
      <c r="AF59" s="24">
        <v>0</v>
      </c>
      <c r="AG59" s="24">
        <v>1</v>
      </c>
    </row>
    <row r="60" spans="2:33" x14ac:dyDescent="0.2">
      <c r="B60" t="s">
        <v>607</v>
      </c>
      <c r="C60" s="3" t="s">
        <v>411</v>
      </c>
      <c r="D60" s="24">
        <v>35</v>
      </c>
      <c r="E60" s="3" t="s">
        <v>608</v>
      </c>
      <c r="F60" s="24" t="s">
        <v>282</v>
      </c>
      <c r="G60" s="24">
        <v>12</v>
      </c>
      <c r="H60" s="24">
        <v>16</v>
      </c>
      <c r="I60" s="24">
        <v>16</v>
      </c>
      <c r="J60" s="24">
        <v>43</v>
      </c>
      <c r="K60" s="24">
        <v>269</v>
      </c>
      <c r="L60" s="24">
        <v>2</v>
      </c>
      <c r="M60" s="24">
        <v>20</v>
      </c>
      <c r="N60" s="24">
        <v>23</v>
      </c>
      <c r="O60" s="24" t="s">
        <v>45</v>
      </c>
      <c r="P60" s="24" t="s">
        <v>732</v>
      </c>
      <c r="Q60" s="24" t="s">
        <v>131</v>
      </c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>
        <v>43</v>
      </c>
      <c r="AD60" s="24" t="s">
        <v>45</v>
      </c>
      <c r="AE60" s="24">
        <v>269</v>
      </c>
      <c r="AF60" s="24">
        <v>2</v>
      </c>
      <c r="AG60" s="24">
        <v>6</v>
      </c>
    </row>
    <row r="61" spans="2:33" x14ac:dyDescent="0.2">
      <c r="B61" t="s">
        <v>607</v>
      </c>
      <c r="C61" s="3" t="s">
        <v>290</v>
      </c>
      <c r="D61" s="24">
        <v>36</v>
      </c>
      <c r="E61" s="3" t="s">
        <v>608</v>
      </c>
      <c r="F61" s="24" t="s">
        <v>282</v>
      </c>
      <c r="G61" s="24">
        <v>12</v>
      </c>
      <c r="H61" s="24">
        <v>16</v>
      </c>
      <c r="I61" s="24">
        <v>16</v>
      </c>
      <c r="J61" s="24">
        <v>46</v>
      </c>
      <c r="K61" s="24">
        <v>183</v>
      </c>
      <c r="L61" s="24">
        <v>1</v>
      </c>
      <c r="M61" s="24">
        <v>9</v>
      </c>
      <c r="N61" s="24">
        <v>17</v>
      </c>
      <c r="O61" s="24" t="s">
        <v>250</v>
      </c>
      <c r="P61" s="24" t="s">
        <v>351</v>
      </c>
      <c r="Q61" s="24" t="s">
        <v>275</v>
      </c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>
        <v>46</v>
      </c>
      <c r="AD61" s="24" t="s">
        <v>250</v>
      </c>
      <c r="AE61" s="24">
        <v>183</v>
      </c>
      <c r="AF61" s="24">
        <v>1</v>
      </c>
      <c r="AG61" s="24">
        <v>4</v>
      </c>
    </row>
    <row r="62" spans="2:33" x14ac:dyDescent="0.2">
      <c r="B62" t="s">
        <v>607</v>
      </c>
      <c r="C62" s="3" t="s">
        <v>679</v>
      </c>
      <c r="D62" s="24">
        <v>37</v>
      </c>
      <c r="E62" s="3" t="s">
        <v>608</v>
      </c>
      <c r="F62" s="24" t="s">
        <v>282</v>
      </c>
      <c r="G62" s="24">
        <v>12</v>
      </c>
      <c r="H62" s="24">
        <v>16</v>
      </c>
      <c r="I62" s="24">
        <v>16</v>
      </c>
      <c r="J62" s="24">
        <v>38</v>
      </c>
      <c r="K62" s="24">
        <v>149</v>
      </c>
      <c r="L62" s="24">
        <v>3</v>
      </c>
      <c r="M62" s="24">
        <v>15</v>
      </c>
      <c r="N62" s="24">
        <v>14</v>
      </c>
      <c r="O62" s="24" t="s">
        <v>736</v>
      </c>
      <c r="P62" s="24" t="s">
        <v>515</v>
      </c>
      <c r="Q62" s="24" t="s">
        <v>568</v>
      </c>
      <c r="R62" s="24">
        <v>1</v>
      </c>
      <c r="S62" s="24">
        <v>1</v>
      </c>
      <c r="T62" s="24">
        <v>-6</v>
      </c>
      <c r="U62" s="24" t="s">
        <v>737</v>
      </c>
      <c r="V62" s="24">
        <v>0</v>
      </c>
      <c r="W62" s="24">
        <v>0</v>
      </c>
      <c r="X62" s="24">
        <v>-6</v>
      </c>
      <c r="Y62" s="24" t="s">
        <v>385</v>
      </c>
      <c r="Z62" s="24" t="s">
        <v>738</v>
      </c>
      <c r="AA62" s="24" t="s">
        <v>386</v>
      </c>
      <c r="AB62" s="24" t="s">
        <v>737</v>
      </c>
      <c r="AC62" s="24">
        <v>39</v>
      </c>
      <c r="AD62" s="24" t="s">
        <v>142</v>
      </c>
      <c r="AE62" s="24">
        <v>143</v>
      </c>
      <c r="AF62" s="24">
        <v>3</v>
      </c>
      <c r="AG62" s="24">
        <v>4</v>
      </c>
    </row>
    <row r="63" spans="2:33" x14ac:dyDescent="0.2">
      <c r="B63" t="s">
        <v>607</v>
      </c>
      <c r="C63" s="3" t="s">
        <v>627</v>
      </c>
      <c r="D63" s="24">
        <v>26</v>
      </c>
      <c r="E63" s="3" t="s">
        <v>608</v>
      </c>
      <c r="F63" s="24" t="s">
        <v>282</v>
      </c>
      <c r="G63" s="24">
        <v>1</v>
      </c>
      <c r="H63" s="24">
        <v>1</v>
      </c>
      <c r="I63" s="24">
        <v>3</v>
      </c>
      <c r="J63" s="24">
        <v>13</v>
      </c>
      <c r="K63" s="24">
        <v>1</v>
      </c>
      <c r="L63" s="24">
        <v>2</v>
      </c>
      <c r="M63" s="24">
        <v>13</v>
      </c>
      <c r="N63" s="24" t="s">
        <v>289</v>
      </c>
      <c r="O63" s="24" t="s">
        <v>447</v>
      </c>
      <c r="P63" s="24" t="s">
        <v>174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>
        <v>3</v>
      </c>
      <c r="AC63" s="24" t="s">
        <v>289</v>
      </c>
      <c r="AD63" s="24">
        <v>13</v>
      </c>
      <c r="AE63" s="24">
        <v>1</v>
      </c>
      <c r="AF63" s="24">
        <v>1</v>
      </c>
    </row>
    <row r="64" spans="2:33" x14ac:dyDescent="0.2">
      <c r="B64" t="s">
        <v>607</v>
      </c>
      <c r="C64" s="3">
        <v>2010</v>
      </c>
      <c r="D64" s="24">
        <v>27</v>
      </c>
      <c r="E64" s="3" t="s">
        <v>608</v>
      </c>
      <c r="F64" s="24" t="s">
        <v>282</v>
      </c>
      <c r="G64" s="24">
        <v>4</v>
      </c>
      <c r="H64" s="24">
        <v>4</v>
      </c>
      <c r="I64" s="24">
        <v>14</v>
      </c>
      <c r="J64" s="24">
        <v>54</v>
      </c>
      <c r="K64" s="24">
        <v>2</v>
      </c>
      <c r="L64" s="24">
        <v>6</v>
      </c>
      <c r="M64" s="24">
        <v>25</v>
      </c>
      <c r="N64" s="24" t="s">
        <v>736</v>
      </c>
      <c r="O64" s="24" t="s">
        <v>638</v>
      </c>
      <c r="P64" s="24" t="s">
        <v>582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>
        <v>14</v>
      </c>
      <c r="AC64" s="24" t="s">
        <v>736</v>
      </c>
      <c r="AD64" s="24">
        <v>54</v>
      </c>
      <c r="AE64" s="24">
        <v>2</v>
      </c>
      <c r="AF64" s="24">
        <v>2</v>
      </c>
    </row>
    <row r="65" spans="2:33" x14ac:dyDescent="0.2">
      <c r="B65" t="s">
        <v>607</v>
      </c>
      <c r="C65" s="3" t="s">
        <v>636</v>
      </c>
      <c r="D65" s="24">
        <v>28</v>
      </c>
      <c r="E65" s="3" t="s">
        <v>608</v>
      </c>
      <c r="F65" s="24" t="s">
        <v>282</v>
      </c>
      <c r="G65" s="24">
        <v>1</v>
      </c>
      <c r="H65" s="24">
        <v>1</v>
      </c>
      <c r="I65" s="24">
        <v>7</v>
      </c>
      <c r="J65" s="24">
        <v>66</v>
      </c>
      <c r="K65" s="24">
        <v>0</v>
      </c>
      <c r="L65" s="24">
        <v>6</v>
      </c>
      <c r="M65" s="24">
        <v>16</v>
      </c>
      <c r="N65" s="24" t="s">
        <v>530</v>
      </c>
      <c r="O65" s="24" t="s">
        <v>233</v>
      </c>
      <c r="P65" s="24" t="s">
        <v>337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>
        <v>7</v>
      </c>
      <c r="AC65" s="24" t="s">
        <v>530</v>
      </c>
      <c r="AD65" s="24">
        <v>66</v>
      </c>
      <c r="AE65" s="24">
        <v>0</v>
      </c>
      <c r="AF65" s="24">
        <v>1</v>
      </c>
    </row>
    <row r="66" spans="2:33" x14ac:dyDescent="0.2">
      <c r="B66" t="s">
        <v>607</v>
      </c>
      <c r="C66" s="3" t="s">
        <v>449</v>
      </c>
      <c r="D66" s="24">
        <v>29</v>
      </c>
      <c r="E66" s="3" t="s">
        <v>608</v>
      </c>
      <c r="F66" s="24" t="s">
        <v>282</v>
      </c>
      <c r="G66" s="24">
        <v>2</v>
      </c>
      <c r="H66" s="24">
        <v>2</v>
      </c>
      <c r="I66" s="24">
        <v>5</v>
      </c>
      <c r="J66" s="24">
        <v>40</v>
      </c>
      <c r="K66" s="24">
        <v>0</v>
      </c>
      <c r="L66" s="24">
        <v>1</v>
      </c>
      <c r="M66" s="24">
        <v>17</v>
      </c>
      <c r="N66" s="24" t="s">
        <v>157</v>
      </c>
      <c r="O66" s="24" t="s">
        <v>739</v>
      </c>
      <c r="P66" s="24" t="s">
        <v>82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>
        <v>5</v>
      </c>
      <c r="AC66" s="24" t="s">
        <v>157</v>
      </c>
      <c r="AD66" s="24">
        <v>40</v>
      </c>
      <c r="AE66" s="24">
        <v>0</v>
      </c>
      <c r="AF66" s="24">
        <v>1</v>
      </c>
    </row>
    <row r="67" spans="2:33" x14ac:dyDescent="0.2">
      <c r="B67" t="s">
        <v>607</v>
      </c>
      <c r="C67" s="3">
        <v>2013</v>
      </c>
      <c r="D67" s="24">
        <v>30</v>
      </c>
      <c r="E67" s="3" t="s">
        <v>608</v>
      </c>
      <c r="F67" s="24" t="s">
        <v>282</v>
      </c>
      <c r="G67" s="24">
        <v>1</v>
      </c>
      <c r="H67" s="24">
        <v>1</v>
      </c>
      <c r="I67" s="24">
        <v>2</v>
      </c>
      <c r="J67" s="24">
        <v>11</v>
      </c>
      <c r="K67" s="24">
        <v>0</v>
      </c>
      <c r="L67" s="24">
        <v>1</v>
      </c>
      <c r="M67" s="24">
        <v>9</v>
      </c>
      <c r="N67" s="24" t="s">
        <v>181</v>
      </c>
      <c r="O67" s="24" t="s">
        <v>368</v>
      </c>
      <c r="P67" s="24" t="s">
        <v>35</v>
      </c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>
        <v>2</v>
      </c>
      <c r="AC67" s="24" t="s">
        <v>181</v>
      </c>
      <c r="AD67" s="24">
        <v>11</v>
      </c>
      <c r="AE67" s="24">
        <v>0</v>
      </c>
      <c r="AF67" s="24">
        <v>1</v>
      </c>
    </row>
    <row r="68" spans="2:33" x14ac:dyDescent="0.2">
      <c r="B68" t="s">
        <v>607</v>
      </c>
      <c r="C68" s="3" t="s">
        <v>652</v>
      </c>
      <c r="D68" s="24">
        <v>31</v>
      </c>
      <c r="E68" s="3" t="s">
        <v>608</v>
      </c>
      <c r="F68" s="24" t="s">
        <v>282</v>
      </c>
      <c r="G68" s="24">
        <v>2</v>
      </c>
      <c r="H68" s="24">
        <v>2</v>
      </c>
      <c r="I68" s="24">
        <v>4</v>
      </c>
      <c r="J68" s="24">
        <v>8</v>
      </c>
      <c r="K68" s="24">
        <v>0</v>
      </c>
      <c r="L68" s="24">
        <v>1</v>
      </c>
      <c r="M68" s="24">
        <v>12</v>
      </c>
      <c r="N68" s="24" t="s">
        <v>35</v>
      </c>
      <c r="O68" s="24" t="s">
        <v>250</v>
      </c>
      <c r="P68" s="24" t="s">
        <v>35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>
        <v>4</v>
      </c>
      <c r="AC68" s="24" t="s">
        <v>35</v>
      </c>
      <c r="AD68" s="24">
        <v>8</v>
      </c>
      <c r="AE68" s="24">
        <v>0</v>
      </c>
      <c r="AF68" s="24">
        <v>2</v>
      </c>
    </row>
    <row r="69" spans="2:33" x14ac:dyDescent="0.2">
      <c r="B69" t="s">
        <v>607</v>
      </c>
      <c r="C69" s="3" t="s">
        <v>469</v>
      </c>
      <c r="D69" s="24">
        <v>32</v>
      </c>
      <c r="E69" s="3" t="s">
        <v>608</v>
      </c>
      <c r="F69" s="24" t="s">
        <v>282</v>
      </c>
      <c r="G69" s="24">
        <v>2</v>
      </c>
      <c r="H69" s="24">
        <v>2</v>
      </c>
      <c r="I69" s="24">
        <v>3</v>
      </c>
      <c r="J69" s="24">
        <v>20</v>
      </c>
      <c r="K69" s="24">
        <v>0</v>
      </c>
      <c r="L69" s="24">
        <v>1</v>
      </c>
      <c r="M69" s="24">
        <v>19</v>
      </c>
      <c r="N69" s="24" t="s">
        <v>182</v>
      </c>
      <c r="O69" s="24" t="s">
        <v>310</v>
      </c>
      <c r="P69" s="24" t="s">
        <v>51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>
        <v>3</v>
      </c>
      <c r="AC69" s="24" t="s">
        <v>182</v>
      </c>
      <c r="AD69" s="24">
        <v>20</v>
      </c>
      <c r="AE69" s="24">
        <v>0</v>
      </c>
      <c r="AF69" s="24">
        <v>0</v>
      </c>
    </row>
    <row r="70" spans="2:33" x14ac:dyDescent="0.2">
      <c r="B70" t="s">
        <v>607</v>
      </c>
      <c r="C70" s="3" t="s">
        <v>396</v>
      </c>
      <c r="D70" s="24">
        <v>33</v>
      </c>
      <c r="E70" s="3" t="s">
        <v>608</v>
      </c>
      <c r="F70" s="24" t="s">
        <v>282</v>
      </c>
      <c r="G70" s="24">
        <v>3</v>
      </c>
      <c r="H70" s="24">
        <v>3</v>
      </c>
      <c r="I70" s="24">
        <v>8</v>
      </c>
      <c r="J70" s="24">
        <v>62</v>
      </c>
      <c r="K70" s="24">
        <v>0</v>
      </c>
      <c r="L70" s="24">
        <v>4</v>
      </c>
      <c r="M70" s="24">
        <v>28</v>
      </c>
      <c r="N70" s="24" t="s">
        <v>53</v>
      </c>
      <c r="O70" s="24" t="s">
        <v>740</v>
      </c>
      <c r="P70" s="24" t="s">
        <v>131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>
        <v>8</v>
      </c>
      <c r="AC70" s="24" t="s">
        <v>53</v>
      </c>
      <c r="AD70" s="24">
        <v>62</v>
      </c>
      <c r="AE70" s="24">
        <v>0</v>
      </c>
      <c r="AF70" s="24">
        <v>0</v>
      </c>
    </row>
    <row r="71" spans="2:33" x14ac:dyDescent="0.2">
      <c r="B71" t="s">
        <v>607</v>
      </c>
      <c r="C71" s="3" t="s">
        <v>290</v>
      </c>
      <c r="D71" s="24">
        <v>36</v>
      </c>
      <c r="E71" s="3" t="s">
        <v>608</v>
      </c>
      <c r="F71" s="24" t="s">
        <v>282</v>
      </c>
      <c r="G71" s="24">
        <v>2</v>
      </c>
      <c r="H71" s="24">
        <v>2</v>
      </c>
      <c r="I71" s="24">
        <v>6</v>
      </c>
      <c r="J71" s="24">
        <v>14</v>
      </c>
      <c r="K71" s="24">
        <v>0</v>
      </c>
      <c r="L71" s="24">
        <v>2</v>
      </c>
      <c r="M71" s="24">
        <v>14</v>
      </c>
      <c r="N71" s="24" t="s">
        <v>99</v>
      </c>
      <c r="O71" s="24" t="s">
        <v>337</v>
      </c>
      <c r="P71" s="24" t="s">
        <v>174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>
        <v>6</v>
      </c>
      <c r="AC71" s="24" t="s">
        <v>99</v>
      </c>
      <c r="AD71" s="24">
        <v>14</v>
      </c>
      <c r="AE71" s="24">
        <v>0</v>
      </c>
      <c r="AF71" s="24">
        <v>3</v>
      </c>
    </row>
    <row r="72" spans="2:33" x14ac:dyDescent="0.2">
      <c r="B72" t="s">
        <v>607</v>
      </c>
      <c r="C72" s="3" t="s">
        <v>679</v>
      </c>
      <c r="D72" s="24">
        <v>37</v>
      </c>
      <c r="E72" s="3" t="s">
        <v>608</v>
      </c>
      <c r="F72" s="24" t="s">
        <v>282</v>
      </c>
      <c r="G72" s="24">
        <v>2</v>
      </c>
      <c r="H72" s="24">
        <v>2</v>
      </c>
      <c r="I72" s="24">
        <v>4</v>
      </c>
      <c r="J72" s="24">
        <v>-3</v>
      </c>
      <c r="K72" s="24">
        <v>1</v>
      </c>
      <c r="L72" s="24">
        <v>1</v>
      </c>
      <c r="M72" s="24">
        <v>1</v>
      </c>
      <c r="N72" s="24" t="s">
        <v>741</v>
      </c>
      <c r="O72" s="24" t="s">
        <v>742</v>
      </c>
      <c r="P72" s="24" t="s">
        <v>250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>
        <v>4</v>
      </c>
      <c r="AC72" s="24" t="s">
        <v>741</v>
      </c>
      <c r="AD72" s="24">
        <v>-3</v>
      </c>
      <c r="AE72" s="24">
        <v>1</v>
      </c>
      <c r="AF72" s="24">
        <v>0</v>
      </c>
    </row>
    <row r="73" spans="2:33" x14ac:dyDescent="0.2">
      <c r="B73" t="s">
        <v>781</v>
      </c>
      <c r="C73" s="3">
        <v>2012</v>
      </c>
      <c r="D73" s="24">
        <v>24</v>
      </c>
      <c r="E73" s="3" t="s">
        <v>743</v>
      </c>
      <c r="F73" s="24"/>
      <c r="G73" s="24">
        <v>12</v>
      </c>
      <c r="H73" s="24">
        <v>3</v>
      </c>
      <c r="I73" s="24">
        <v>1</v>
      </c>
      <c r="J73" s="24">
        <v>3</v>
      </c>
      <c r="K73" s="24">
        <v>22</v>
      </c>
      <c r="L73" s="24">
        <v>0</v>
      </c>
      <c r="M73" s="24">
        <v>1</v>
      </c>
      <c r="N73" s="24">
        <v>17</v>
      </c>
      <c r="O73" s="24" t="s">
        <v>248</v>
      </c>
      <c r="P73" s="24" t="s">
        <v>248</v>
      </c>
      <c r="Q73" s="24" t="s">
        <v>77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>
        <v>3</v>
      </c>
      <c r="AD73" s="24" t="s">
        <v>248</v>
      </c>
      <c r="AE73" s="24">
        <v>22</v>
      </c>
      <c r="AF73" s="24">
        <v>0</v>
      </c>
      <c r="AG73" s="24">
        <v>1</v>
      </c>
    </row>
    <row r="74" spans="2:33" x14ac:dyDescent="0.2">
      <c r="B74" t="s">
        <v>781</v>
      </c>
      <c r="C74" s="3">
        <v>2013</v>
      </c>
      <c r="D74" s="24">
        <v>25</v>
      </c>
      <c r="E74" s="3" t="s">
        <v>743</v>
      </c>
      <c r="F74" s="24" t="s">
        <v>425</v>
      </c>
      <c r="G74" s="24">
        <v>12</v>
      </c>
      <c r="H74" s="24">
        <v>5</v>
      </c>
      <c r="I74" s="24">
        <v>3</v>
      </c>
      <c r="J74" s="24">
        <v>4</v>
      </c>
      <c r="K74" s="24">
        <v>14</v>
      </c>
      <c r="L74" s="24">
        <v>0</v>
      </c>
      <c r="M74" s="24">
        <v>2</v>
      </c>
      <c r="N74" s="24">
        <v>6</v>
      </c>
      <c r="O74" s="24" t="s">
        <v>582</v>
      </c>
      <c r="P74" s="24" t="s">
        <v>115</v>
      </c>
      <c r="Q74" s="24" t="s">
        <v>372</v>
      </c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>
        <v>4</v>
      </c>
      <c r="AD74" s="24" t="s">
        <v>582</v>
      </c>
      <c r="AE74" s="24">
        <v>14</v>
      </c>
      <c r="AF74" s="24">
        <v>0</v>
      </c>
      <c r="AG74" s="24">
        <v>3</v>
      </c>
    </row>
    <row r="75" spans="2:33" x14ac:dyDescent="0.2">
      <c r="B75" t="s">
        <v>781</v>
      </c>
      <c r="C75" s="3">
        <v>2014</v>
      </c>
      <c r="D75" s="24">
        <v>26</v>
      </c>
      <c r="E75" s="3" t="s">
        <v>743</v>
      </c>
      <c r="F75" s="24" t="s">
        <v>425</v>
      </c>
      <c r="G75" s="24">
        <v>8</v>
      </c>
      <c r="H75" s="24">
        <v>6</v>
      </c>
      <c r="I75" s="24">
        <v>5</v>
      </c>
      <c r="J75" s="24">
        <v>7</v>
      </c>
      <c r="K75" s="24">
        <v>20</v>
      </c>
      <c r="L75" s="24">
        <v>0</v>
      </c>
      <c r="M75" s="24">
        <v>3</v>
      </c>
      <c r="N75" s="24">
        <v>12</v>
      </c>
      <c r="O75" s="24" t="s">
        <v>275</v>
      </c>
      <c r="P75" s="24" t="s">
        <v>59</v>
      </c>
      <c r="Q75" s="24" t="s">
        <v>42</v>
      </c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>
        <v>7</v>
      </c>
      <c r="AD75" s="24" t="s">
        <v>275</v>
      </c>
      <c r="AE75" s="24">
        <v>20</v>
      </c>
      <c r="AF75" s="24">
        <v>0</v>
      </c>
      <c r="AG75" s="24">
        <v>2</v>
      </c>
    </row>
    <row r="76" spans="2:33" x14ac:dyDescent="0.2">
      <c r="B76" t="s">
        <v>781</v>
      </c>
      <c r="C76" s="3">
        <v>2015</v>
      </c>
      <c r="D76" s="24">
        <v>27</v>
      </c>
      <c r="E76" s="3" t="s">
        <v>743</v>
      </c>
      <c r="F76" s="24" t="s">
        <v>282</v>
      </c>
      <c r="G76" s="24">
        <v>8</v>
      </c>
      <c r="H76" s="24">
        <v>16</v>
      </c>
      <c r="I76" s="24">
        <v>16</v>
      </c>
      <c r="J76" s="24">
        <v>26</v>
      </c>
      <c r="K76" s="24">
        <v>48</v>
      </c>
      <c r="L76" s="24">
        <v>5</v>
      </c>
      <c r="M76" s="24">
        <v>8</v>
      </c>
      <c r="N76" s="24">
        <v>13</v>
      </c>
      <c r="O76" s="24" t="s">
        <v>313</v>
      </c>
      <c r="P76" s="24" t="s">
        <v>174</v>
      </c>
      <c r="Q76" s="24" t="s">
        <v>92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>
        <v>26</v>
      </c>
      <c r="AD76" s="24" t="s">
        <v>313</v>
      </c>
      <c r="AE76" s="24">
        <v>48</v>
      </c>
      <c r="AF76" s="24">
        <v>5</v>
      </c>
      <c r="AG76" s="24">
        <v>9</v>
      </c>
    </row>
    <row r="77" spans="2:33" x14ac:dyDescent="0.2">
      <c r="B77" t="s">
        <v>781</v>
      </c>
      <c r="C77" s="3" t="s">
        <v>396</v>
      </c>
      <c r="D77" s="24">
        <v>28</v>
      </c>
      <c r="E77" s="3" t="s">
        <v>743</v>
      </c>
      <c r="F77" s="24" t="s">
        <v>282</v>
      </c>
      <c r="G77" s="24">
        <v>8</v>
      </c>
      <c r="H77" s="24">
        <v>16</v>
      </c>
      <c r="I77" s="24">
        <v>16</v>
      </c>
      <c r="J77" s="24">
        <v>34</v>
      </c>
      <c r="K77" s="24">
        <v>96</v>
      </c>
      <c r="L77" s="24">
        <v>4</v>
      </c>
      <c r="M77" s="24">
        <v>14</v>
      </c>
      <c r="N77" s="24">
        <v>19</v>
      </c>
      <c r="O77" s="24" t="s">
        <v>115</v>
      </c>
      <c r="P77" s="24" t="s">
        <v>178</v>
      </c>
      <c r="Q77" s="24" t="s">
        <v>64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>
        <v>34</v>
      </c>
      <c r="AD77" s="24" t="s">
        <v>115</v>
      </c>
      <c r="AE77" s="24">
        <v>96</v>
      </c>
      <c r="AF77" s="24">
        <v>4</v>
      </c>
      <c r="AG77" s="24">
        <v>9</v>
      </c>
    </row>
    <row r="78" spans="2:33" x14ac:dyDescent="0.2">
      <c r="B78" t="s">
        <v>781</v>
      </c>
      <c r="C78" s="3">
        <v>2017</v>
      </c>
      <c r="D78" s="24">
        <v>29</v>
      </c>
      <c r="E78" s="3" t="s">
        <v>743</v>
      </c>
      <c r="F78" s="24" t="s">
        <v>282</v>
      </c>
      <c r="G78" s="24">
        <v>8</v>
      </c>
      <c r="H78" s="24">
        <v>16</v>
      </c>
      <c r="I78" s="24">
        <v>16</v>
      </c>
      <c r="J78" s="24">
        <v>49</v>
      </c>
      <c r="K78" s="24">
        <v>179</v>
      </c>
      <c r="L78" s="24">
        <v>4</v>
      </c>
      <c r="M78" s="24">
        <v>19</v>
      </c>
      <c r="N78" s="24">
        <v>18</v>
      </c>
      <c r="O78" s="24" t="s">
        <v>142</v>
      </c>
      <c r="P78" s="24" t="s">
        <v>320</v>
      </c>
      <c r="Q78" s="24" t="s">
        <v>340</v>
      </c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>
        <v>49</v>
      </c>
      <c r="AD78" s="24" t="s">
        <v>142</v>
      </c>
      <c r="AE78" s="24">
        <v>179</v>
      </c>
      <c r="AF78" s="24">
        <v>4</v>
      </c>
      <c r="AG78" s="24">
        <v>13</v>
      </c>
    </row>
    <row r="79" spans="2:33" x14ac:dyDescent="0.2">
      <c r="B79" t="s">
        <v>781</v>
      </c>
      <c r="C79" s="3">
        <v>2018</v>
      </c>
      <c r="D79" s="24">
        <v>30</v>
      </c>
      <c r="E79" s="3" t="s">
        <v>771</v>
      </c>
      <c r="F79" s="24" t="s">
        <v>282</v>
      </c>
      <c r="G79" s="24">
        <v>8</v>
      </c>
      <c r="H79" s="24">
        <v>16</v>
      </c>
      <c r="I79" s="24">
        <v>16</v>
      </c>
      <c r="J79" s="24">
        <v>44</v>
      </c>
      <c r="K79" s="24">
        <v>123</v>
      </c>
      <c r="L79" s="24">
        <v>1</v>
      </c>
      <c r="M79" s="24">
        <v>12</v>
      </c>
      <c r="N79" s="24">
        <v>19</v>
      </c>
      <c r="O79" s="24" t="s">
        <v>115</v>
      </c>
      <c r="P79" s="24" t="s">
        <v>113</v>
      </c>
      <c r="Q79" s="24" t="s">
        <v>115</v>
      </c>
      <c r="R79" s="24">
        <v>1</v>
      </c>
      <c r="S79" s="24">
        <v>1</v>
      </c>
      <c r="T79" s="24">
        <v>-1</v>
      </c>
      <c r="U79" s="24" t="s">
        <v>730</v>
      </c>
      <c r="V79" s="24">
        <v>0</v>
      </c>
      <c r="W79" s="24">
        <v>0</v>
      </c>
      <c r="X79" s="24">
        <v>-1</v>
      </c>
      <c r="Y79" s="24" t="s">
        <v>385</v>
      </c>
      <c r="Z79" s="24" t="s">
        <v>731</v>
      </c>
      <c r="AA79" s="24" t="s">
        <v>386</v>
      </c>
      <c r="AB79" s="24" t="s">
        <v>730</v>
      </c>
      <c r="AC79" s="24">
        <v>45</v>
      </c>
      <c r="AD79" s="24" t="s">
        <v>131</v>
      </c>
      <c r="AE79" s="24">
        <v>122</v>
      </c>
      <c r="AF79" s="24">
        <v>1</v>
      </c>
      <c r="AG79" s="24">
        <v>9</v>
      </c>
    </row>
    <row r="80" spans="2:33" x14ac:dyDescent="0.2">
      <c r="B80" t="s">
        <v>781</v>
      </c>
      <c r="C80" s="3" t="s">
        <v>290</v>
      </c>
      <c r="D80" s="24">
        <v>31</v>
      </c>
      <c r="E80" s="3" t="s">
        <v>771</v>
      </c>
      <c r="F80" s="24" t="s">
        <v>282</v>
      </c>
      <c r="G80" s="24">
        <v>8</v>
      </c>
      <c r="H80" s="24">
        <v>15</v>
      </c>
      <c r="I80" s="24">
        <v>15</v>
      </c>
      <c r="J80" s="24">
        <v>31</v>
      </c>
      <c r="K80" s="24">
        <v>63</v>
      </c>
      <c r="L80" s="24">
        <v>1</v>
      </c>
      <c r="M80" s="24">
        <v>8</v>
      </c>
      <c r="N80" s="24">
        <v>14</v>
      </c>
      <c r="O80" s="24" t="s">
        <v>35</v>
      </c>
      <c r="P80" s="24" t="s">
        <v>306</v>
      </c>
      <c r="Q80" s="24" t="s">
        <v>64</v>
      </c>
      <c r="R80" s="24">
        <v>1</v>
      </c>
      <c r="S80" s="24">
        <v>0</v>
      </c>
      <c r="T80" s="24">
        <v>0</v>
      </c>
      <c r="U80" s="24"/>
      <c r="V80" s="24">
        <v>0</v>
      </c>
      <c r="W80" s="24">
        <v>0</v>
      </c>
      <c r="X80" s="24">
        <v>0</v>
      </c>
      <c r="Y80" s="24" t="s">
        <v>37</v>
      </c>
      <c r="Z80" s="24" t="s">
        <v>37</v>
      </c>
      <c r="AA80" s="24" t="s">
        <v>343</v>
      </c>
      <c r="AB80" s="24" t="s">
        <v>37</v>
      </c>
      <c r="AC80" s="24">
        <v>31</v>
      </c>
      <c r="AD80" s="24" t="s">
        <v>35</v>
      </c>
      <c r="AE80" s="24">
        <v>63</v>
      </c>
      <c r="AF80" s="24">
        <v>1</v>
      </c>
      <c r="AG80" s="24">
        <v>10</v>
      </c>
    </row>
    <row r="81" spans="2:33" x14ac:dyDescent="0.2">
      <c r="B81" t="s">
        <v>781</v>
      </c>
      <c r="C81" s="3">
        <v>2020</v>
      </c>
      <c r="D81" s="24">
        <v>32</v>
      </c>
      <c r="E81" s="3" t="s">
        <v>771</v>
      </c>
      <c r="F81" s="24" t="s">
        <v>282</v>
      </c>
      <c r="G81" s="24">
        <v>8</v>
      </c>
      <c r="H81" s="24">
        <v>16</v>
      </c>
      <c r="I81" s="24">
        <v>16</v>
      </c>
      <c r="J81" s="24">
        <v>32</v>
      </c>
      <c r="K81" s="24">
        <v>156</v>
      </c>
      <c r="L81" s="24">
        <v>1</v>
      </c>
      <c r="M81" s="24">
        <v>16</v>
      </c>
      <c r="N81" s="24">
        <v>16</v>
      </c>
      <c r="O81" s="24" t="s">
        <v>440</v>
      </c>
      <c r="P81" s="24" t="s">
        <v>463</v>
      </c>
      <c r="Q81" s="24" t="s">
        <v>35</v>
      </c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>
        <v>32</v>
      </c>
      <c r="AD81" s="24" t="s">
        <v>440</v>
      </c>
      <c r="AE81" s="24">
        <v>156</v>
      </c>
      <c r="AF81" s="24">
        <v>1</v>
      </c>
      <c r="AG81" s="24">
        <v>9</v>
      </c>
    </row>
    <row r="82" spans="2:33" x14ac:dyDescent="0.2">
      <c r="B82" t="s">
        <v>781</v>
      </c>
      <c r="C82" s="3">
        <v>2012</v>
      </c>
      <c r="D82" s="24">
        <v>24</v>
      </c>
      <c r="E82" s="3" t="s">
        <v>743</v>
      </c>
      <c r="F82" s="24" t="s">
        <v>282</v>
      </c>
      <c r="H82" s="24">
        <v>1</v>
      </c>
      <c r="I82" s="24">
        <v>0</v>
      </c>
      <c r="J82" s="24">
        <v>1</v>
      </c>
      <c r="K82" s="24">
        <v>0</v>
      </c>
      <c r="L82" s="24">
        <v>0</v>
      </c>
      <c r="M82" s="24">
        <v>0</v>
      </c>
      <c r="N82" s="24">
        <v>0</v>
      </c>
      <c r="O82" s="24" t="s">
        <v>37</v>
      </c>
      <c r="P82" s="24" t="s">
        <v>37</v>
      </c>
      <c r="Q82" s="24" t="s">
        <v>77</v>
      </c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>
        <v>1</v>
      </c>
      <c r="AD82" s="24" t="s">
        <v>37</v>
      </c>
      <c r="AE82" s="24">
        <v>0</v>
      </c>
      <c r="AF82" s="24">
        <v>0</v>
      </c>
      <c r="AG82" s="24">
        <v>1</v>
      </c>
    </row>
    <row r="83" spans="2:33" x14ac:dyDescent="0.2">
      <c r="B83" t="s">
        <v>781</v>
      </c>
      <c r="C83" s="3">
        <v>2015</v>
      </c>
      <c r="D83" s="24">
        <v>27</v>
      </c>
      <c r="E83" s="3" t="s">
        <v>743</v>
      </c>
      <c r="F83" s="24" t="s">
        <v>282</v>
      </c>
      <c r="H83" s="24">
        <v>1</v>
      </c>
      <c r="I83" s="24">
        <v>1</v>
      </c>
      <c r="J83" s="24">
        <v>2</v>
      </c>
      <c r="K83" s="24">
        <v>2</v>
      </c>
      <c r="L83" s="24">
        <v>1</v>
      </c>
      <c r="M83" s="24">
        <v>1</v>
      </c>
      <c r="N83" s="24">
        <v>3</v>
      </c>
      <c r="O83" s="24" t="s">
        <v>77</v>
      </c>
      <c r="P83" s="24" t="s">
        <v>35</v>
      </c>
      <c r="Q83" s="24" t="s">
        <v>35</v>
      </c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>
        <v>2</v>
      </c>
      <c r="AD83" s="24" t="s">
        <v>77</v>
      </c>
      <c r="AE83" s="24">
        <v>2</v>
      </c>
      <c r="AF83" s="24">
        <v>1</v>
      </c>
      <c r="AG83" s="24">
        <v>3</v>
      </c>
    </row>
    <row r="84" spans="2:33" x14ac:dyDescent="0.2">
      <c r="B84" t="s">
        <v>781</v>
      </c>
      <c r="C84" s="3" t="s">
        <v>290</v>
      </c>
      <c r="D84" s="24">
        <v>31</v>
      </c>
      <c r="E84" s="3" t="s">
        <v>771</v>
      </c>
      <c r="F84" s="24" t="s">
        <v>282</v>
      </c>
      <c r="H84" s="24">
        <v>2</v>
      </c>
      <c r="I84" s="24">
        <v>2</v>
      </c>
      <c r="J84" s="24">
        <v>2</v>
      </c>
      <c r="K84" s="24">
        <v>-1</v>
      </c>
      <c r="L84" s="24">
        <v>0</v>
      </c>
      <c r="M84" s="24">
        <v>0</v>
      </c>
      <c r="N84" s="24">
        <v>0</v>
      </c>
      <c r="O84" s="24" t="s">
        <v>793</v>
      </c>
      <c r="P84" s="24" t="s">
        <v>793</v>
      </c>
      <c r="Q84" s="24" t="s">
        <v>77</v>
      </c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>
        <v>2</v>
      </c>
      <c r="AD84" s="24" t="s">
        <v>793</v>
      </c>
      <c r="AE84" s="24">
        <v>-1</v>
      </c>
      <c r="AF84" s="24">
        <v>0</v>
      </c>
      <c r="AG84" s="24">
        <v>1</v>
      </c>
    </row>
    <row r="85" spans="2:33" x14ac:dyDescent="0.2">
      <c r="B85" t="s">
        <v>812</v>
      </c>
      <c r="C85" s="3">
        <v>2016</v>
      </c>
      <c r="D85" s="24">
        <v>24</v>
      </c>
      <c r="E85" s="3" t="s">
        <v>179</v>
      </c>
      <c r="F85" s="24" t="s">
        <v>282</v>
      </c>
      <c r="G85" s="24">
        <v>11</v>
      </c>
      <c r="H85" s="24">
        <v>16</v>
      </c>
      <c r="I85" s="24">
        <v>16</v>
      </c>
      <c r="J85" s="24">
        <v>46</v>
      </c>
      <c r="K85" s="24">
        <v>150</v>
      </c>
      <c r="L85" s="24">
        <v>2</v>
      </c>
      <c r="M85" s="24">
        <v>17</v>
      </c>
      <c r="N85" s="24">
        <v>17</v>
      </c>
      <c r="O85" s="24" t="s">
        <v>59</v>
      </c>
      <c r="P85" s="24" t="s">
        <v>530</v>
      </c>
      <c r="Q85" s="24" t="s">
        <v>275</v>
      </c>
      <c r="R85" s="24">
        <v>1</v>
      </c>
      <c r="S85" s="24">
        <v>1</v>
      </c>
      <c r="T85" s="24">
        <v>7</v>
      </c>
      <c r="U85" s="24" t="s">
        <v>337</v>
      </c>
      <c r="V85" s="24">
        <v>0</v>
      </c>
      <c r="W85" s="24">
        <v>0</v>
      </c>
      <c r="X85" s="24">
        <v>7</v>
      </c>
      <c r="Y85" s="24" t="s">
        <v>385</v>
      </c>
      <c r="Z85" s="24" t="s">
        <v>127</v>
      </c>
      <c r="AA85" s="24" t="s">
        <v>386</v>
      </c>
      <c r="AB85" s="24" t="s">
        <v>337</v>
      </c>
      <c r="AC85" s="24">
        <v>47</v>
      </c>
      <c r="AD85" s="24" t="s">
        <v>59</v>
      </c>
      <c r="AE85" s="24">
        <v>157</v>
      </c>
      <c r="AF85" s="24">
        <v>2</v>
      </c>
      <c r="AG85" s="26">
        <v>14</v>
      </c>
    </row>
    <row r="86" spans="2:33" x14ac:dyDescent="0.2">
      <c r="B86" t="s">
        <v>812</v>
      </c>
      <c r="C86" s="3" t="s">
        <v>481</v>
      </c>
      <c r="D86" s="24">
        <v>25</v>
      </c>
      <c r="E86" s="3" t="s">
        <v>179</v>
      </c>
      <c r="F86" s="24" t="s">
        <v>282</v>
      </c>
      <c r="G86" s="24">
        <v>11</v>
      </c>
      <c r="H86" s="24">
        <v>13</v>
      </c>
      <c r="I86" s="24">
        <v>13</v>
      </c>
      <c r="J86" s="24">
        <v>64</v>
      </c>
      <c r="K86" s="24">
        <v>299</v>
      </c>
      <c r="L86" s="24">
        <v>0</v>
      </c>
      <c r="M86" s="24">
        <v>27</v>
      </c>
      <c r="N86" s="24">
        <v>24</v>
      </c>
      <c r="O86" s="24" t="s">
        <v>380</v>
      </c>
      <c r="P86" s="24" t="s">
        <v>563</v>
      </c>
      <c r="Q86" s="24" t="s">
        <v>440</v>
      </c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>
        <v>64</v>
      </c>
      <c r="AD86" s="24" t="s">
        <v>380</v>
      </c>
      <c r="AE86" s="24">
        <v>299</v>
      </c>
      <c r="AF86" s="24">
        <v>0</v>
      </c>
      <c r="AG86" s="24">
        <v>9</v>
      </c>
    </row>
    <row r="87" spans="2:33" x14ac:dyDescent="0.2">
      <c r="B87" t="s">
        <v>812</v>
      </c>
      <c r="C87" s="3">
        <v>2018</v>
      </c>
      <c r="D87" s="24">
        <v>26</v>
      </c>
      <c r="E87" s="3" t="s">
        <v>179</v>
      </c>
      <c r="F87" s="24" t="s">
        <v>282</v>
      </c>
      <c r="G87" s="24">
        <v>11</v>
      </c>
      <c r="H87" s="24">
        <v>11</v>
      </c>
      <c r="I87" s="24">
        <v>11</v>
      </c>
      <c r="J87" s="24">
        <v>34</v>
      </c>
      <c r="K87" s="24">
        <v>93</v>
      </c>
      <c r="L87" s="24">
        <v>0</v>
      </c>
      <c r="M87" s="24">
        <v>8</v>
      </c>
      <c r="N87" s="24">
        <v>13</v>
      </c>
      <c r="O87" s="24" t="s">
        <v>131</v>
      </c>
      <c r="P87" s="24" t="s">
        <v>358</v>
      </c>
      <c r="Q87" s="24" t="s">
        <v>340</v>
      </c>
      <c r="R87" s="24">
        <v>1</v>
      </c>
      <c r="S87" s="24">
        <v>1</v>
      </c>
      <c r="T87" s="24">
        <v>4</v>
      </c>
      <c r="U87" s="24" t="s">
        <v>250</v>
      </c>
      <c r="V87" s="24">
        <v>0</v>
      </c>
      <c r="W87" s="24">
        <v>1</v>
      </c>
      <c r="X87" s="24">
        <v>4</v>
      </c>
      <c r="Y87" s="24" t="s">
        <v>385</v>
      </c>
      <c r="Z87" s="24" t="s">
        <v>127</v>
      </c>
      <c r="AA87" s="24" t="s">
        <v>386</v>
      </c>
      <c r="AB87" s="24" t="s">
        <v>250</v>
      </c>
      <c r="AC87" s="24">
        <v>35</v>
      </c>
      <c r="AD87" s="24" t="s">
        <v>115</v>
      </c>
      <c r="AE87" s="24">
        <v>97</v>
      </c>
      <c r="AF87" s="24">
        <v>0</v>
      </c>
      <c r="AG87" s="24">
        <v>9</v>
      </c>
    </row>
    <row r="88" spans="2:33" x14ac:dyDescent="0.2">
      <c r="B88" t="s">
        <v>812</v>
      </c>
      <c r="C88" s="3">
        <v>2019</v>
      </c>
      <c r="D88" s="24">
        <v>27</v>
      </c>
      <c r="E88" s="3" t="s">
        <v>179</v>
      </c>
      <c r="F88" s="24" t="s">
        <v>282</v>
      </c>
      <c r="G88" s="24">
        <v>11</v>
      </c>
      <c r="H88" s="24">
        <v>16</v>
      </c>
      <c r="I88" s="24">
        <v>16</v>
      </c>
      <c r="J88" s="24">
        <v>62</v>
      </c>
      <c r="K88" s="24">
        <v>243</v>
      </c>
      <c r="L88" s="24">
        <v>1</v>
      </c>
      <c r="M88" s="24">
        <v>21</v>
      </c>
      <c r="N88" s="24">
        <v>19</v>
      </c>
      <c r="O88" s="24" t="s">
        <v>736</v>
      </c>
      <c r="P88" s="24" t="s">
        <v>816</v>
      </c>
      <c r="Q88" s="24" t="s">
        <v>736</v>
      </c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>
        <v>62</v>
      </c>
      <c r="AD88" s="24" t="s">
        <v>736</v>
      </c>
      <c r="AE88" s="24">
        <v>243</v>
      </c>
      <c r="AF88" s="24">
        <v>1</v>
      </c>
      <c r="AG88" s="24">
        <v>16</v>
      </c>
    </row>
    <row r="89" spans="2:33" x14ac:dyDescent="0.2">
      <c r="B89" t="s">
        <v>812</v>
      </c>
      <c r="C89" s="3">
        <v>2020</v>
      </c>
      <c r="D89" s="24">
        <v>28</v>
      </c>
      <c r="E89" s="3" t="s">
        <v>179</v>
      </c>
      <c r="F89" s="24" t="s">
        <v>282</v>
      </c>
      <c r="G89" s="24">
        <v>11</v>
      </c>
      <c r="H89" s="24">
        <v>12</v>
      </c>
      <c r="I89" s="24">
        <v>12</v>
      </c>
      <c r="J89" s="24">
        <v>52</v>
      </c>
      <c r="K89" s="24">
        <v>276</v>
      </c>
      <c r="L89" s="24">
        <v>5</v>
      </c>
      <c r="M89" s="24">
        <v>25</v>
      </c>
      <c r="N89" s="24">
        <v>40</v>
      </c>
      <c r="O89" s="24" t="s">
        <v>444</v>
      </c>
      <c r="P89" s="24" t="s">
        <v>563</v>
      </c>
      <c r="Q89" s="24" t="s">
        <v>289</v>
      </c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>
        <v>52</v>
      </c>
      <c r="AD89" s="24" t="s">
        <v>444</v>
      </c>
      <c r="AE89" s="24">
        <v>276</v>
      </c>
      <c r="AF89" s="24">
        <v>5</v>
      </c>
      <c r="AG89" s="24">
        <v>10</v>
      </c>
    </row>
    <row r="90" spans="2:33" x14ac:dyDescent="0.2">
      <c r="B90" t="s">
        <v>865</v>
      </c>
      <c r="C90" s="3">
        <v>2008</v>
      </c>
      <c r="D90" s="24">
        <v>23</v>
      </c>
      <c r="E90" s="3" t="s">
        <v>185</v>
      </c>
      <c r="F90" s="24" t="s">
        <v>282</v>
      </c>
      <c r="G90" s="24">
        <v>2</v>
      </c>
      <c r="H90" s="24">
        <v>16</v>
      </c>
      <c r="I90" s="24">
        <v>16</v>
      </c>
      <c r="J90" s="24">
        <v>55</v>
      </c>
      <c r="K90" s="24">
        <v>104</v>
      </c>
      <c r="L90" s="24">
        <v>1</v>
      </c>
      <c r="M90" s="24">
        <v>13</v>
      </c>
      <c r="N90" s="24">
        <v>17</v>
      </c>
      <c r="O90" s="24" t="s">
        <v>598</v>
      </c>
      <c r="P90" s="24" t="s">
        <v>299</v>
      </c>
      <c r="Q90" s="24" t="s">
        <v>297</v>
      </c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>
        <v>55</v>
      </c>
      <c r="AD90" s="24" t="s">
        <v>598</v>
      </c>
      <c r="AE90" s="24">
        <v>104</v>
      </c>
      <c r="AF90" s="24">
        <v>1</v>
      </c>
      <c r="AG90" s="24">
        <v>6</v>
      </c>
    </row>
    <row r="91" spans="2:33" x14ac:dyDescent="0.2">
      <c r="B91" t="s">
        <v>865</v>
      </c>
      <c r="C91" s="3">
        <v>2009</v>
      </c>
      <c r="D91" s="24">
        <v>24</v>
      </c>
      <c r="E91" s="3" t="s">
        <v>185</v>
      </c>
      <c r="F91" s="24" t="s">
        <v>282</v>
      </c>
      <c r="G91" s="24">
        <v>2</v>
      </c>
      <c r="H91" s="24">
        <v>14</v>
      </c>
      <c r="I91" s="24">
        <v>14</v>
      </c>
      <c r="J91" s="24">
        <v>30</v>
      </c>
      <c r="K91" s="24">
        <v>49</v>
      </c>
      <c r="L91" s="24">
        <v>1</v>
      </c>
      <c r="M91" s="24">
        <v>9</v>
      </c>
      <c r="N91" s="24">
        <v>7</v>
      </c>
      <c r="O91" s="24" t="s">
        <v>92</v>
      </c>
      <c r="P91" s="24" t="s">
        <v>582</v>
      </c>
      <c r="Q91" s="24" t="s">
        <v>64</v>
      </c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>
        <v>30</v>
      </c>
      <c r="AD91" s="24" t="s">
        <v>92</v>
      </c>
      <c r="AE91" s="24">
        <v>49</v>
      </c>
      <c r="AF91" s="24">
        <v>1</v>
      </c>
      <c r="AG91" s="24">
        <v>5</v>
      </c>
    </row>
    <row r="92" spans="2:33" x14ac:dyDescent="0.2">
      <c r="B92" t="s">
        <v>865</v>
      </c>
      <c r="C92" s="3" t="s">
        <v>823</v>
      </c>
      <c r="D92" s="24">
        <v>25</v>
      </c>
      <c r="E92" s="3" t="s">
        <v>185</v>
      </c>
      <c r="F92" s="24" t="s">
        <v>282</v>
      </c>
      <c r="G92" s="24">
        <v>2</v>
      </c>
      <c r="H92" s="24">
        <v>16</v>
      </c>
      <c r="I92" s="24">
        <v>16</v>
      </c>
      <c r="J92" s="24">
        <v>46</v>
      </c>
      <c r="K92" s="24">
        <v>122</v>
      </c>
      <c r="L92" s="24">
        <v>0</v>
      </c>
      <c r="M92" s="24">
        <v>10</v>
      </c>
      <c r="N92" s="24">
        <v>20</v>
      </c>
      <c r="O92" s="24" t="s">
        <v>131</v>
      </c>
      <c r="P92" s="24" t="s">
        <v>83</v>
      </c>
      <c r="Q92" s="24" t="s">
        <v>275</v>
      </c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>
        <v>46</v>
      </c>
      <c r="AD92" s="24" t="s">
        <v>131</v>
      </c>
      <c r="AE92" s="24">
        <v>122</v>
      </c>
      <c r="AF92" s="24">
        <v>0</v>
      </c>
      <c r="AG92" s="24">
        <v>4</v>
      </c>
    </row>
    <row r="93" spans="2:33" x14ac:dyDescent="0.2">
      <c r="B93" t="s">
        <v>865</v>
      </c>
      <c r="C93" s="3">
        <v>2011</v>
      </c>
      <c r="D93" s="24">
        <v>26</v>
      </c>
      <c r="E93" s="3" t="s">
        <v>185</v>
      </c>
      <c r="F93" s="24" t="s">
        <v>282</v>
      </c>
      <c r="G93" s="24">
        <v>2</v>
      </c>
      <c r="H93" s="24">
        <v>16</v>
      </c>
      <c r="I93" s="24">
        <v>16</v>
      </c>
      <c r="J93" s="24">
        <v>37</v>
      </c>
      <c r="K93" s="24">
        <v>84</v>
      </c>
      <c r="L93" s="24">
        <v>2</v>
      </c>
      <c r="M93" s="24">
        <v>11</v>
      </c>
      <c r="N93" s="24">
        <v>12</v>
      </c>
      <c r="O93" s="24" t="s">
        <v>99</v>
      </c>
      <c r="P93" s="24" t="s">
        <v>444</v>
      </c>
      <c r="Q93" s="24" t="s">
        <v>99</v>
      </c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>
        <v>37</v>
      </c>
      <c r="AD93" s="24" t="s">
        <v>99</v>
      </c>
      <c r="AE93" s="24">
        <v>84</v>
      </c>
      <c r="AF93" s="24">
        <v>2</v>
      </c>
      <c r="AG93" s="24">
        <v>5</v>
      </c>
    </row>
    <row r="94" spans="2:33" x14ac:dyDescent="0.2">
      <c r="B94" t="s">
        <v>865</v>
      </c>
      <c r="C94" s="3" t="s">
        <v>449</v>
      </c>
      <c r="D94" s="24">
        <v>27</v>
      </c>
      <c r="E94" s="3" t="s">
        <v>185</v>
      </c>
      <c r="F94" s="24" t="s">
        <v>282</v>
      </c>
      <c r="G94" s="24">
        <v>2</v>
      </c>
      <c r="H94" s="24">
        <v>16</v>
      </c>
      <c r="I94" s="24">
        <v>16</v>
      </c>
      <c r="J94" s="24">
        <v>34</v>
      </c>
      <c r="K94" s="24">
        <v>141</v>
      </c>
      <c r="L94" s="24">
        <v>1</v>
      </c>
      <c r="M94" s="24">
        <v>8</v>
      </c>
      <c r="N94" s="24">
        <v>16</v>
      </c>
      <c r="O94" s="24" t="s">
        <v>342</v>
      </c>
      <c r="P94" s="24" t="s">
        <v>234</v>
      </c>
      <c r="Q94" s="24" t="s">
        <v>64</v>
      </c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>
        <v>34</v>
      </c>
      <c r="AD94" s="24" t="s">
        <v>342</v>
      </c>
      <c r="AE94" s="24">
        <v>141</v>
      </c>
      <c r="AF94" s="24">
        <v>1</v>
      </c>
      <c r="AG94" s="24">
        <v>3</v>
      </c>
    </row>
    <row r="95" spans="2:33" x14ac:dyDescent="0.2">
      <c r="B95" t="s">
        <v>865</v>
      </c>
      <c r="C95" s="3">
        <v>2013</v>
      </c>
      <c r="D95" s="24">
        <v>28</v>
      </c>
      <c r="E95" s="3" t="s">
        <v>185</v>
      </c>
      <c r="F95" s="24" t="s">
        <v>282</v>
      </c>
      <c r="G95" s="24">
        <v>2</v>
      </c>
      <c r="H95" s="24">
        <v>16</v>
      </c>
      <c r="I95" s="24">
        <v>16</v>
      </c>
      <c r="J95" s="24">
        <v>17</v>
      </c>
      <c r="K95" s="24">
        <v>55</v>
      </c>
      <c r="L95" s="24">
        <v>0</v>
      </c>
      <c r="M95" s="24">
        <v>5</v>
      </c>
      <c r="N95" s="24">
        <v>17</v>
      </c>
      <c r="O95" s="24" t="s">
        <v>885</v>
      </c>
      <c r="P95" s="24" t="s">
        <v>297</v>
      </c>
      <c r="Q95" s="24" t="s">
        <v>102</v>
      </c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>
        <v>17</v>
      </c>
      <c r="AD95" s="24" t="s">
        <v>885</v>
      </c>
      <c r="AE95" s="24">
        <v>55</v>
      </c>
      <c r="AF95" s="24">
        <v>0</v>
      </c>
      <c r="AG95" s="24">
        <v>5</v>
      </c>
    </row>
    <row r="96" spans="2:33" x14ac:dyDescent="0.2">
      <c r="B96" t="s">
        <v>865</v>
      </c>
      <c r="C96" s="3" t="s">
        <v>839</v>
      </c>
      <c r="D96" s="24">
        <v>29</v>
      </c>
      <c r="E96" s="3" t="s">
        <v>185</v>
      </c>
      <c r="F96" s="24" t="s">
        <v>282</v>
      </c>
      <c r="G96" s="24">
        <v>2</v>
      </c>
      <c r="H96" s="24">
        <v>16</v>
      </c>
      <c r="I96" s="24">
        <v>16</v>
      </c>
      <c r="J96" s="24">
        <v>29</v>
      </c>
      <c r="K96" s="24">
        <v>145</v>
      </c>
      <c r="L96" s="24">
        <v>0</v>
      </c>
      <c r="M96" s="24">
        <v>10</v>
      </c>
      <c r="N96" s="24">
        <v>15</v>
      </c>
      <c r="O96" s="24" t="s">
        <v>239</v>
      </c>
      <c r="P96" s="24" t="s">
        <v>529</v>
      </c>
      <c r="Q96" s="24" t="s">
        <v>313</v>
      </c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>
        <v>29</v>
      </c>
      <c r="AD96" s="24" t="s">
        <v>239</v>
      </c>
      <c r="AE96" s="24">
        <v>145</v>
      </c>
      <c r="AF96" s="24">
        <v>0</v>
      </c>
      <c r="AG96" s="24">
        <v>5</v>
      </c>
    </row>
    <row r="97" spans="2:33" x14ac:dyDescent="0.2">
      <c r="B97" t="s">
        <v>865</v>
      </c>
      <c r="C97" s="3">
        <v>2015</v>
      </c>
      <c r="D97" s="24">
        <v>30</v>
      </c>
      <c r="E97" s="3" t="s">
        <v>185</v>
      </c>
      <c r="F97" s="24" t="s">
        <v>282</v>
      </c>
      <c r="G97" s="24">
        <v>2</v>
      </c>
      <c r="H97" s="24">
        <v>16</v>
      </c>
      <c r="I97" s="24">
        <v>16</v>
      </c>
      <c r="J97" s="24">
        <v>36</v>
      </c>
      <c r="K97" s="24">
        <v>63</v>
      </c>
      <c r="L97" s="24">
        <v>0</v>
      </c>
      <c r="M97" s="24">
        <v>9</v>
      </c>
      <c r="N97" s="24">
        <v>18</v>
      </c>
      <c r="O97" s="24" t="s">
        <v>313</v>
      </c>
      <c r="P97" s="24" t="s">
        <v>736</v>
      </c>
      <c r="Q97" s="24" t="s">
        <v>99</v>
      </c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>
        <v>36</v>
      </c>
      <c r="AD97" s="24" t="s">
        <v>313</v>
      </c>
      <c r="AE97" s="24">
        <v>63</v>
      </c>
      <c r="AF97" s="24">
        <v>0</v>
      </c>
      <c r="AG97" s="24">
        <v>12</v>
      </c>
    </row>
    <row r="98" spans="2:33" x14ac:dyDescent="0.2">
      <c r="B98" t="s">
        <v>865</v>
      </c>
      <c r="C98" s="3" t="s">
        <v>845</v>
      </c>
      <c r="D98" s="24">
        <v>31</v>
      </c>
      <c r="E98" s="3" t="s">
        <v>185</v>
      </c>
      <c r="F98" s="24" t="s">
        <v>282</v>
      </c>
      <c r="G98" s="24">
        <v>2</v>
      </c>
      <c r="H98" s="24">
        <v>16</v>
      </c>
      <c r="I98" s="24">
        <v>16</v>
      </c>
      <c r="J98" s="24">
        <v>35</v>
      </c>
      <c r="K98" s="24">
        <v>117</v>
      </c>
      <c r="L98" s="24">
        <v>0</v>
      </c>
      <c r="M98" s="24">
        <v>13</v>
      </c>
      <c r="N98" s="24">
        <v>18</v>
      </c>
      <c r="O98" s="24" t="s">
        <v>59</v>
      </c>
      <c r="P98" s="24" t="s">
        <v>248</v>
      </c>
      <c r="Q98" s="24" t="s">
        <v>446</v>
      </c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>
        <v>35</v>
      </c>
      <c r="AD98" s="24" t="s">
        <v>59</v>
      </c>
      <c r="AE98" s="24">
        <v>117</v>
      </c>
      <c r="AF98" s="24">
        <v>0</v>
      </c>
      <c r="AG98" s="24">
        <v>4</v>
      </c>
    </row>
    <row r="99" spans="2:33" x14ac:dyDescent="0.2">
      <c r="B99" t="s">
        <v>865</v>
      </c>
      <c r="C99" s="3">
        <v>2017</v>
      </c>
      <c r="D99" s="24">
        <v>32</v>
      </c>
      <c r="E99" s="3" t="s">
        <v>185</v>
      </c>
      <c r="F99" s="24" t="s">
        <v>282</v>
      </c>
      <c r="G99" s="24">
        <v>2</v>
      </c>
      <c r="H99" s="24">
        <v>16</v>
      </c>
      <c r="I99" s="24">
        <v>16</v>
      </c>
      <c r="J99" s="24">
        <v>32</v>
      </c>
      <c r="K99" s="24">
        <v>143</v>
      </c>
      <c r="L99" s="24">
        <v>0</v>
      </c>
      <c r="M99" s="24">
        <v>11</v>
      </c>
      <c r="N99" s="24">
        <v>16</v>
      </c>
      <c r="O99" s="24" t="s">
        <v>236</v>
      </c>
      <c r="P99" s="24" t="s">
        <v>291</v>
      </c>
      <c r="Q99" s="24" t="s">
        <v>35</v>
      </c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>
        <v>32</v>
      </c>
      <c r="AD99" s="24" t="s">
        <v>236</v>
      </c>
      <c r="AE99" s="24">
        <v>143</v>
      </c>
      <c r="AF99" s="24">
        <v>0</v>
      </c>
      <c r="AG99" s="24">
        <v>4</v>
      </c>
    </row>
    <row r="100" spans="2:33" x14ac:dyDescent="0.2">
      <c r="B100" t="s">
        <v>865</v>
      </c>
      <c r="C100" s="3">
        <v>2018</v>
      </c>
      <c r="D100" s="24">
        <v>33</v>
      </c>
      <c r="E100" s="3" t="s">
        <v>185</v>
      </c>
      <c r="F100" s="24" t="s">
        <v>282</v>
      </c>
      <c r="G100" s="24">
        <v>2</v>
      </c>
      <c r="H100" s="24">
        <v>16</v>
      </c>
      <c r="I100" s="24">
        <v>16</v>
      </c>
      <c r="J100" s="24">
        <v>33</v>
      </c>
      <c r="K100" s="24">
        <v>125</v>
      </c>
      <c r="L100" s="24">
        <v>3</v>
      </c>
      <c r="M100" s="24">
        <v>15</v>
      </c>
      <c r="N100" s="24">
        <v>15</v>
      </c>
      <c r="O100" s="24" t="s">
        <v>244</v>
      </c>
      <c r="P100" s="24" t="s">
        <v>53</v>
      </c>
      <c r="Q100" s="24" t="s">
        <v>64</v>
      </c>
      <c r="R100" s="24">
        <v>1</v>
      </c>
      <c r="S100" s="24">
        <v>1</v>
      </c>
      <c r="T100" s="24">
        <v>5</v>
      </c>
      <c r="U100" s="24" t="s">
        <v>239</v>
      </c>
      <c r="V100" s="24">
        <v>1</v>
      </c>
      <c r="W100" s="24">
        <v>1</v>
      </c>
      <c r="X100" s="24">
        <v>5</v>
      </c>
      <c r="Y100" s="24" t="s">
        <v>385</v>
      </c>
      <c r="Z100" s="24" t="s">
        <v>669</v>
      </c>
      <c r="AA100" s="24" t="s">
        <v>386</v>
      </c>
      <c r="AB100" s="24" t="s">
        <v>239</v>
      </c>
      <c r="AC100" s="24">
        <v>34</v>
      </c>
      <c r="AD100" s="24" t="s">
        <v>244</v>
      </c>
      <c r="AE100" s="24">
        <v>130</v>
      </c>
      <c r="AF100" s="24">
        <v>4</v>
      </c>
      <c r="AG100" s="24">
        <v>10</v>
      </c>
    </row>
    <row r="101" spans="2:33" x14ac:dyDescent="0.2">
      <c r="B101" t="s">
        <v>865</v>
      </c>
      <c r="C101" s="3">
        <v>2019</v>
      </c>
      <c r="D101" s="24">
        <v>34</v>
      </c>
      <c r="E101" s="3" t="s">
        <v>185</v>
      </c>
      <c r="F101" s="24" t="s">
        <v>282</v>
      </c>
      <c r="G101" s="24">
        <v>2</v>
      </c>
      <c r="H101" s="24">
        <v>15</v>
      </c>
      <c r="I101" s="24">
        <v>15</v>
      </c>
      <c r="J101" s="24">
        <v>34</v>
      </c>
      <c r="K101" s="24">
        <v>147</v>
      </c>
      <c r="L101" s="24">
        <v>1</v>
      </c>
      <c r="M101" s="24">
        <v>10</v>
      </c>
      <c r="N101" s="24">
        <v>12</v>
      </c>
      <c r="O101" s="24" t="s">
        <v>289</v>
      </c>
      <c r="P101" s="24" t="s">
        <v>463</v>
      </c>
      <c r="Q101" s="24" t="s">
        <v>99</v>
      </c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>
        <v>34</v>
      </c>
      <c r="AD101" s="24" t="s">
        <v>289</v>
      </c>
      <c r="AE101" s="24">
        <v>147</v>
      </c>
      <c r="AF101" s="24">
        <v>1</v>
      </c>
      <c r="AG101" s="24">
        <v>9</v>
      </c>
    </row>
    <row r="102" spans="2:33" x14ac:dyDescent="0.2">
      <c r="B102" t="s">
        <v>865</v>
      </c>
      <c r="C102" s="3">
        <v>2020</v>
      </c>
      <c r="D102" s="24">
        <v>35</v>
      </c>
      <c r="E102" s="3" t="s">
        <v>185</v>
      </c>
      <c r="F102" s="24" t="s">
        <v>282</v>
      </c>
      <c r="G102" s="24">
        <v>2</v>
      </c>
      <c r="H102" s="24">
        <v>16</v>
      </c>
      <c r="I102" s="24">
        <v>16</v>
      </c>
      <c r="J102" s="24">
        <v>29</v>
      </c>
      <c r="K102" s="24">
        <v>92</v>
      </c>
      <c r="L102" s="24">
        <v>2</v>
      </c>
      <c r="M102" s="24">
        <v>8</v>
      </c>
      <c r="N102" s="24">
        <v>16</v>
      </c>
      <c r="O102" s="24" t="s">
        <v>885</v>
      </c>
      <c r="P102" s="24" t="s">
        <v>391</v>
      </c>
      <c r="Q102" s="24" t="s">
        <v>313</v>
      </c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>
        <v>29</v>
      </c>
      <c r="AD102" s="24" t="s">
        <v>885</v>
      </c>
      <c r="AE102" s="24">
        <v>92</v>
      </c>
      <c r="AF102" s="24">
        <v>2</v>
      </c>
      <c r="AG102" s="24">
        <v>6</v>
      </c>
    </row>
    <row r="103" spans="2:33" x14ac:dyDescent="0.2">
      <c r="B103" t="s">
        <v>865</v>
      </c>
      <c r="C103" s="3">
        <v>2008</v>
      </c>
      <c r="D103" s="24">
        <v>23</v>
      </c>
      <c r="E103" s="3" t="s">
        <v>185</v>
      </c>
      <c r="F103" s="24" t="s">
        <v>282</v>
      </c>
      <c r="H103" s="24">
        <v>1</v>
      </c>
      <c r="I103" s="24">
        <v>1</v>
      </c>
      <c r="J103" s="24">
        <v>4</v>
      </c>
      <c r="K103" s="24">
        <v>6</v>
      </c>
      <c r="L103" s="24">
        <v>0</v>
      </c>
      <c r="M103" s="24">
        <v>1</v>
      </c>
      <c r="N103" s="24">
        <v>2</v>
      </c>
      <c r="O103" s="24" t="s">
        <v>51</v>
      </c>
      <c r="P103" s="24" t="s">
        <v>178</v>
      </c>
      <c r="Q103" s="24" t="s">
        <v>250</v>
      </c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>
        <v>4</v>
      </c>
      <c r="AD103" s="24" t="s">
        <v>51</v>
      </c>
      <c r="AE103" s="24">
        <v>6</v>
      </c>
      <c r="AF103" s="24">
        <v>0</v>
      </c>
      <c r="AG103" s="24">
        <v>1</v>
      </c>
    </row>
    <row r="104" spans="2:33" x14ac:dyDescent="0.2">
      <c r="B104" t="s">
        <v>865</v>
      </c>
      <c r="C104" s="3" t="s">
        <v>823</v>
      </c>
      <c r="D104" s="24">
        <v>25</v>
      </c>
      <c r="E104" s="3" t="s">
        <v>185</v>
      </c>
      <c r="F104" s="24" t="s">
        <v>282</v>
      </c>
      <c r="H104" s="24">
        <v>1</v>
      </c>
      <c r="I104" s="24">
        <v>1</v>
      </c>
      <c r="J104" s="24">
        <v>1</v>
      </c>
      <c r="K104" s="24">
        <v>0</v>
      </c>
      <c r="L104" s="24">
        <v>0</v>
      </c>
      <c r="M104" s="24">
        <v>0</v>
      </c>
      <c r="N104" s="24">
        <v>0</v>
      </c>
      <c r="O104" s="24" t="s">
        <v>37</v>
      </c>
      <c r="P104" s="24" t="s">
        <v>37</v>
      </c>
      <c r="Q104" s="24" t="s">
        <v>77</v>
      </c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>
        <v>1</v>
      </c>
      <c r="AD104" s="24" t="s">
        <v>37</v>
      </c>
      <c r="AE104" s="24">
        <v>0</v>
      </c>
      <c r="AF104" s="24">
        <v>0</v>
      </c>
      <c r="AG104" s="24">
        <v>1</v>
      </c>
    </row>
    <row r="105" spans="2:33" x14ac:dyDescent="0.2">
      <c r="B105" t="s">
        <v>865</v>
      </c>
      <c r="C105" s="3">
        <v>2011</v>
      </c>
      <c r="D105" s="24">
        <v>26</v>
      </c>
      <c r="E105" s="3" t="s">
        <v>185</v>
      </c>
      <c r="F105" s="24" t="s">
        <v>282</v>
      </c>
      <c r="H105" s="24">
        <v>1</v>
      </c>
      <c r="I105" s="24">
        <v>1</v>
      </c>
      <c r="J105" s="24">
        <v>3</v>
      </c>
      <c r="K105" s="24">
        <v>3</v>
      </c>
      <c r="L105" s="24">
        <v>0</v>
      </c>
      <c r="M105" s="24">
        <v>0</v>
      </c>
      <c r="N105" s="24">
        <v>3</v>
      </c>
      <c r="O105" s="24" t="s">
        <v>77</v>
      </c>
      <c r="P105" s="24" t="s">
        <v>174</v>
      </c>
      <c r="Q105" s="24" t="s">
        <v>174</v>
      </c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>
        <v>3</v>
      </c>
      <c r="AD105" s="24" t="s">
        <v>77</v>
      </c>
      <c r="AE105" s="24">
        <v>3</v>
      </c>
      <c r="AF105" s="24">
        <v>0</v>
      </c>
      <c r="AG105" s="24">
        <v>0</v>
      </c>
    </row>
    <row r="106" spans="2:33" x14ac:dyDescent="0.2">
      <c r="B106" t="s">
        <v>865</v>
      </c>
      <c r="C106" s="3" t="s">
        <v>449</v>
      </c>
      <c r="D106" s="24">
        <v>27</v>
      </c>
      <c r="E106" s="3" t="s">
        <v>185</v>
      </c>
      <c r="F106" s="24" t="s">
        <v>282</v>
      </c>
      <c r="H106" s="24">
        <v>2</v>
      </c>
      <c r="I106" s="24">
        <v>2</v>
      </c>
      <c r="J106" s="24">
        <v>3</v>
      </c>
      <c r="K106" s="24">
        <v>9</v>
      </c>
      <c r="L106" s="24">
        <v>0</v>
      </c>
      <c r="M106" s="24">
        <v>0</v>
      </c>
      <c r="N106" s="24">
        <v>6</v>
      </c>
      <c r="O106" s="24" t="s">
        <v>174</v>
      </c>
      <c r="P106" s="24" t="s">
        <v>236</v>
      </c>
      <c r="Q106" s="24" t="s">
        <v>51</v>
      </c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>
        <v>3</v>
      </c>
      <c r="AD106" s="24" t="s">
        <v>174</v>
      </c>
      <c r="AE106" s="24">
        <v>9</v>
      </c>
      <c r="AF106" s="24">
        <v>0</v>
      </c>
      <c r="AG106" s="24">
        <v>1</v>
      </c>
    </row>
    <row r="107" spans="2:33" x14ac:dyDescent="0.2">
      <c r="B107" t="s">
        <v>865</v>
      </c>
      <c r="C107" s="3" t="s">
        <v>845</v>
      </c>
      <c r="D107" s="24">
        <v>31</v>
      </c>
      <c r="E107" s="3" t="s">
        <v>185</v>
      </c>
      <c r="F107" s="24" t="s">
        <v>282</v>
      </c>
      <c r="H107" s="24">
        <v>3</v>
      </c>
      <c r="I107" s="24">
        <v>3</v>
      </c>
      <c r="J107" s="24">
        <v>6</v>
      </c>
      <c r="K107" s="24">
        <v>20</v>
      </c>
      <c r="L107" s="24">
        <v>1</v>
      </c>
      <c r="M107" s="24">
        <v>1</v>
      </c>
      <c r="N107" s="24">
        <v>14</v>
      </c>
      <c r="O107" s="24" t="s">
        <v>59</v>
      </c>
      <c r="P107" s="24" t="s">
        <v>182</v>
      </c>
      <c r="Q107" s="24" t="s">
        <v>35</v>
      </c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>
        <v>6</v>
      </c>
      <c r="AD107" s="24" t="s">
        <v>59</v>
      </c>
      <c r="AE107" s="24">
        <v>20</v>
      </c>
      <c r="AF107" s="24">
        <v>1</v>
      </c>
      <c r="AG107" s="24">
        <v>3</v>
      </c>
    </row>
    <row r="108" spans="2:33" x14ac:dyDescent="0.2">
      <c r="B108" t="s">
        <v>865</v>
      </c>
      <c r="C108" s="3">
        <v>2017</v>
      </c>
      <c r="D108" s="24">
        <v>32</v>
      </c>
      <c r="E108" s="3" t="s">
        <v>185</v>
      </c>
      <c r="F108" s="24" t="s">
        <v>282</v>
      </c>
      <c r="H108" s="24">
        <v>2</v>
      </c>
      <c r="I108" s="24">
        <v>2</v>
      </c>
      <c r="J108" s="24">
        <v>6</v>
      </c>
      <c r="K108" s="24">
        <v>5</v>
      </c>
      <c r="L108" s="24">
        <v>0</v>
      </c>
      <c r="M108" s="24">
        <v>1</v>
      </c>
      <c r="N108" s="24">
        <v>4</v>
      </c>
      <c r="O108" s="24" t="s">
        <v>372</v>
      </c>
      <c r="P108" s="24" t="s">
        <v>239</v>
      </c>
      <c r="Q108" s="24" t="s">
        <v>178</v>
      </c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>
        <v>6</v>
      </c>
      <c r="AD108" s="24" t="s">
        <v>372</v>
      </c>
      <c r="AE108" s="24">
        <v>5</v>
      </c>
      <c r="AF108" s="24">
        <v>0</v>
      </c>
      <c r="AG108" s="24">
        <v>0</v>
      </c>
    </row>
    <row r="109" spans="2:33" x14ac:dyDescent="0.2">
      <c r="B109" t="s">
        <v>915</v>
      </c>
      <c r="C109" s="3">
        <v>2012</v>
      </c>
      <c r="D109" s="24">
        <v>24</v>
      </c>
      <c r="E109" s="3" t="s">
        <v>886</v>
      </c>
      <c r="F109" s="24" t="s">
        <v>282</v>
      </c>
      <c r="G109" s="24">
        <v>17</v>
      </c>
      <c r="H109" s="24">
        <v>16</v>
      </c>
      <c r="I109" s="24">
        <v>16</v>
      </c>
      <c r="J109" s="24">
        <v>49</v>
      </c>
      <c r="K109" s="24">
        <v>211</v>
      </c>
      <c r="L109" s="24">
        <v>2</v>
      </c>
      <c r="M109" s="24">
        <v>16</v>
      </c>
      <c r="N109" s="24">
        <v>31</v>
      </c>
      <c r="O109" s="24" t="s">
        <v>289</v>
      </c>
      <c r="P109" s="24" t="s">
        <v>922</v>
      </c>
      <c r="Q109" s="24" t="s">
        <v>340</v>
      </c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>
        <v>49</v>
      </c>
      <c r="AD109" s="24" t="s">
        <v>289</v>
      </c>
      <c r="AE109" s="24">
        <v>211</v>
      </c>
      <c r="AF109" s="24">
        <v>2</v>
      </c>
      <c r="AG109" s="24">
        <v>9</v>
      </c>
    </row>
    <row r="110" spans="2:33" x14ac:dyDescent="0.2">
      <c r="B110" t="s">
        <v>915</v>
      </c>
      <c r="C110" s="3">
        <v>2013</v>
      </c>
      <c r="D110" s="24">
        <v>25</v>
      </c>
      <c r="E110" s="3" t="s">
        <v>886</v>
      </c>
      <c r="F110" s="24" t="s">
        <v>282</v>
      </c>
      <c r="G110" s="24">
        <v>17</v>
      </c>
      <c r="H110" s="24">
        <v>16</v>
      </c>
      <c r="I110" s="24">
        <v>16</v>
      </c>
      <c r="J110" s="24">
        <v>40</v>
      </c>
      <c r="K110" s="24">
        <v>238</v>
      </c>
      <c r="L110" s="24">
        <v>1</v>
      </c>
      <c r="M110" s="24">
        <v>12</v>
      </c>
      <c r="N110" s="24">
        <v>48</v>
      </c>
      <c r="O110" s="24" t="s">
        <v>178</v>
      </c>
      <c r="P110" s="24" t="s">
        <v>923</v>
      </c>
      <c r="Q110" s="24" t="s">
        <v>82</v>
      </c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>
        <v>40</v>
      </c>
      <c r="AD110" s="24" t="s">
        <v>178</v>
      </c>
      <c r="AE110" s="24">
        <v>238</v>
      </c>
      <c r="AF110" s="24">
        <v>1</v>
      </c>
      <c r="AG110" s="24">
        <v>9</v>
      </c>
    </row>
    <row r="111" spans="2:33" x14ac:dyDescent="0.2">
      <c r="B111" t="s">
        <v>915</v>
      </c>
      <c r="C111" s="3">
        <v>2014</v>
      </c>
      <c r="D111" s="24">
        <v>26</v>
      </c>
      <c r="E111" s="3" t="s">
        <v>886</v>
      </c>
      <c r="F111" s="24" t="s">
        <v>282</v>
      </c>
      <c r="G111" s="24">
        <v>17</v>
      </c>
      <c r="H111" s="24">
        <v>16</v>
      </c>
      <c r="I111" s="24">
        <v>16</v>
      </c>
      <c r="J111" s="24">
        <v>56</v>
      </c>
      <c r="K111" s="24">
        <v>311</v>
      </c>
      <c r="L111" s="24">
        <v>1</v>
      </c>
      <c r="M111" s="24">
        <v>18</v>
      </c>
      <c r="N111" s="24">
        <v>40</v>
      </c>
      <c r="O111" s="24" t="s">
        <v>166</v>
      </c>
      <c r="P111" s="24" t="s">
        <v>924</v>
      </c>
      <c r="Q111" s="24" t="s">
        <v>582</v>
      </c>
      <c r="R111" s="24">
        <v>1</v>
      </c>
      <c r="S111" s="24">
        <v>1</v>
      </c>
      <c r="T111" s="24">
        <v>-4</v>
      </c>
      <c r="U111" s="24" t="s">
        <v>925</v>
      </c>
      <c r="V111" s="24">
        <v>0</v>
      </c>
      <c r="W111" s="24">
        <v>0</v>
      </c>
      <c r="X111" s="24">
        <v>0</v>
      </c>
      <c r="Y111" s="24" t="s">
        <v>385</v>
      </c>
      <c r="Z111" s="24" t="s">
        <v>926</v>
      </c>
      <c r="AA111" s="24" t="s">
        <v>386</v>
      </c>
      <c r="AB111" s="24" t="s">
        <v>925</v>
      </c>
      <c r="AC111" s="24">
        <v>57</v>
      </c>
      <c r="AD111" s="24" t="s">
        <v>173</v>
      </c>
      <c r="AE111" s="24">
        <v>307</v>
      </c>
      <c r="AF111" s="24">
        <v>1</v>
      </c>
      <c r="AG111" s="24">
        <v>9</v>
      </c>
    </row>
    <row r="112" spans="2:33" x14ac:dyDescent="0.2">
      <c r="B112" t="s">
        <v>915</v>
      </c>
      <c r="C112" s="3">
        <v>2015</v>
      </c>
      <c r="D112" s="24">
        <v>27</v>
      </c>
      <c r="E112" s="3" t="s">
        <v>886</v>
      </c>
      <c r="F112" s="24" t="s">
        <v>282</v>
      </c>
      <c r="G112" s="24">
        <v>17</v>
      </c>
      <c r="H112" s="24">
        <v>16</v>
      </c>
      <c r="I112" s="24">
        <v>16</v>
      </c>
      <c r="J112" s="24">
        <v>32</v>
      </c>
      <c r="K112" s="24">
        <v>141</v>
      </c>
      <c r="L112" s="24">
        <v>1</v>
      </c>
      <c r="M112" s="24">
        <v>8</v>
      </c>
      <c r="N112" s="24">
        <v>28</v>
      </c>
      <c r="O112" s="24" t="s">
        <v>464</v>
      </c>
      <c r="P112" s="24" t="s">
        <v>234</v>
      </c>
      <c r="Q112" s="24" t="s">
        <v>35</v>
      </c>
      <c r="R112" s="24">
        <v>1</v>
      </c>
      <c r="S112" s="24">
        <v>1</v>
      </c>
      <c r="T112" s="24">
        <v>9</v>
      </c>
      <c r="U112" s="24" t="s">
        <v>314</v>
      </c>
      <c r="V112" s="24">
        <v>0</v>
      </c>
      <c r="W112" s="24">
        <v>1</v>
      </c>
      <c r="X112" s="24">
        <v>9</v>
      </c>
      <c r="Y112" s="24" t="s">
        <v>385</v>
      </c>
      <c r="Z112" s="24" t="s">
        <v>88</v>
      </c>
      <c r="AA112" s="24" t="s">
        <v>386</v>
      </c>
      <c r="AB112" s="24" t="s">
        <v>314</v>
      </c>
      <c r="AC112" s="24">
        <v>33</v>
      </c>
      <c r="AD112" s="24" t="s">
        <v>236</v>
      </c>
      <c r="AE112" s="24">
        <v>150</v>
      </c>
      <c r="AF112" s="24">
        <v>1</v>
      </c>
      <c r="AG112" s="24">
        <v>10</v>
      </c>
    </row>
    <row r="113" spans="2:33" x14ac:dyDescent="0.2">
      <c r="B113" t="s">
        <v>915</v>
      </c>
      <c r="C113" s="3">
        <v>2016</v>
      </c>
      <c r="D113" s="24">
        <v>28</v>
      </c>
      <c r="E113" s="3" t="s">
        <v>886</v>
      </c>
      <c r="F113" s="24" t="s">
        <v>282</v>
      </c>
      <c r="G113" s="24">
        <v>17</v>
      </c>
      <c r="H113" s="24">
        <v>13</v>
      </c>
      <c r="I113" s="24">
        <v>13</v>
      </c>
      <c r="J113" s="24">
        <v>39</v>
      </c>
      <c r="K113" s="24">
        <v>164</v>
      </c>
      <c r="L113" s="24">
        <v>1</v>
      </c>
      <c r="M113" s="24">
        <v>11</v>
      </c>
      <c r="N113" s="24">
        <v>18</v>
      </c>
      <c r="O113" s="24" t="s">
        <v>306</v>
      </c>
      <c r="P113" s="24" t="s">
        <v>292</v>
      </c>
      <c r="Q113" s="24" t="s">
        <v>174</v>
      </c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>
        <v>39</v>
      </c>
      <c r="AD113" s="24" t="s">
        <v>306</v>
      </c>
      <c r="AE113" s="24">
        <v>164</v>
      </c>
      <c r="AF113" s="24">
        <v>1</v>
      </c>
      <c r="AG113" s="24">
        <v>9</v>
      </c>
    </row>
    <row r="114" spans="2:33" x14ac:dyDescent="0.2">
      <c r="B114" t="s">
        <v>915</v>
      </c>
      <c r="C114" s="3">
        <v>2018</v>
      </c>
      <c r="D114" s="24">
        <v>30</v>
      </c>
      <c r="E114" s="3" t="s">
        <v>886</v>
      </c>
      <c r="F114" s="24" t="s">
        <v>282</v>
      </c>
      <c r="G114" s="24">
        <v>17</v>
      </c>
      <c r="H114" s="24">
        <v>11</v>
      </c>
      <c r="I114" s="24">
        <v>11</v>
      </c>
      <c r="J114" s="24">
        <v>32</v>
      </c>
      <c r="K114" s="24">
        <v>145</v>
      </c>
      <c r="L114" s="24">
        <v>0</v>
      </c>
      <c r="M114" s="24">
        <v>9</v>
      </c>
      <c r="N114" s="24">
        <v>20</v>
      </c>
      <c r="O114" s="24" t="s">
        <v>236</v>
      </c>
      <c r="P114" s="24" t="s">
        <v>922</v>
      </c>
      <c r="Q114" s="24" t="s">
        <v>275</v>
      </c>
      <c r="R114" s="24">
        <v>1</v>
      </c>
      <c r="S114" s="24">
        <v>1</v>
      </c>
      <c r="T114" s="24">
        <v>3</v>
      </c>
      <c r="U114" s="24" t="s">
        <v>174</v>
      </c>
      <c r="V114" s="24">
        <v>1</v>
      </c>
      <c r="W114" s="24">
        <v>1</v>
      </c>
      <c r="X114" s="24">
        <v>3</v>
      </c>
      <c r="Y114" s="24" t="s">
        <v>385</v>
      </c>
      <c r="Z114" s="24" t="s">
        <v>669</v>
      </c>
      <c r="AA114" s="24" t="s">
        <v>386</v>
      </c>
      <c r="AB114" s="24" t="s">
        <v>174</v>
      </c>
      <c r="AC114" s="24">
        <v>33</v>
      </c>
      <c r="AD114" s="24" t="s">
        <v>236</v>
      </c>
      <c r="AE114" s="24">
        <v>148</v>
      </c>
      <c r="AF114" s="24">
        <v>1</v>
      </c>
      <c r="AG114" s="24">
        <v>5</v>
      </c>
    </row>
    <row r="115" spans="2:33" x14ac:dyDescent="0.2">
      <c r="B115" t="s">
        <v>915</v>
      </c>
      <c r="C115" s="3" t="s">
        <v>290</v>
      </c>
      <c r="D115" s="24">
        <v>31</v>
      </c>
      <c r="E115" s="3" t="s">
        <v>906</v>
      </c>
      <c r="F115" s="24" t="s">
        <v>282</v>
      </c>
      <c r="G115" s="24">
        <v>17</v>
      </c>
      <c r="H115" s="24">
        <v>12</v>
      </c>
      <c r="I115" s="24">
        <v>10</v>
      </c>
      <c r="J115" s="24">
        <v>43</v>
      </c>
      <c r="K115" s="24">
        <v>185</v>
      </c>
      <c r="L115" s="24">
        <v>4</v>
      </c>
      <c r="M115" s="24">
        <v>14</v>
      </c>
      <c r="N115" s="24">
        <v>25</v>
      </c>
      <c r="O115" s="24" t="s">
        <v>289</v>
      </c>
      <c r="P115" s="24" t="s">
        <v>536</v>
      </c>
      <c r="Q115" s="24" t="s">
        <v>305</v>
      </c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>
        <v>43</v>
      </c>
      <c r="AD115" s="24" t="s">
        <v>289</v>
      </c>
      <c r="AE115" s="24">
        <v>185</v>
      </c>
      <c r="AF115" s="24">
        <v>4</v>
      </c>
      <c r="AG115" s="24">
        <v>5</v>
      </c>
    </row>
    <row r="116" spans="2:33" x14ac:dyDescent="0.2">
      <c r="B116" t="s">
        <v>915</v>
      </c>
      <c r="C116" s="3">
        <v>2020</v>
      </c>
      <c r="D116" s="24">
        <v>32</v>
      </c>
      <c r="E116" s="3" t="s">
        <v>906</v>
      </c>
      <c r="F116" s="24" t="s">
        <v>282</v>
      </c>
      <c r="G116" s="24">
        <v>17</v>
      </c>
      <c r="H116" s="24">
        <v>16</v>
      </c>
      <c r="I116" s="24">
        <v>16</v>
      </c>
      <c r="J116" s="24">
        <v>43</v>
      </c>
      <c r="K116" s="24">
        <v>266</v>
      </c>
      <c r="L116" s="24">
        <v>7</v>
      </c>
      <c r="M116" s="24">
        <v>22</v>
      </c>
      <c r="N116" s="24">
        <v>45</v>
      </c>
      <c r="O116" s="24" t="s">
        <v>154</v>
      </c>
      <c r="P116" s="24" t="s">
        <v>927</v>
      </c>
      <c r="Q116" s="24" t="s">
        <v>131</v>
      </c>
      <c r="R116" s="24">
        <v>1</v>
      </c>
      <c r="S116" s="24">
        <v>1</v>
      </c>
      <c r="T116" s="24">
        <v>0</v>
      </c>
      <c r="U116" s="24" t="s">
        <v>37</v>
      </c>
      <c r="V116" s="24">
        <v>0</v>
      </c>
      <c r="W116" s="24">
        <v>0</v>
      </c>
      <c r="X116" s="24">
        <v>0</v>
      </c>
      <c r="Y116" s="24" t="s">
        <v>385</v>
      </c>
      <c r="Z116" s="24" t="s">
        <v>37</v>
      </c>
      <c r="AA116" s="24" t="s">
        <v>386</v>
      </c>
      <c r="AB116" s="24" t="s">
        <v>37</v>
      </c>
      <c r="AC116" s="24">
        <v>44</v>
      </c>
      <c r="AD116" s="24" t="s">
        <v>178</v>
      </c>
      <c r="AE116" s="24">
        <v>266</v>
      </c>
      <c r="AF116" s="24">
        <v>7</v>
      </c>
      <c r="AG116" s="24">
        <v>6</v>
      </c>
    </row>
    <row r="117" spans="2:33" x14ac:dyDescent="0.2">
      <c r="B117" t="s">
        <v>915</v>
      </c>
      <c r="C117" s="3" t="s">
        <v>290</v>
      </c>
      <c r="D117" s="24">
        <v>31</v>
      </c>
      <c r="E117" s="3" t="s">
        <v>906</v>
      </c>
      <c r="F117" s="24" t="s">
        <v>282</v>
      </c>
      <c r="H117" s="24">
        <v>3</v>
      </c>
      <c r="I117" s="24">
        <v>3</v>
      </c>
      <c r="J117" s="24">
        <v>13</v>
      </c>
      <c r="K117" s="24">
        <v>35</v>
      </c>
      <c r="L117" s="24">
        <v>1</v>
      </c>
      <c r="M117" s="24">
        <v>5</v>
      </c>
      <c r="N117" s="24">
        <v>9</v>
      </c>
      <c r="O117" s="24" t="s">
        <v>131</v>
      </c>
      <c r="P117" s="24" t="s">
        <v>435</v>
      </c>
      <c r="Q117" s="24" t="s">
        <v>289</v>
      </c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>
        <v>13</v>
      </c>
      <c r="AD117" s="24" t="s">
        <v>131</v>
      </c>
      <c r="AE117" s="24">
        <v>35</v>
      </c>
      <c r="AF117" s="24">
        <v>1</v>
      </c>
      <c r="AG117" s="24">
        <v>2</v>
      </c>
    </row>
    <row r="118" spans="2:33" x14ac:dyDescent="0.2">
      <c r="B118" t="s">
        <v>915</v>
      </c>
      <c r="C118" s="3">
        <v>2020</v>
      </c>
      <c r="D118" s="24">
        <v>32</v>
      </c>
      <c r="E118" s="3" t="s">
        <v>906</v>
      </c>
      <c r="F118" s="24" t="s">
        <v>282</v>
      </c>
      <c r="H118" s="24">
        <v>1</v>
      </c>
      <c r="I118" s="24">
        <v>1</v>
      </c>
      <c r="J118" s="24">
        <v>2</v>
      </c>
      <c r="K118" s="24">
        <v>6</v>
      </c>
      <c r="L118" s="24">
        <v>0</v>
      </c>
      <c r="M118" s="24">
        <v>1</v>
      </c>
      <c r="N118" s="24">
        <v>4</v>
      </c>
      <c r="O118" s="24" t="s">
        <v>174</v>
      </c>
      <c r="P118" s="24" t="s">
        <v>178</v>
      </c>
      <c r="Q118" s="24" t="s">
        <v>35</v>
      </c>
      <c r="R118" s="24">
        <v>1</v>
      </c>
      <c r="S118" s="24">
        <v>1</v>
      </c>
      <c r="T118" s="24">
        <v>-10</v>
      </c>
      <c r="U118" s="24" t="s">
        <v>928</v>
      </c>
      <c r="V118" s="24">
        <v>0</v>
      </c>
      <c r="W118" s="24">
        <v>0</v>
      </c>
      <c r="X118" s="24">
        <v>-10</v>
      </c>
      <c r="Y118" s="24" t="s">
        <v>77</v>
      </c>
      <c r="Z118" s="24" t="s">
        <v>928</v>
      </c>
      <c r="AA118" s="24" t="s">
        <v>386</v>
      </c>
      <c r="AB118" s="24" t="s">
        <v>928</v>
      </c>
      <c r="AC118" s="24">
        <v>3</v>
      </c>
      <c r="AD118" s="24" t="s">
        <v>929</v>
      </c>
      <c r="AE118" s="24">
        <v>-4</v>
      </c>
      <c r="AF118" s="24">
        <v>0</v>
      </c>
      <c r="AG118" s="24">
        <v>0</v>
      </c>
    </row>
    <row r="119" spans="2:33" x14ac:dyDescent="0.2">
      <c r="B119" t="s">
        <v>956</v>
      </c>
      <c r="C119" s="3">
        <v>2014</v>
      </c>
      <c r="D119" s="24">
        <v>23</v>
      </c>
      <c r="E119" s="3" t="s">
        <v>930</v>
      </c>
      <c r="F119" s="24"/>
      <c r="G119" s="24">
        <v>10</v>
      </c>
      <c r="H119" s="24">
        <v>6</v>
      </c>
      <c r="I119" s="24">
        <v>0</v>
      </c>
      <c r="J119" s="24">
        <v>10</v>
      </c>
      <c r="K119" s="24">
        <v>9</v>
      </c>
      <c r="L119" s="24">
        <v>0</v>
      </c>
      <c r="M119" s="24">
        <v>2</v>
      </c>
      <c r="N119" s="24">
        <v>9</v>
      </c>
      <c r="O119" s="24" t="s">
        <v>152</v>
      </c>
      <c r="P119" s="24" t="s">
        <v>51</v>
      </c>
      <c r="Q119" s="24" t="s">
        <v>117</v>
      </c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>
        <v>10</v>
      </c>
      <c r="AD119" s="24" t="s">
        <v>152</v>
      </c>
      <c r="AE119" s="24">
        <v>9</v>
      </c>
      <c r="AF119" s="24">
        <v>0</v>
      </c>
      <c r="AG119" s="24">
        <v>0</v>
      </c>
    </row>
    <row r="120" spans="2:33" x14ac:dyDescent="0.2">
      <c r="B120" t="s">
        <v>956</v>
      </c>
      <c r="C120" s="3">
        <v>2015</v>
      </c>
      <c r="D120" s="24">
        <v>24</v>
      </c>
      <c r="E120" s="3" t="s">
        <v>930</v>
      </c>
      <c r="F120" s="24"/>
      <c r="G120" s="24">
        <v>10</v>
      </c>
      <c r="H120" s="24">
        <v>5</v>
      </c>
      <c r="I120" s="24">
        <v>0</v>
      </c>
      <c r="J120" s="24">
        <v>5</v>
      </c>
      <c r="K120" s="24">
        <v>-5</v>
      </c>
      <c r="L120" s="24">
        <v>0</v>
      </c>
      <c r="M120" s="24"/>
      <c r="N120" s="24">
        <v>-1</v>
      </c>
      <c r="O120" s="24" t="s">
        <v>730</v>
      </c>
      <c r="P120" s="24" t="s">
        <v>730</v>
      </c>
      <c r="Q120" s="24" t="s">
        <v>77</v>
      </c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>
        <v>5</v>
      </c>
      <c r="AD120" s="24" t="s">
        <v>730</v>
      </c>
      <c r="AE120" s="24">
        <v>-5</v>
      </c>
      <c r="AF120" s="24">
        <v>0</v>
      </c>
      <c r="AG120" s="24">
        <v>0</v>
      </c>
    </row>
    <row r="121" spans="2:33" x14ac:dyDescent="0.2">
      <c r="B121" t="s">
        <v>956</v>
      </c>
      <c r="C121" s="3">
        <v>2016</v>
      </c>
      <c r="D121" s="24">
        <v>25</v>
      </c>
      <c r="E121" s="3" t="s">
        <v>930</v>
      </c>
      <c r="F121" s="24"/>
      <c r="G121" s="24">
        <v>10</v>
      </c>
      <c r="H121" s="24">
        <v>6</v>
      </c>
      <c r="I121" s="24">
        <v>2</v>
      </c>
      <c r="J121" s="24">
        <v>10</v>
      </c>
      <c r="K121" s="24">
        <v>6</v>
      </c>
      <c r="L121" s="24">
        <v>0</v>
      </c>
      <c r="M121" s="24">
        <v>1</v>
      </c>
      <c r="N121" s="24">
        <v>10</v>
      </c>
      <c r="O121" s="24" t="s">
        <v>88</v>
      </c>
      <c r="P121" s="24" t="s">
        <v>77</v>
      </c>
      <c r="Q121" s="24" t="s">
        <v>117</v>
      </c>
      <c r="R121" s="24">
        <v>1</v>
      </c>
      <c r="S121" s="24">
        <v>1</v>
      </c>
      <c r="T121" s="24">
        <v>3</v>
      </c>
      <c r="U121" s="24" t="s">
        <v>174</v>
      </c>
      <c r="V121" s="24">
        <v>0</v>
      </c>
      <c r="W121" s="24">
        <v>0</v>
      </c>
      <c r="X121" s="24">
        <v>3</v>
      </c>
      <c r="Y121" s="24" t="s">
        <v>110</v>
      </c>
      <c r="Z121" s="24" t="s">
        <v>961</v>
      </c>
      <c r="AA121" s="24" t="s">
        <v>386</v>
      </c>
      <c r="AB121" s="24" t="s">
        <v>174</v>
      </c>
      <c r="AC121" s="24">
        <v>11</v>
      </c>
      <c r="AD121" s="24" t="s">
        <v>372</v>
      </c>
      <c r="AE121" s="24">
        <v>9</v>
      </c>
      <c r="AF121" s="24">
        <v>0</v>
      </c>
      <c r="AG121" s="24">
        <v>2</v>
      </c>
    </row>
    <row r="122" spans="2:33" x14ac:dyDescent="0.2">
      <c r="B122" t="s">
        <v>956</v>
      </c>
      <c r="C122" s="3">
        <v>2017</v>
      </c>
      <c r="D122" s="24">
        <v>26</v>
      </c>
      <c r="E122" s="3" t="s">
        <v>941</v>
      </c>
      <c r="F122" s="24" t="s">
        <v>425</v>
      </c>
      <c r="G122" s="24">
        <v>10</v>
      </c>
      <c r="H122" s="24">
        <v>6</v>
      </c>
      <c r="I122" s="24">
        <v>5</v>
      </c>
      <c r="J122" s="24">
        <v>15</v>
      </c>
      <c r="K122" s="24">
        <v>11</v>
      </c>
      <c r="L122" s="24">
        <v>1</v>
      </c>
      <c r="M122" s="24">
        <v>4</v>
      </c>
      <c r="N122" s="24">
        <v>8</v>
      </c>
      <c r="O122" s="24" t="s">
        <v>55</v>
      </c>
      <c r="P122" s="24" t="s">
        <v>313</v>
      </c>
      <c r="Q122" s="24" t="s">
        <v>82</v>
      </c>
      <c r="R122" s="24">
        <v>1</v>
      </c>
      <c r="S122" s="24">
        <v>1</v>
      </c>
      <c r="T122" s="24">
        <v>-6</v>
      </c>
      <c r="U122" s="24" t="s">
        <v>737</v>
      </c>
      <c r="V122" s="24">
        <v>0</v>
      </c>
      <c r="W122" s="24">
        <v>0</v>
      </c>
      <c r="X122" s="24">
        <v>-6</v>
      </c>
      <c r="Y122" s="24" t="s">
        <v>110</v>
      </c>
      <c r="Z122" s="24" t="s">
        <v>730</v>
      </c>
      <c r="AA122" s="24" t="s">
        <v>386</v>
      </c>
      <c r="AB122" s="24" t="s">
        <v>737</v>
      </c>
      <c r="AC122" s="24">
        <v>16</v>
      </c>
      <c r="AD122" s="24" t="s">
        <v>669</v>
      </c>
      <c r="AE122" s="24">
        <v>5</v>
      </c>
      <c r="AF122" s="24">
        <v>1</v>
      </c>
      <c r="AG122" s="24">
        <v>1</v>
      </c>
    </row>
    <row r="123" spans="2:33" x14ac:dyDescent="0.2">
      <c r="B123" t="s">
        <v>956</v>
      </c>
      <c r="C123" s="3">
        <v>2018</v>
      </c>
      <c r="D123" s="24">
        <v>27</v>
      </c>
      <c r="E123" s="3" t="s">
        <v>941</v>
      </c>
      <c r="F123" s="24"/>
      <c r="G123" s="24">
        <v>10</v>
      </c>
      <c r="H123" s="24">
        <v>3</v>
      </c>
      <c r="I123" s="24">
        <v>3</v>
      </c>
      <c r="J123" s="24">
        <v>8</v>
      </c>
      <c r="K123" s="24">
        <v>33</v>
      </c>
      <c r="L123" s="24">
        <v>0</v>
      </c>
      <c r="M123" s="24">
        <v>2</v>
      </c>
      <c r="N123" s="24">
        <v>13</v>
      </c>
      <c r="O123" s="24" t="s">
        <v>342</v>
      </c>
      <c r="P123" s="24" t="s">
        <v>368</v>
      </c>
      <c r="Q123" s="24" t="s">
        <v>131</v>
      </c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>
        <v>8</v>
      </c>
      <c r="AD123" s="24" t="s">
        <v>342</v>
      </c>
      <c r="AE123" s="24">
        <v>33</v>
      </c>
      <c r="AF123" s="24">
        <v>0</v>
      </c>
      <c r="AG123" s="24">
        <v>4</v>
      </c>
    </row>
    <row r="124" spans="2:33" x14ac:dyDescent="0.2">
      <c r="B124" t="s">
        <v>956</v>
      </c>
      <c r="C124" s="3">
        <v>2019</v>
      </c>
      <c r="D124" s="24">
        <v>28</v>
      </c>
      <c r="E124" s="3" t="s">
        <v>941</v>
      </c>
      <c r="F124" s="24" t="s">
        <v>282</v>
      </c>
      <c r="G124" s="24">
        <v>10</v>
      </c>
      <c r="H124" s="24">
        <v>16</v>
      </c>
      <c r="I124" s="24">
        <v>16</v>
      </c>
      <c r="J124" s="24">
        <v>46</v>
      </c>
      <c r="K124" s="24">
        <v>62</v>
      </c>
      <c r="L124" s="24">
        <v>1</v>
      </c>
      <c r="M124" s="24">
        <v>13</v>
      </c>
      <c r="N124" s="24">
        <v>11</v>
      </c>
      <c r="O124" s="24" t="s">
        <v>108</v>
      </c>
      <c r="P124" s="24" t="s">
        <v>736</v>
      </c>
      <c r="Q124" s="24" t="s">
        <v>275</v>
      </c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>
        <v>46</v>
      </c>
      <c r="AD124" s="24" t="s">
        <v>108</v>
      </c>
      <c r="AE124" s="24">
        <v>62</v>
      </c>
      <c r="AF124" s="24">
        <v>1</v>
      </c>
      <c r="AG124" s="24">
        <v>10</v>
      </c>
    </row>
    <row r="125" spans="2:33" x14ac:dyDescent="0.2">
      <c r="B125" t="s">
        <v>956</v>
      </c>
      <c r="C125" s="3">
        <v>2020</v>
      </c>
      <c r="D125" s="24">
        <v>29</v>
      </c>
      <c r="E125" s="3" t="s">
        <v>941</v>
      </c>
      <c r="F125" s="24" t="s">
        <v>425</v>
      </c>
      <c r="G125" s="24">
        <v>10</v>
      </c>
      <c r="H125" s="24">
        <v>6</v>
      </c>
      <c r="I125" s="24">
        <v>6</v>
      </c>
      <c r="J125" s="24">
        <v>10</v>
      </c>
      <c r="K125" s="24">
        <v>25</v>
      </c>
      <c r="L125" s="24">
        <v>0</v>
      </c>
      <c r="M125" s="24">
        <v>3</v>
      </c>
      <c r="N125" s="24">
        <v>9</v>
      </c>
      <c r="O125" s="24" t="s">
        <v>82</v>
      </c>
      <c r="P125" s="24" t="s">
        <v>306</v>
      </c>
      <c r="Q125" s="24" t="s">
        <v>117</v>
      </c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>
        <v>10</v>
      </c>
      <c r="AD125" s="24" t="s">
        <v>82</v>
      </c>
      <c r="AE125" s="24">
        <v>25</v>
      </c>
      <c r="AF125" s="24">
        <v>0</v>
      </c>
      <c r="AG125" s="24">
        <v>2</v>
      </c>
    </row>
    <row r="126" spans="2:33" x14ac:dyDescent="0.2">
      <c r="B126" t="s">
        <v>956</v>
      </c>
      <c r="C126" s="3">
        <v>2019</v>
      </c>
      <c r="D126" s="24">
        <v>28</v>
      </c>
      <c r="E126" s="3" t="s">
        <v>941</v>
      </c>
      <c r="F126" s="24" t="s">
        <v>282</v>
      </c>
      <c r="H126" s="24">
        <v>3</v>
      </c>
      <c r="I126" s="24">
        <v>3</v>
      </c>
      <c r="J126" s="24">
        <v>10</v>
      </c>
      <c r="K126" s="24">
        <v>1</v>
      </c>
      <c r="L126" s="24">
        <v>0</v>
      </c>
      <c r="M126" s="24">
        <v>2</v>
      </c>
      <c r="N126" s="24">
        <v>3</v>
      </c>
      <c r="O126" s="24" t="s">
        <v>385</v>
      </c>
      <c r="P126" s="24" t="s">
        <v>669</v>
      </c>
      <c r="Q126" s="24" t="s">
        <v>59</v>
      </c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>
        <v>10</v>
      </c>
      <c r="AD126" s="24" t="s">
        <v>385</v>
      </c>
      <c r="AE126" s="24">
        <v>1</v>
      </c>
      <c r="AF126" s="24">
        <v>0</v>
      </c>
      <c r="AG126" s="24">
        <v>0</v>
      </c>
    </row>
    <row r="127" spans="2:33" x14ac:dyDescent="0.2">
      <c r="B127" t="s">
        <v>1008</v>
      </c>
      <c r="C127" s="3">
        <v>2009</v>
      </c>
      <c r="D127" s="24">
        <v>21</v>
      </c>
      <c r="E127" s="3" t="s">
        <v>962</v>
      </c>
      <c r="F127" s="24" t="s">
        <v>282</v>
      </c>
      <c r="G127" s="24">
        <v>9</v>
      </c>
      <c r="H127" s="24">
        <v>10</v>
      </c>
      <c r="I127" s="24">
        <v>10</v>
      </c>
      <c r="J127" s="24">
        <v>20</v>
      </c>
      <c r="K127" s="24">
        <v>108</v>
      </c>
      <c r="L127" s="24">
        <v>2</v>
      </c>
      <c r="M127" s="24">
        <v>7</v>
      </c>
      <c r="N127" s="24">
        <v>21</v>
      </c>
      <c r="O127" s="24" t="s">
        <v>173</v>
      </c>
      <c r="P127" s="24" t="s">
        <v>390</v>
      </c>
      <c r="Q127" s="24" t="s">
        <v>35</v>
      </c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>
        <v>20</v>
      </c>
      <c r="AD127" s="24" t="s">
        <v>173</v>
      </c>
      <c r="AE127" s="24">
        <v>108</v>
      </c>
      <c r="AF127" s="24">
        <v>2</v>
      </c>
      <c r="AG127" s="24">
        <v>4</v>
      </c>
    </row>
    <row r="128" spans="2:33" x14ac:dyDescent="0.2">
      <c r="B128" t="s">
        <v>1008</v>
      </c>
      <c r="C128" s="3">
        <v>2010</v>
      </c>
      <c r="D128" s="24">
        <v>22</v>
      </c>
      <c r="E128" s="3" t="s">
        <v>962</v>
      </c>
      <c r="F128" s="24"/>
      <c r="G128" s="24">
        <v>9</v>
      </c>
      <c r="H128" s="24">
        <v>3</v>
      </c>
      <c r="I128" s="24">
        <v>3</v>
      </c>
      <c r="J128" s="24">
        <v>4</v>
      </c>
      <c r="K128" s="24">
        <v>11</v>
      </c>
      <c r="L128" s="24">
        <v>1</v>
      </c>
      <c r="M128" s="24">
        <v>1</v>
      </c>
      <c r="N128" s="24">
        <v>9</v>
      </c>
      <c r="O128" s="24" t="s">
        <v>115</v>
      </c>
      <c r="P128" s="24" t="s">
        <v>142</v>
      </c>
      <c r="Q128" s="24" t="s">
        <v>108</v>
      </c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>
        <v>4</v>
      </c>
      <c r="AD128" s="24" t="s">
        <v>115</v>
      </c>
      <c r="AE128" s="24">
        <v>11</v>
      </c>
      <c r="AF128" s="24">
        <v>1</v>
      </c>
      <c r="AG128" s="24">
        <v>2</v>
      </c>
    </row>
    <row r="129" spans="2:33" x14ac:dyDescent="0.2">
      <c r="B129" t="s">
        <v>1008</v>
      </c>
      <c r="C129" s="3">
        <v>2011</v>
      </c>
      <c r="D129" s="24">
        <v>23</v>
      </c>
      <c r="E129" s="3" t="s">
        <v>962</v>
      </c>
      <c r="F129" s="24" t="s">
        <v>282</v>
      </c>
      <c r="G129" s="24">
        <v>9</v>
      </c>
      <c r="H129" s="24">
        <v>16</v>
      </c>
      <c r="I129" s="24">
        <v>16</v>
      </c>
      <c r="J129" s="24">
        <v>22</v>
      </c>
      <c r="K129" s="24">
        <v>78</v>
      </c>
      <c r="L129" s="24">
        <v>0</v>
      </c>
      <c r="M129" s="24">
        <v>7</v>
      </c>
      <c r="N129" s="24">
        <v>22</v>
      </c>
      <c r="O129" s="24" t="s">
        <v>582</v>
      </c>
      <c r="P129" s="24" t="s">
        <v>440</v>
      </c>
      <c r="Q129" s="24" t="s">
        <v>85</v>
      </c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>
        <v>22</v>
      </c>
      <c r="AD129" s="24" t="s">
        <v>582</v>
      </c>
      <c r="AE129" s="24">
        <v>78</v>
      </c>
      <c r="AF129" s="24">
        <v>0</v>
      </c>
      <c r="AG129" s="24">
        <v>5</v>
      </c>
    </row>
    <row r="130" spans="2:33" x14ac:dyDescent="0.2">
      <c r="B130" t="s">
        <v>1008</v>
      </c>
      <c r="C130" s="3">
        <v>2012</v>
      </c>
      <c r="D130" s="24">
        <v>24</v>
      </c>
      <c r="E130" s="3" t="s">
        <v>962</v>
      </c>
      <c r="F130" s="24" t="s">
        <v>282</v>
      </c>
      <c r="G130" s="24">
        <v>9</v>
      </c>
      <c r="H130" s="24">
        <v>16</v>
      </c>
      <c r="I130" s="24">
        <v>16</v>
      </c>
      <c r="J130" s="24">
        <v>35</v>
      </c>
      <c r="K130" s="24">
        <v>126</v>
      </c>
      <c r="L130" s="24">
        <v>4</v>
      </c>
      <c r="M130" s="24">
        <v>12</v>
      </c>
      <c r="N130" s="24">
        <v>11</v>
      </c>
      <c r="O130" s="24" t="s">
        <v>305</v>
      </c>
      <c r="P130" s="24" t="s">
        <v>75</v>
      </c>
      <c r="Q130" s="24" t="s">
        <v>446</v>
      </c>
      <c r="R130" s="24">
        <v>1</v>
      </c>
      <c r="S130" s="24">
        <v>1</v>
      </c>
      <c r="T130" s="24">
        <v>3</v>
      </c>
      <c r="U130" s="24" t="s">
        <v>174</v>
      </c>
      <c r="V130" s="24">
        <v>0</v>
      </c>
      <c r="W130" s="24">
        <v>0</v>
      </c>
      <c r="X130" s="24">
        <v>3</v>
      </c>
      <c r="Y130" s="24" t="s">
        <v>385</v>
      </c>
      <c r="Z130" s="24" t="s">
        <v>110</v>
      </c>
      <c r="AA130" s="24" t="s">
        <v>386</v>
      </c>
      <c r="AB130" s="24" t="s">
        <v>174</v>
      </c>
      <c r="AC130" s="24">
        <v>36</v>
      </c>
      <c r="AD130" s="24" t="s">
        <v>305</v>
      </c>
      <c r="AE130" s="24">
        <v>129</v>
      </c>
      <c r="AF130" s="24">
        <v>4</v>
      </c>
      <c r="AG130" s="24">
        <v>6</v>
      </c>
    </row>
    <row r="131" spans="2:33" x14ac:dyDescent="0.2">
      <c r="B131" t="s">
        <v>1008</v>
      </c>
      <c r="C131" s="3">
        <v>2013</v>
      </c>
      <c r="D131" s="24">
        <v>25</v>
      </c>
      <c r="E131" s="3" t="s">
        <v>962</v>
      </c>
      <c r="F131" s="24" t="s">
        <v>282</v>
      </c>
      <c r="G131" s="24">
        <v>9</v>
      </c>
      <c r="H131" s="24">
        <v>16</v>
      </c>
      <c r="I131" s="24">
        <v>16</v>
      </c>
      <c r="J131" s="24">
        <v>37</v>
      </c>
      <c r="K131" s="24">
        <v>69</v>
      </c>
      <c r="L131" s="24">
        <v>2</v>
      </c>
      <c r="M131" s="24">
        <v>13</v>
      </c>
      <c r="N131" s="24">
        <v>14</v>
      </c>
      <c r="O131" s="24" t="s">
        <v>598</v>
      </c>
      <c r="P131" s="24" t="s">
        <v>289</v>
      </c>
      <c r="Q131" s="24" t="s">
        <v>99</v>
      </c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>
        <v>37</v>
      </c>
      <c r="AD131" s="24" t="s">
        <v>598</v>
      </c>
      <c r="AE131" s="24">
        <v>69</v>
      </c>
      <c r="AF131" s="24">
        <v>2</v>
      </c>
      <c r="AG131" s="26">
        <v>12</v>
      </c>
    </row>
    <row r="132" spans="2:33" x14ac:dyDescent="0.2">
      <c r="B132" t="s">
        <v>1008</v>
      </c>
      <c r="C132" s="3" t="s">
        <v>839</v>
      </c>
      <c r="D132" s="24">
        <v>26</v>
      </c>
      <c r="E132" s="3" t="s">
        <v>962</v>
      </c>
      <c r="F132" s="24" t="s">
        <v>282</v>
      </c>
      <c r="G132" s="24">
        <v>9</v>
      </c>
      <c r="H132" s="24">
        <v>16</v>
      </c>
      <c r="I132" s="24">
        <v>16</v>
      </c>
      <c r="J132" s="24">
        <v>43</v>
      </c>
      <c r="K132" s="24">
        <v>93</v>
      </c>
      <c r="L132" s="24">
        <v>2</v>
      </c>
      <c r="M132" s="24">
        <v>11</v>
      </c>
      <c r="N132" s="24">
        <v>18</v>
      </c>
      <c r="O132" s="24" t="s">
        <v>446</v>
      </c>
      <c r="P132" s="24" t="s">
        <v>391</v>
      </c>
      <c r="Q132" s="24" t="s">
        <v>131</v>
      </c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>
        <v>43</v>
      </c>
      <c r="AD132" s="24" t="s">
        <v>446</v>
      </c>
      <c r="AE132" s="24">
        <v>93</v>
      </c>
      <c r="AF132" s="24">
        <v>2</v>
      </c>
      <c r="AG132" s="24">
        <v>8</v>
      </c>
    </row>
    <row r="133" spans="2:33" x14ac:dyDescent="0.2">
      <c r="B133" t="s">
        <v>1008</v>
      </c>
      <c r="C133" s="3">
        <v>2015</v>
      </c>
      <c r="D133" s="24">
        <v>27</v>
      </c>
      <c r="E133" s="3" t="s">
        <v>962</v>
      </c>
      <c r="F133" s="24" t="s">
        <v>282</v>
      </c>
      <c r="G133" s="24">
        <v>9</v>
      </c>
      <c r="H133" s="24">
        <v>16</v>
      </c>
      <c r="I133" s="24">
        <v>16</v>
      </c>
      <c r="J133" s="24">
        <v>44</v>
      </c>
      <c r="K133" s="24">
        <v>159</v>
      </c>
      <c r="L133" s="24">
        <v>1</v>
      </c>
      <c r="M133" s="24">
        <v>13</v>
      </c>
      <c r="N133" s="24">
        <v>18</v>
      </c>
      <c r="O133" s="24" t="s">
        <v>305</v>
      </c>
      <c r="P133" s="24" t="s">
        <v>535</v>
      </c>
      <c r="Q133" s="24" t="s">
        <v>115</v>
      </c>
      <c r="R133" s="24">
        <v>1</v>
      </c>
      <c r="S133" s="24">
        <v>1</v>
      </c>
      <c r="T133" s="24">
        <v>-6</v>
      </c>
      <c r="U133" s="24" t="s">
        <v>737</v>
      </c>
      <c r="V133" s="24">
        <v>0</v>
      </c>
      <c r="W133" s="24">
        <v>0</v>
      </c>
      <c r="X133" s="24">
        <v>-6</v>
      </c>
      <c r="Y133" s="24" t="s">
        <v>385</v>
      </c>
      <c r="Z133" s="24" t="s">
        <v>738</v>
      </c>
      <c r="AA133" s="24" t="s">
        <v>386</v>
      </c>
      <c r="AB133" s="24" t="s">
        <v>737</v>
      </c>
      <c r="AC133" s="24">
        <v>45</v>
      </c>
      <c r="AD133" s="24" t="s">
        <v>297</v>
      </c>
      <c r="AE133" s="24">
        <v>153</v>
      </c>
      <c r="AF133" s="24">
        <v>1</v>
      </c>
      <c r="AG133" s="24">
        <v>4</v>
      </c>
    </row>
    <row r="134" spans="2:33" x14ac:dyDescent="0.2">
      <c r="B134" t="s">
        <v>1008</v>
      </c>
      <c r="C134" s="3">
        <v>2016</v>
      </c>
      <c r="D134" s="24">
        <v>28</v>
      </c>
      <c r="E134" s="3" t="s">
        <v>962</v>
      </c>
      <c r="F134" s="24" t="s">
        <v>282</v>
      </c>
      <c r="G134" s="24">
        <v>9</v>
      </c>
      <c r="H134" s="24">
        <v>16</v>
      </c>
      <c r="I134" s="24">
        <v>16</v>
      </c>
      <c r="J134" s="24">
        <v>37</v>
      </c>
      <c r="K134" s="24">
        <v>207</v>
      </c>
      <c r="L134" s="24">
        <v>2</v>
      </c>
      <c r="M134" s="24">
        <v>16</v>
      </c>
      <c r="N134" s="24">
        <v>24</v>
      </c>
      <c r="O134" s="24" t="s">
        <v>166</v>
      </c>
      <c r="P134" s="24" t="s">
        <v>276</v>
      </c>
      <c r="Q134" s="24" t="s">
        <v>99</v>
      </c>
      <c r="R134" s="24">
        <v>1</v>
      </c>
      <c r="S134" s="24">
        <v>0</v>
      </c>
      <c r="T134" s="24">
        <v>0</v>
      </c>
      <c r="U134" s="24"/>
      <c r="V134" s="24">
        <v>0</v>
      </c>
      <c r="W134" s="24">
        <v>0</v>
      </c>
      <c r="X134" s="24">
        <v>0</v>
      </c>
      <c r="Y134" s="24" t="s">
        <v>37</v>
      </c>
      <c r="Z134" s="24" t="s">
        <v>37</v>
      </c>
      <c r="AA134" s="24" t="s">
        <v>343</v>
      </c>
      <c r="AB134" s="24" t="s">
        <v>37</v>
      </c>
      <c r="AC134" s="24">
        <v>37</v>
      </c>
      <c r="AD134" s="24" t="s">
        <v>166</v>
      </c>
      <c r="AE134" s="24">
        <v>207</v>
      </c>
      <c r="AF134" s="24">
        <v>2</v>
      </c>
      <c r="AG134" s="24">
        <v>3</v>
      </c>
    </row>
    <row r="135" spans="2:33" x14ac:dyDescent="0.2">
      <c r="B135" t="s">
        <v>1008</v>
      </c>
      <c r="C135" s="3">
        <v>2017</v>
      </c>
      <c r="D135" s="24">
        <v>29</v>
      </c>
      <c r="E135" s="3" t="s">
        <v>962</v>
      </c>
      <c r="F135" s="24" t="s">
        <v>282</v>
      </c>
      <c r="G135" s="24">
        <v>9</v>
      </c>
      <c r="H135" s="24">
        <v>16</v>
      </c>
      <c r="I135" s="24">
        <v>16</v>
      </c>
      <c r="J135" s="24">
        <v>29</v>
      </c>
      <c r="K135" s="24">
        <v>98</v>
      </c>
      <c r="L135" s="24">
        <v>0</v>
      </c>
      <c r="M135" s="24">
        <v>9</v>
      </c>
      <c r="N135" s="24">
        <v>15</v>
      </c>
      <c r="O135" s="24" t="s">
        <v>297</v>
      </c>
      <c r="P135" s="24" t="s">
        <v>134</v>
      </c>
      <c r="Q135" s="24" t="s">
        <v>313</v>
      </c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>
        <v>29</v>
      </c>
      <c r="AD135" s="24" t="s">
        <v>297</v>
      </c>
      <c r="AE135" s="24">
        <v>98</v>
      </c>
      <c r="AF135" s="24">
        <v>0</v>
      </c>
      <c r="AG135" s="24">
        <v>12</v>
      </c>
    </row>
    <row r="136" spans="2:33" x14ac:dyDescent="0.2">
      <c r="B136" t="s">
        <v>1008</v>
      </c>
      <c r="C136" s="3">
        <v>2018</v>
      </c>
      <c r="D136" s="24">
        <v>30</v>
      </c>
      <c r="E136" s="3" t="s">
        <v>962</v>
      </c>
      <c r="F136" s="24" t="s">
        <v>282</v>
      </c>
      <c r="G136" s="24">
        <v>9</v>
      </c>
      <c r="H136" s="24">
        <v>16</v>
      </c>
      <c r="I136" s="24">
        <v>16</v>
      </c>
      <c r="J136" s="24">
        <v>25</v>
      </c>
      <c r="K136" s="24">
        <v>71</v>
      </c>
      <c r="L136" s="24">
        <v>0</v>
      </c>
      <c r="M136" s="24">
        <v>8</v>
      </c>
      <c r="N136" s="24">
        <v>10</v>
      </c>
      <c r="O136" s="24" t="s">
        <v>115</v>
      </c>
      <c r="P136" s="24" t="s">
        <v>464</v>
      </c>
      <c r="Q136" s="24" t="s">
        <v>92</v>
      </c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>
        <v>25</v>
      </c>
      <c r="AD136" s="24" t="s">
        <v>115</v>
      </c>
      <c r="AE136" s="24">
        <v>71</v>
      </c>
      <c r="AF136" s="24">
        <v>0</v>
      </c>
      <c r="AG136" s="24">
        <v>6</v>
      </c>
    </row>
    <row r="137" spans="2:33" x14ac:dyDescent="0.2">
      <c r="B137" t="s">
        <v>1008</v>
      </c>
      <c r="C137" s="3">
        <v>2019</v>
      </c>
      <c r="D137" s="24">
        <v>31</v>
      </c>
      <c r="E137" s="3" t="s">
        <v>962</v>
      </c>
      <c r="F137" s="24" t="s">
        <v>282</v>
      </c>
      <c r="G137" s="24">
        <v>9</v>
      </c>
      <c r="H137" s="24">
        <v>8</v>
      </c>
      <c r="I137" s="24">
        <v>8</v>
      </c>
      <c r="J137" s="24">
        <v>20</v>
      </c>
      <c r="K137" s="24">
        <v>66</v>
      </c>
      <c r="L137" s="24">
        <v>0</v>
      </c>
      <c r="M137" s="24">
        <v>5</v>
      </c>
      <c r="N137" s="24">
        <v>12</v>
      </c>
      <c r="O137" s="24" t="s">
        <v>59</v>
      </c>
      <c r="P137" s="24" t="s">
        <v>67</v>
      </c>
      <c r="Q137" s="24" t="s">
        <v>82</v>
      </c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>
        <v>20</v>
      </c>
      <c r="AD137" s="24" t="s">
        <v>59</v>
      </c>
      <c r="AE137" s="24">
        <v>66</v>
      </c>
      <c r="AF137" s="24">
        <v>0</v>
      </c>
      <c r="AG137" s="24">
        <v>5</v>
      </c>
    </row>
    <row r="138" spans="2:33" x14ac:dyDescent="0.2">
      <c r="B138" t="s">
        <v>1008</v>
      </c>
      <c r="C138" s="3">
        <v>2020</v>
      </c>
      <c r="D138" s="24">
        <v>32</v>
      </c>
      <c r="E138" s="3" t="s">
        <v>962</v>
      </c>
      <c r="F138" s="24" t="s">
        <v>282</v>
      </c>
      <c r="G138" s="24">
        <v>9</v>
      </c>
      <c r="H138" s="24">
        <v>16</v>
      </c>
      <c r="I138" s="24">
        <v>16</v>
      </c>
      <c r="J138" s="24">
        <v>29</v>
      </c>
      <c r="K138" s="24">
        <v>112</v>
      </c>
      <c r="L138" s="24">
        <v>0</v>
      </c>
      <c r="M138" s="24">
        <v>12</v>
      </c>
      <c r="N138" s="24">
        <v>17</v>
      </c>
      <c r="O138" s="24" t="s">
        <v>736</v>
      </c>
      <c r="P138" s="24" t="s">
        <v>337</v>
      </c>
      <c r="Q138" s="24" t="s">
        <v>313</v>
      </c>
      <c r="R138" s="24">
        <v>1</v>
      </c>
      <c r="S138" s="24">
        <v>0</v>
      </c>
      <c r="T138" s="24">
        <v>0</v>
      </c>
      <c r="U138" s="24"/>
      <c r="V138" s="24">
        <v>0</v>
      </c>
      <c r="W138" s="24">
        <v>0</v>
      </c>
      <c r="X138" s="24">
        <v>0</v>
      </c>
      <c r="Y138" s="24" t="s">
        <v>37</v>
      </c>
      <c r="Z138" s="24" t="s">
        <v>37</v>
      </c>
      <c r="AA138" s="24" t="s">
        <v>343</v>
      </c>
      <c r="AB138" s="24" t="s">
        <v>37</v>
      </c>
      <c r="AC138" s="24">
        <v>29</v>
      </c>
      <c r="AD138" s="24" t="s">
        <v>736</v>
      </c>
      <c r="AE138" s="24">
        <v>112</v>
      </c>
      <c r="AF138" s="24">
        <v>0</v>
      </c>
      <c r="AG138" s="24">
        <v>2</v>
      </c>
    </row>
    <row r="139" spans="2:33" x14ac:dyDescent="0.2">
      <c r="B139" t="s">
        <v>1008</v>
      </c>
      <c r="C139" s="3">
        <v>2011</v>
      </c>
      <c r="D139" s="24">
        <v>23</v>
      </c>
      <c r="E139" s="3" t="s">
        <v>962</v>
      </c>
      <c r="F139" s="24" t="s">
        <v>282</v>
      </c>
      <c r="H139" s="24">
        <v>1</v>
      </c>
      <c r="I139" s="24">
        <v>1</v>
      </c>
      <c r="J139" s="24">
        <v>2</v>
      </c>
      <c r="K139" s="24">
        <v>1</v>
      </c>
      <c r="L139" s="24">
        <v>1</v>
      </c>
      <c r="M139" s="24">
        <v>1</v>
      </c>
      <c r="N139" s="24">
        <v>1</v>
      </c>
      <c r="O139" s="24" t="s">
        <v>961</v>
      </c>
      <c r="P139" s="24" t="s">
        <v>77</v>
      </c>
      <c r="Q139" s="24" t="s">
        <v>35</v>
      </c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>
        <v>2</v>
      </c>
      <c r="AD139" s="24" t="s">
        <v>961</v>
      </c>
      <c r="AE139" s="24">
        <v>1</v>
      </c>
      <c r="AF139" s="24">
        <v>1</v>
      </c>
      <c r="AG139" s="24">
        <v>0</v>
      </c>
    </row>
    <row r="140" spans="2:33" x14ac:dyDescent="0.2">
      <c r="B140" t="s">
        <v>1008</v>
      </c>
      <c r="C140" s="3" t="s">
        <v>839</v>
      </c>
      <c r="D140" s="24">
        <v>26</v>
      </c>
      <c r="E140" s="3" t="s">
        <v>962</v>
      </c>
      <c r="F140" s="24" t="s">
        <v>282</v>
      </c>
      <c r="H140" s="24">
        <v>1</v>
      </c>
      <c r="I140" s="24">
        <v>1</v>
      </c>
      <c r="J140" s="24">
        <v>1</v>
      </c>
      <c r="K140" s="24">
        <v>9</v>
      </c>
      <c r="L140" s="24">
        <v>0</v>
      </c>
      <c r="M140" s="24">
        <v>1</v>
      </c>
      <c r="N140" s="24">
        <v>9</v>
      </c>
      <c r="O140" s="24" t="s">
        <v>314</v>
      </c>
      <c r="P140" s="24" t="s">
        <v>314</v>
      </c>
      <c r="Q140" s="24" t="s">
        <v>77</v>
      </c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>
        <v>1</v>
      </c>
      <c r="AD140" s="24" t="s">
        <v>314</v>
      </c>
      <c r="AE140" s="24">
        <v>9</v>
      </c>
      <c r="AF140" s="24">
        <v>0</v>
      </c>
      <c r="AG140" s="24">
        <v>2</v>
      </c>
    </row>
    <row r="141" spans="2:33" x14ac:dyDescent="0.2">
      <c r="B141" t="s">
        <v>1008</v>
      </c>
      <c r="C141" s="3">
        <v>2016</v>
      </c>
      <c r="D141" s="24">
        <v>28</v>
      </c>
      <c r="E141" s="3" t="s">
        <v>962</v>
      </c>
      <c r="F141" s="24" t="s">
        <v>282</v>
      </c>
      <c r="H141" s="24">
        <v>1</v>
      </c>
      <c r="I141" s="24">
        <v>1</v>
      </c>
      <c r="J141" s="24">
        <v>3</v>
      </c>
      <c r="K141" s="24">
        <v>15</v>
      </c>
      <c r="L141" s="24">
        <v>0</v>
      </c>
      <c r="M141" s="24">
        <v>1</v>
      </c>
      <c r="N141" s="24">
        <v>11</v>
      </c>
      <c r="O141" s="24" t="s">
        <v>239</v>
      </c>
      <c r="P141" s="24" t="s">
        <v>187</v>
      </c>
      <c r="Q141" s="24" t="s">
        <v>174</v>
      </c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>
        <v>3</v>
      </c>
      <c r="AD141" s="24" t="s">
        <v>239</v>
      </c>
      <c r="AE141" s="24">
        <v>15</v>
      </c>
      <c r="AF141" s="24">
        <v>0</v>
      </c>
      <c r="AG141" s="24">
        <v>0</v>
      </c>
    </row>
    <row r="142" spans="2:33" x14ac:dyDescent="0.2">
      <c r="B142" t="s">
        <v>1032</v>
      </c>
      <c r="C142" s="3">
        <v>2014</v>
      </c>
      <c r="D142" s="24">
        <v>23</v>
      </c>
      <c r="E142" s="3" t="s">
        <v>1009</v>
      </c>
      <c r="F142" s="24" t="s">
        <v>282</v>
      </c>
      <c r="G142" s="24">
        <v>4</v>
      </c>
      <c r="H142" s="24">
        <v>16</v>
      </c>
      <c r="I142" s="24">
        <v>16</v>
      </c>
      <c r="J142" s="24">
        <v>29</v>
      </c>
      <c r="K142" s="24">
        <v>92</v>
      </c>
      <c r="L142" s="24">
        <v>0</v>
      </c>
      <c r="M142" s="24">
        <v>12</v>
      </c>
      <c r="N142" s="24">
        <v>41</v>
      </c>
      <c r="O142" s="24" t="s">
        <v>885</v>
      </c>
      <c r="P142" s="24" t="s">
        <v>391</v>
      </c>
      <c r="Q142" s="24" t="s">
        <v>313</v>
      </c>
      <c r="R142" s="24">
        <v>1</v>
      </c>
      <c r="S142" s="24">
        <v>0</v>
      </c>
      <c r="T142" s="24">
        <v>0</v>
      </c>
      <c r="U142" s="24"/>
      <c r="V142" s="24">
        <v>0</v>
      </c>
      <c r="W142" s="24">
        <v>0</v>
      </c>
      <c r="X142" s="24">
        <v>0</v>
      </c>
      <c r="Y142" s="24" t="s">
        <v>37</v>
      </c>
      <c r="Z142" s="24" t="s">
        <v>37</v>
      </c>
      <c r="AA142" s="24" t="s">
        <v>343</v>
      </c>
      <c r="AB142" s="24" t="s">
        <v>37</v>
      </c>
      <c r="AC142" s="24">
        <v>29</v>
      </c>
      <c r="AD142" s="24" t="s">
        <v>885</v>
      </c>
      <c r="AE142" s="24">
        <v>92</v>
      </c>
      <c r="AF142" s="24">
        <v>0</v>
      </c>
      <c r="AG142" s="24">
        <v>10</v>
      </c>
    </row>
    <row r="143" spans="2:33" x14ac:dyDescent="0.2">
      <c r="B143" t="s">
        <v>1032</v>
      </c>
      <c r="C143" s="3" t="s">
        <v>469</v>
      </c>
      <c r="D143" s="24">
        <v>24</v>
      </c>
      <c r="E143" s="3" t="s">
        <v>1009</v>
      </c>
      <c r="F143" s="24" t="s">
        <v>282</v>
      </c>
      <c r="G143" s="24">
        <v>4</v>
      </c>
      <c r="H143" s="24">
        <v>16</v>
      </c>
      <c r="I143" s="24">
        <v>16</v>
      </c>
      <c r="J143" s="24">
        <v>33</v>
      </c>
      <c r="K143" s="24">
        <v>138</v>
      </c>
      <c r="L143" s="24">
        <v>0</v>
      </c>
      <c r="M143" s="24">
        <v>8</v>
      </c>
      <c r="N143" s="24">
        <v>24</v>
      </c>
      <c r="O143" s="24" t="s">
        <v>306</v>
      </c>
      <c r="P143" s="24" t="s">
        <v>80</v>
      </c>
      <c r="Q143" s="24" t="s">
        <v>64</v>
      </c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>
        <v>33</v>
      </c>
      <c r="AD143" s="24" t="s">
        <v>306</v>
      </c>
      <c r="AE143" s="24">
        <v>138</v>
      </c>
      <c r="AF143" s="24">
        <v>0</v>
      </c>
      <c r="AG143" s="24">
        <v>10</v>
      </c>
    </row>
    <row r="144" spans="2:33" x14ac:dyDescent="0.2">
      <c r="B144" t="s">
        <v>1032</v>
      </c>
      <c r="C144" s="3" t="s">
        <v>396</v>
      </c>
      <c r="D144" s="24">
        <v>25</v>
      </c>
      <c r="E144" s="3" t="s">
        <v>1009</v>
      </c>
      <c r="F144" s="24" t="s">
        <v>282</v>
      </c>
      <c r="G144" s="24">
        <v>4</v>
      </c>
      <c r="H144" s="24">
        <v>15</v>
      </c>
      <c r="I144" s="24">
        <v>15</v>
      </c>
      <c r="J144" s="24">
        <v>39</v>
      </c>
      <c r="K144" s="24">
        <v>70</v>
      </c>
      <c r="L144" s="24">
        <v>0</v>
      </c>
      <c r="M144" s="24">
        <v>5</v>
      </c>
      <c r="N144" s="24">
        <v>13</v>
      </c>
      <c r="O144" s="24" t="s">
        <v>313</v>
      </c>
      <c r="P144" s="24" t="s">
        <v>380</v>
      </c>
      <c r="Q144" s="24" t="s">
        <v>47</v>
      </c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>
        <v>39</v>
      </c>
      <c r="AD144" s="24" t="s">
        <v>313</v>
      </c>
      <c r="AE144" s="24">
        <v>70</v>
      </c>
      <c r="AF144" s="24">
        <v>0</v>
      </c>
      <c r="AG144" s="24">
        <v>5</v>
      </c>
    </row>
    <row r="145" spans="2:33" x14ac:dyDescent="0.2">
      <c r="B145" t="s">
        <v>1032</v>
      </c>
      <c r="C145" s="3" t="s">
        <v>481</v>
      </c>
      <c r="D145" s="24">
        <v>26</v>
      </c>
      <c r="E145" s="3" t="s">
        <v>1009</v>
      </c>
      <c r="F145" s="24" t="s">
        <v>282</v>
      </c>
      <c r="G145" s="24">
        <v>4</v>
      </c>
      <c r="H145" s="24">
        <v>15</v>
      </c>
      <c r="I145" s="24">
        <v>15</v>
      </c>
      <c r="J145" s="24">
        <v>23</v>
      </c>
      <c r="K145" s="24">
        <v>66</v>
      </c>
      <c r="L145" s="24">
        <v>0</v>
      </c>
      <c r="M145" s="24">
        <v>5</v>
      </c>
      <c r="N145" s="24">
        <v>32</v>
      </c>
      <c r="O145" s="24" t="s">
        <v>275</v>
      </c>
      <c r="P145" s="24" t="s">
        <v>464</v>
      </c>
      <c r="Q145" s="24" t="s">
        <v>51</v>
      </c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>
        <v>23</v>
      </c>
      <c r="AD145" s="24" t="s">
        <v>275</v>
      </c>
      <c r="AE145" s="24">
        <v>66</v>
      </c>
      <c r="AF145" s="24">
        <v>0</v>
      </c>
      <c r="AG145" s="24">
        <v>8</v>
      </c>
    </row>
    <row r="146" spans="2:33" x14ac:dyDescent="0.2">
      <c r="B146" t="s">
        <v>1032</v>
      </c>
      <c r="C146" s="3">
        <v>2018</v>
      </c>
      <c r="D146" s="24">
        <v>27</v>
      </c>
      <c r="E146" s="3" t="s">
        <v>1009</v>
      </c>
      <c r="F146" s="24" t="s">
        <v>282</v>
      </c>
      <c r="G146" s="24">
        <v>4</v>
      </c>
      <c r="H146" s="24">
        <v>16</v>
      </c>
      <c r="I146" s="24">
        <v>16</v>
      </c>
      <c r="J146" s="24">
        <v>24</v>
      </c>
      <c r="K146" s="24">
        <v>47</v>
      </c>
      <c r="L146" s="24">
        <v>1</v>
      </c>
      <c r="M146" s="24">
        <v>5</v>
      </c>
      <c r="N146" s="24">
        <v>15</v>
      </c>
      <c r="O146" s="24" t="s">
        <v>35</v>
      </c>
      <c r="P146" s="24" t="s">
        <v>275</v>
      </c>
      <c r="Q146" s="24" t="s">
        <v>51</v>
      </c>
      <c r="R146" s="24">
        <v>1</v>
      </c>
      <c r="S146" s="24">
        <v>1</v>
      </c>
      <c r="T146" s="24">
        <v>-9</v>
      </c>
      <c r="U146" s="24" t="s">
        <v>1033</v>
      </c>
      <c r="V146" s="24">
        <v>0</v>
      </c>
      <c r="W146" s="24">
        <v>0</v>
      </c>
      <c r="X146" s="24">
        <v>-9</v>
      </c>
      <c r="Y146" s="24" t="s">
        <v>385</v>
      </c>
      <c r="Z146" s="24" t="s">
        <v>1034</v>
      </c>
      <c r="AA146" s="24" t="s">
        <v>386</v>
      </c>
      <c r="AB146" s="24" t="s">
        <v>1033</v>
      </c>
      <c r="AC146" s="24">
        <v>25</v>
      </c>
      <c r="AD146" s="24" t="s">
        <v>51</v>
      </c>
      <c r="AE146" s="24">
        <v>38</v>
      </c>
      <c r="AF146" s="24">
        <v>1</v>
      </c>
      <c r="AG146" s="26">
        <v>12</v>
      </c>
    </row>
    <row r="147" spans="2:33" x14ac:dyDescent="0.2">
      <c r="B147" t="s">
        <v>1032</v>
      </c>
      <c r="C147" s="3">
        <v>2019</v>
      </c>
      <c r="D147" s="24">
        <v>28</v>
      </c>
      <c r="E147" s="3" t="s">
        <v>1009</v>
      </c>
      <c r="F147" s="24" t="s">
        <v>282</v>
      </c>
      <c r="G147" s="24">
        <v>4</v>
      </c>
      <c r="H147" s="24">
        <v>16</v>
      </c>
      <c r="I147" s="24">
        <v>16</v>
      </c>
      <c r="J147" s="24">
        <v>27</v>
      </c>
      <c r="K147" s="24">
        <v>82</v>
      </c>
      <c r="L147" s="24">
        <v>2</v>
      </c>
      <c r="M147" s="24">
        <v>7</v>
      </c>
      <c r="N147" s="24">
        <v>15</v>
      </c>
      <c r="O147" s="24" t="s">
        <v>174</v>
      </c>
      <c r="P147" s="24" t="s">
        <v>319</v>
      </c>
      <c r="Q147" s="24" t="s">
        <v>117</v>
      </c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>
        <v>27</v>
      </c>
      <c r="AD147" s="24" t="s">
        <v>174</v>
      </c>
      <c r="AE147" s="24">
        <v>82</v>
      </c>
      <c r="AF147" s="24">
        <v>2</v>
      </c>
      <c r="AG147" s="24">
        <v>7</v>
      </c>
    </row>
    <row r="148" spans="2:33" x14ac:dyDescent="0.2">
      <c r="B148" t="s">
        <v>1032</v>
      </c>
      <c r="C148" s="3">
        <v>2020</v>
      </c>
      <c r="D148" s="24">
        <v>29</v>
      </c>
      <c r="E148" s="3" t="s">
        <v>1027</v>
      </c>
      <c r="F148" s="24" t="s">
        <v>282</v>
      </c>
      <c r="G148" s="24">
        <v>4</v>
      </c>
      <c r="H148" s="24">
        <v>16</v>
      </c>
      <c r="I148" s="24">
        <v>16</v>
      </c>
      <c r="J148" s="24">
        <v>39</v>
      </c>
      <c r="K148" s="24">
        <v>140</v>
      </c>
      <c r="L148" s="24">
        <v>3</v>
      </c>
      <c r="M148" s="24">
        <v>16</v>
      </c>
      <c r="N148" s="24">
        <v>18</v>
      </c>
      <c r="O148" s="24" t="s">
        <v>305</v>
      </c>
      <c r="P148" s="24" t="s">
        <v>234</v>
      </c>
      <c r="Q148" s="24" t="s">
        <v>568</v>
      </c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>
        <v>39</v>
      </c>
      <c r="AD148" s="24" t="s">
        <v>305</v>
      </c>
      <c r="AE148" s="24">
        <v>140</v>
      </c>
      <c r="AF148" s="24">
        <v>3</v>
      </c>
      <c r="AG148" s="26">
        <v>11</v>
      </c>
    </row>
    <row r="149" spans="2:33" x14ac:dyDescent="0.2">
      <c r="B149" t="s">
        <v>1032</v>
      </c>
      <c r="C149" s="3">
        <v>2021</v>
      </c>
      <c r="D149" s="24">
        <v>30</v>
      </c>
      <c r="E149" s="3" t="s">
        <v>1027</v>
      </c>
      <c r="F149" s="24" t="s">
        <v>425</v>
      </c>
      <c r="G149" s="24">
        <v>4</v>
      </c>
      <c r="H149" s="24">
        <v>6</v>
      </c>
      <c r="I149" s="24">
        <v>6</v>
      </c>
      <c r="J149" s="24">
        <v>18</v>
      </c>
      <c r="K149" s="24">
        <v>28</v>
      </c>
      <c r="L149" s="24">
        <v>0</v>
      </c>
      <c r="M149" s="24">
        <v>4</v>
      </c>
      <c r="N149" s="24">
        <v>8</v>
      </c>
      <c r="O149" s="24" t="s">
        <v>92</v>
      </c>
      <c r="P149" s="24" t="s">
        <v>380</v>
      </c>
      <c r="Q149" s="24" t="s">
        <v>174</v>
      </c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>
        <v>18</v>
      </c>
      <c r="AD149" s="24" t="s">
        <v>92</v>
      </c>
      <c r="AE149" s="24">
        <v>28</v>
      </c>
      <c r="AF149" s="24">
        <v>0</v>
      </c>
      <c r="AG149" s="24">
        <v>5</v>
      </c>
    </row>
    <row r="150" spans="2:33" x14ac:dyDescent="0.2">
      <c r="B150" t="s">
        <v>1</v>
      </c>
      <c r="C150" s="3" t="s">
        <v>1036</v>
      </c>
      <c r="D150" s="24">
        <v>24</v>
      </c>
      <c r="E150" s="3" t="s">
        <v>930</v>
      </c>
      <c r="F150" s="24" t="s">
        <v>282</v>
      </c>
      <c r="G150" s="24">
        <v>12</v>
      </c>
      <c r="H150" s="24">
        <v>15</v>
      </c>
      <c r="I150" s="24">
        <v>14</v>
      </c>
      <c r="J150" s="24">
        <v>36</v>
      </c>
      <c r="K150" s="24">
        <v>43</v>
      </c>
      <c r="L150" s="24">
        <v>0</v>
      </c>
      <c r="M150" s="24">
        <v>7</v>
      </c>
      <c r="N150" s="24">
        <v>12</v>
      </c>
      <c r="O150" s="24" t="s">
        <v>42</v>
      </c>
      <c r="P150" s="24" t="s">
        <v>275</v>
      </c>
      <c r="Q150" s="24" t="s">
        <v>568</v>
      </c>
      <c r="R150" s="24">
        <v>1</v>
      </c>
      <c r="S150" s="24">
        <v>1</v>
      </c>
      <c r="T150" s="24">
        <v>23</v>
      </c>
      <c r="U150" s="24" t="s">
        <v>563</v>
      </c>
      <c r="V150" s="24">
        <v>0</v>
      </c>
      <c r="W150" s="24">
        <v>1</v>
      </c>
      <c r="X150" s="24">
        <v>23</v>
      </c>
      <c r="Y150" s="24" t="s">
        <v>385</v>
      </c>
      <c r="Z150" s="24" t="s">
        <v>51</v>
      </c>
      <c r="AA150" s="24" t="s">
        <v>386</v>
      </c>
      <c r="AB150" s="24" t="s">
        <v>563</v>
      </c>
      <c r="AC150" s="24">
        <v>37</v>
      </c>
      <c r="AD150" s="24" t="s">
        <v>313</v>
      </c>
      <c r="AE150" s="24">
        <v>66</v>
      </c>
      <c r="AF150" s="24">
        <v>0</v>
      </c>
      <c r="AG150" s="24">
        <v>12</v>
      </c>
    </row>
    <row r="151" spans="2:33" x14ac:dyDescent="0.2">
      <c r="B151" t="s">
        <v>1</v>
      </c>
      <c r="C151" s="3">
        <v>2002</v>
      </c>
      <c r="D151" s="24">
        <v>25</v>
      </c>
      <c r="E151" s="3" t="s">
        <v>930</v>
      </c>
      <c r="F151" s="24" t="s">
        <v>282</v>
      </c>
      <c r="G151" s="24">
        <v>12</v>
      </c>
      <c r="H151" s="24">
        <v>16</v>
      </c>
      <c r="I151" s="24">
        <v>16</v>
      </c>
      <c r="J151" s="24">
        <v>42</v>
      </c>
      <c r="K151" s="24">
        <v>110</v>
      </c>
      <c r="L151" s="24">
        <v>1</v>
      </c>
      <c r="M151" s="24">
        <v>20</v>
      </c>
      <c r="N151" s="24">
        <v>15</v>
      </c>
      <c r="O151" s="24" t="s">
        <v>47</v>
      </c>
      <c r="P151" s="24" t="s">
        <v>40</v>
      </c>
      <c r="Q151" s="24" t="s">
        <v>47</v>
      </c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>
        <v>42</v>
      </c>
      <c r="AD151" s="24" t="s">
        <v>47</v>
      </c>
      <c r="AE151" s="24">
        <v>110</v>
      </c>
      <c r="AF151" s="24">
        <v>1</v>
      </c>
      <c r="AG151" s="24">
        <v>11</v>
      </c>
    </row>
    <row r="152" spans="2:33" x14ac:dyDescent="0.2">
      <c r="B152" t="s">
        <v>1</v>
      </c>
      <c r="C152" s="3">
        <v>2003</v>
      </c>
      <c r="D152" s="24">
        <v>26</v>
      </c>
      <c r="E152" s="3" t="s">
        <v>930</v>
      </c>
      <c r="F152" s="24" t="s">
        <v>282</v>
      </c>
      <c r="G152" s="24">
        <v>12</v>
      </c>
      <c r="H152" s="24">
        <v>16</v>
      </c>
      <c r="I152" s="24">
        <v>16</v>
      </c>
      <c r="J152" s="24">
        <v>42</v>
      </c>
      <c r="K152" s="24">
        <v>63</v>
      </c>
      <c r="L152" s="24">
        <v>1</v>
      </c>
      <c r="M152" s="24">
        <v>11</v>
      </c>
      <c r="N152" s="24">
        <v>11</v>
      </c>
      <c r="O152" s="24" t="s">
        <v>51</v>
      </c>
      <c r="P152" s="24" t="s">
        <v>736</v>
      </c>
      <c r="Q152" s="24" t="s">
        <v>47</v>
      </c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>
        <v>42</v>
      </c>
      <c r="AD152" s="24" t="s">
        <v>51</v>
      </c>
      <c r="AE152" s="24">
        <v>63</v>
      </c>
      <c r="AF152" s="24">
        <v>1</v>
      </c>
      <c r="AG152" s="24">
        <v>13</v>
      </c>
    </row>
    <row r="153" spans="2:33" x14ac:dyDescent="0.2">
      <c r="B153" t="s">
        <v>1</v>
      </c>
      <c r="C153" s="3" t="s">
        <v>1043</v>
      </c>
      <c r="D153" s="24">
        <v>27</v>
      </c>
      <c r="E153" s="3" t="s">
        <v>930</v>
      </c>
      <c r="F153" s="24" t="s">
        <v>282</v>
      </c>
      <c r="G153" s="24">
        <v>12</v>
      </c>
      <c r="H153" s="24">
        <v>16</v>
      </c>
      <c r="I153" s="24">
        <v>16</v>
      </c>
      <c r="J153" s="24">
        <v>43</v>
      </c>
      <c r="K153" s="24">
        <v>28</v>
      </c>
      <c r="L153" s="24">
        <v>0</v>
      </c>
      <c r="M153" s="24">
        <v>12</v>
      </c>
      <c r="N153" s="24">
        <v>10</v>
      </c>
      <c r="O153" s="24" t="s">
        <v>55</v>
      </c>
      <c r="P153" s="24" t="s">
        <v>313</v>
      </c>
      <c r="Q153" s="24" t="s">
        <v>131</v>
      </c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>
        <v>43</v>
      </c>
      <c r="AD153" s="24" t="s">
        <v>55</v>
      </c>
      <c r="AE153" s="24">
        <v>28</v>
      </c>
      <c r="AF153" s="24">
        <v>0</v>
      </c>
      <c r="AG153" s="24">
        <v>7</v>
      </c>
    </row>
    <row r="154" spans="2:33" x14ac:dyDescent="0.2">
      <c r="B154" t="s">
        <v>1</v>
      </c>
      <c r="C154" s="3" t="s">
        <v>1047</v>
      </c>
      <c r="D154" s="24">
        <v>28</v>
      </c>
      <c r="E154" s="3" t="s">
        <v>930</v>
      </c>
      <c r="F154" s="24" t="s">
        <v>282</v>
      </c>
      <c r="G154" s="24">
        <v>12</v>
      </c>
      <c r="H154" s="24">
        <v>16</v>
      </c>
      <c r="I154" s="24">
        <v>16</v>
      </c>
      <c r="J154" s="24">
        <v>27</v>
      </c>
      <c r="K154" s="24">
        <v>89</v>
      </c>
      <c r="L154" s="24">
        <v>1</v>
      </c>
      <c r="M154" s="24">
        <v>15</v>
      </c>
      <c r="N154" s="24">
        <v>15</v>
      </c>
      <c r="O154" s="24" t="s">
        <v>59</v>
      </c>
      <c r="P154" s="24" t="s">
        <v>166</v>
      </c>
      <c r="Q154" s="24" t="s">
        <v>117</v>
      </c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>
        <v>27</v>
      </c>
      <c r="AD154" s="24" t="s">
        <v>59</v>
      </c>
      <c r="AE154" s="24">
        <v>89</v>
      </c>
      <c r="AF154" s="24">
        <v>1</v>
      </c>
      <c r="AG154" s="24">
        <v>4</v>
      </c>
    </row>
    <row r="155" spans="2:33" x14ac:dyDescent="0.2">
      <c r="B155" t="s">
        <v>1</v>
      </c>
      <c r="C155" s="3">
        <v>2006</v>
      </c>
      <c r="D155" s="24">
        <v>29</v>
      </c>
      <c r="E155" s="3" t="s">
        <v>930</v>
      </c>
      <c r="F155" s="24" t="s">
        <v>282</v>
      </c>
      <c r="G155" s="24">
        <v>12</v>
      </c>
      <c r="H155" s="24">
        <v>16</v>
      </c>
      <c r="I155" s="24">
        <v>16</v>
      </c>
      <c r="J155" s="24">
        <v>49</v>
      </c>
      <c r="K155" s="24">
        <v>102</v>
      </c>
      <c r="L155" s="24">
        <v>0</v>
      </c>
      <c r="M155" s="24">
        <v>13</v>
      </c>
      <c r="N155" s="24">
        <v>22</v>
      </c>
      <c r="O155" s="24" t="s">
        <v>64</v>
      </c>
      <c r="P155" s="24" t="s">
        <v>383</v>
      </c>
      <c r="Q155" s="24" t="s">
        <v>340</v>
      </c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>
        <v>49</v>
      </c>
      <c r="AD155" s="24" t="s">
        <v>64</v>
      </c>
      <c r="AE155" s="24">
        <v>102</v>
      </c>
      <c r="AF155" s="24">
        <v>0</v>
      </c>
      <c r="AG155" s="24">
        <v>12</v>
      </c>
    </row>
    <row r="156" spans="2:33" x14ac:dyDescent="0.2">
      <c r="B156" t="s">
        <v>1</v>
      </c>
      <c r="C156" s="3" t="s">
        <v>1051</v>
      </c>
      <c r="D156" s="24">
        <v>30</v>
      </c>
      <c r="E156" s="3" t="s">
        <v>930</v>
      </c>
      <c r="F156" s="24" t="s">
        <v>282</v>
      </c>
      <c r="G156" s="24">
        <v>12</v>
      </c>
      <c r="H156" s="24">
        <v>16</v>
      </c>
      <c r="I156" s="24">
        <v>16</v>
      </c>
      <c r="J156" s="24">
        <v>37</v>
      </c>
      <c r="K156" s="24">
        <v>98</v>
      </c>
      <c r="L156" s="24">
        <v>2</v>
      </c>
      <c r="M156" s="24">
        <v>14</v>
      </c>
      <c r="N156" s="24">
        <v>19</v>
      </c>
      <c r="O156" s="24" t="s">
        <v>47</v>
      </c>
      <c r="P156" s="24" t="s">
        <v>134</v>
      </c>
      <c r="Q156" s="24" t="s">
        <v>99</v>
      </c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>
        <v>37</v>
      </c>
      <c r="AD156" s="24" t="s">
        <v>47</v>
      </c>
      <c r="AE156" s="24">
        <v>98</v>
      </c>
      <c r="AF156" s="24">
        <v>2</v>
      </c>
      <c r="AG156" s="24">
        <v>6</v>
      </c>
    </row>
    <row r="157" spans="2:33" x14ac:dyDescent="0.2">
      <c r="B157" t="s">
        <v>1</v>
      </c>
      <c r="C157" s="3" t="s">
        <v>627</v>
      </c>
      <c r="D157" s="24">
        <v>32</v>
      </c>
      <c r="E157" s="3" t="s">
        <v>930</v>
      </c>
      <c r="F157" s="24" t="s">
        <v>282</v>
      </c>
      <c r="G157" s="24">
        <v>12</v>
      </c>
      <c r="H157" s="24">
        <v>16</v>
      </c>
      <c r="I157" s="24">
        <v>16</v>
      </c>
      <c r="J157" s="24">
        <v>29</v>
      </c>
      <c r="K157" s="24">
        <v>44</v>
      </c>
      <c r="L157" s="24">
        <v>1</v>
      </c>
      <c r="M157" s="24">
        <v>9</v>
      </c>
      <c r="N157" s="24">
        <v>9</v>
      </c>
      <c r="O157" s="24" t="s">
        <v>51</v>
      </c>
      <c r="P157" s="24" t="s">
        <v>115</v>
      </c>
      <c r="Q157" s="24" t="s">
        <v>313</v>
      </c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>
        <v>29</v>
      </c>
      <c r="AD157" s="24" t="s">
        <v>51</v>
      </c>
      <c r="AE157" s="24">
        <v>44</v>
      </c>
      <c r="AF157" s="24">
        <v>1</v>
      </c>
      <c r="AG157" s="24">
        <v>4</v>
      </c>
    </row>
    <row r="158" spans="2:33" x14ac:dyDescent="0.2">
      <c r="B158" t="s">
        <v>1</v>
      </c>
      <c r="C158" s="3" t="s">
        <v>1060</v>
      </c>
      <c r="D158" s="24">
        <v>33</v>
      </c>
      <c r="E158" s="3" t="s">
        <v>930</v>
      </c>
      <c r="F158" s="24" t="s">
        <v>282</v>
      </c>
      <c r="G158" s="24">
        <v>12</v>
      </c>
      <c r="H158" s="24">
        <v>16</v>
      </c>
      <c r="I158" s="24">
        <v>16</v>
      </c>
      <c r="J158" s="24">
        <v>31</v>
      </c>
      <c r="K158" s="24">
        <v>30</v>
      </c>
      <c r="L158" s="24">
        <v>1</v>
      </c>
      <c r="M158" s="24">
        <v>10</v>
      </c>
      <c r="N158" s="24">
        <v>9</v>
      </c>
      <c r="O158" s="24" t="s">
        <v>77</v>
      </c>
      <c r="P158" s="24" t="s">
        <v>598</v>
      </c>
      <c r="Q158" s="24" t="s">
        <v>598</v>
      </c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>
        <v>31</v>
      </c>
      <c r="AD158" s="24" t="s">
        <v>77</v>
      </c>
      <c r="AE158" s="24">
        <v>30</v>
      </c>
      <c r="AF158" s="24">
        <v>1</v>
      </c>
      <c r="AG158" s="24">
        <v>3</v>
      </c>
    </row>
    <row r="159" spans="2:33" x14ac:dyDescent="0.2">
      <c r="B159" t="s">
        <v>1</v>
      </c>
      <c r="C159" s="3" t="s">
        <v>1064</v>
      </c>
      <c r="D159" s="24">
        <v>34</v>
      </c>
      <c r="E159" s="3" t="s">
        <v>930</v>
      </c>
      <c r="F159" s="24" t="s">
        <v>282</v>
      </c>
      <c r="G159" s="24">
        <v>12</v>
      </c>
      <c r="H159" s="24">
        <v>16</v>
      </c>
      <c r="I159" s="24">
        <v>16</v>
      </c>
      <c r="J159" s="24">
        <v>43</v>
      </c>
      <c r="K159" s="24">
        <v>109</v>
      </c>
      <c r="L159" s="24">
        <v>3</v>
      </c>
      <c r="M159" s="24">
        <v>23</v>
      </c>
      <c r="N159" s="24">
        <v>13</v>
      </c>
      <c r="O159" s="24" t="s">
        <v>82</v>
      </c>
      <c r="P159" s="24" t="s">
        <v>62</v>
      </c>
      <c r="Q159" s="24" t="s">
        <v>131</v>
      </c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>
        <v>43</v>
      </c>
      <c r="AD159" s="24" t="s">
        <v>82</v>
      </c>
      <c r="AE159" s="24">
        <v>109</v>
      </c>
      <c r="AF159" s="24">
        <v>3</v>
      </c>
      <c r="AG159" s="24">
        <v>6</v>
      </c>
    </row>
    <row r="160" spans="2:33" x14ac:dyDescent="0.2">
      <c r="B160" t="s">
        <v>1</v>
      </c>
      <c r="C160" s="3" t="s">
        <v>449</v>
      </c>
      <c r="D160" s="24">
        <v>35</v>
      </c>
      <c r="E160" s="3" t="s">
        <v>930</v>
      </c>
      <c r="F160" s="24" t="s">
        <v>282</v>
      </c>
      <c r="G160" s="24">
        <v>12</v>
      </c>
      <c r="H160" s="24">
        <v>16</v>
      </c>
      <c r="I160" s="24">
        <v>16</v>
      </c>
      <c r="J160" s="24">
        <v>23</v>
      </c>
      <c r="K160" s="24">
        <v>32</v>
      </c>
      <c r="L160" s="24">
        <v>4</v>
      </c>
      <c r="M160" s="24">
        <v>12</v>
      </c>
      <c r="N160" s="24">
        <v>7</v>
      </c>
      <c r="O160" s="24" t="s">
        <v>85</v>
      </c>
      <c r="P160" s="24" t="s">
        <v>35</v>
      </c>
      <c r="Q160" s="24" t="s">
        <v>85</v>
      </c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>
        <v>23</v>
      </c>
      <c r="AD160" s="24" t="s">
        <v>85</v>
      </c>
      <c r="AE160" s="24">
        <v>32</v>
      </c>
      <c r="AF160" s="24">
        <v>4</v>
      </c>
      <c r="AG160" s="24">
        <v>2</v>
      </c>
    </row>
    <row r="161" spans="2:33" x14ac:dyDescent="0.2">
      <c r="B161" t="s">
        <v>1</v>
      </c>
      <c r="C161" s="3" t="s">
        <v>456</v>
      </c>
      <c r="D161" s="24">
        <v>36</v>
      </c>
      <c r="E161" s="3" t="s">
        <v>930</v>
      </c>
      <c r="F161" s="24" t="s">
        <v>282</v>
      </c>
      <c r="G161" s="24">
        <v>12</v>
      </c>
      <c r="H161" s="24">
        <v>16</v>
      </c>
      <c r="I161" s="24">
        <v>16</v>
      </c>
      <c r="J161" s="24">
        <v>32</v>
      </c>
      <c r="K161" s="24">
        <v>18</v>
      </c>
      <c r="L161" s="24">
        <v>0</v>
      </c>
      <c r="M161" s="24">
        <v>5</v>
      </c>
      <c r="N161" s="24">
        <v>11</v>
      </c>
      <c r="O161" s="24" t="s">
        <v>88</v>
      </c>
      <c r="P161" s="24" t="s">
        <v>102</v>
      </c>
      <c r="Q161" s="24" t="s">
        <v>35</v>
      </c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>
        <v>32</v>
      </c>
      <c r="AD161" s="24" t="s">
        <v>88</v>
      </c>
      <c r="AE161" s="24">
        <v>18</v>
      </c>
      <c r="AF161" s="24">
        <v>0</v>
      </c>
      <c r="AG161" s="24">
        <v>9</v>
      </c>
    </row>
    <row r="162" spans="2:33" x14ac:dyDescent="0.2">
      <c r="B162" t="s">
        <v>1</v>
      </c>
      <c r="C162" s="3" t="s">
        <v>839</v>
      </c>
      <c r="D162" s="24">
        <v>37</v>
      </c>
      <c r="E162" s="3" t="s">
        <v>930</v>
      </c>
      <c r="F162" s="24" t="s">
        <v>282</v>
      </c>
      <c r="G162" s="24">
        <v>12</v>
      </c>
      <c r="H162" s="24">
        <v>16</v>
      </c>
      <c r="I162" s="24">
        <v>16</v>
      </c>
      <c r="J162" s="24">
        <v>36</v>
      </c>
      <c r="K162" s="24">
        <v>57</v>
      </c>
      <c r="L162" s="24">
        <v>0</v>
      </c>
      <c r="M162" s="24">
        <v>11</v>
      </c>
      <c r="N162" s="24">
        <v>17</v>
      </c>
      <c r="O162" s="24" t="s">
        <v>92</v>
      </c>
      <c r="P162" s="24" t="s">
        <v>305</v>
      </c>
      <c r="Q162" s="24" t="s">
        <v>99</v>
      </c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>
        <v>36</v>
      </c>
      <c r="AD162" s="24" t="s">
        <v>92</v>
      </c>
      <c r="AE162" s="24">
        <v>57</v>
      </c>
      <c r="AF162" s="24">
        <v>0</v>
      </c>
      <c r="AG162" s="24">
        <v>6</v>
      </c>
    </row>
    <row r="163" spans="2:33" x14ac:dyDescent="0.2">
      <c r="B163" t="s">
        <v>1</v>
      </c>
      <c r="C163" s="3" t="s">
        <v>469</v>
      </c>
      <c r="D163" s="24">
        <v>38</v>
      </c>
      <c r="E163" s="3" t="s">
        <v>930</v>
      </c>
      <c r="F163" s="24" t="s">
        <v>282</v>
      </c>
      <c r="G163" s="24">
        <v>12</v>
      </c>
      <c r="H163" s="24">
        <v>16</v>
      </c>
      <c r="I163" s="24">
        <v>16</v>
      </c>
      <c r="J163" s="24">
        <v>34</v>
      </c>
      <c r="K163" s="24">
        <v>53</v>
      </c>
      <c r="L163" s="24">
        <v>3</v>
      </c>
      <c r="M163" s="24">
        <v>14</v>
      </c>
      <c r="N163" s="24">
        <v>13</v>
      </c>
      <c r="O163" s="24" t="s">
        <v>92</v>
      </c>
      <c r="P163" s="24" t="s">
        <v>59</v>
      </c>
      <c r="Q163" s="24" t="s">
        <v>64</v>
      </c>
      <c r="R163" s="24">
        <v>1</v>
      </c>
      <c r="S163" s="24">
        <v>1</v>
      </c>
      <c r="T163" s="24">
        <v>36</v>
      </c>
      <c r="U163" s="24" t="s">
        <v>1127</v>
      </c>
      <c r="V163" s="24">
        <v>0</v>
      </c>
      <c r="W163" s="24">
        <v>1</v>
      </c>
      <c r="X163" s="24">
        <v>36</v>
      </c>
      <c r="Y163" s="24" t="s">
        <v>385</v>
      </c>
      <c r="Z163" s="24" t="s">
        <v>99</v>
      </c>
      <c r="AA163" s="24" t="s">
        <v>386</v>
      </c>
      <c r="AB163" s="24" t="s">
        <v>1127</v>
      </c>
      <c r="AC163" s="24">
        <v>35</v>
      </c>
      <c r="AD163" s="24" t="s">
        <v>82</v>
      </c>
      <c r="AE163" s="24">
        <v>89</v>
      </c>
      <c r="AF163" s="24">
        <v>3</v>
      </c>
      <c r="AG163" s="24">
        <v>6</v>
      </c>
    </row>
    <row r="164" spans="2:33" x14ac:dyDescent="0.2">
      <c r="B164" t="s">
        <v>1</v>
      </c>
      <c r="C164" s="3" t="s">
        <v>396</v>
      </c>
      <c r="D164" s="24">
        <v>39</v>
      </c>
      <c r="E164" s="3" t="s">
        <v>930</v>
      </c>
      <c r="F164" s="24" t="s">
        <v>282</v>
      </c>
      <c r="G164" s="24">
        <v>12</v>
      </c>
      <c r="H164" s="24">
        <v>12</v>
      </c>
      <c r="I164" s="24">
        <v>12</v>
      </c>
      <c r="J164" s="24">
        <v>28</v>
      </c>
      <c r="K164" s="24">
        <v>64</v>
      </c>
      <c r="L164" s="24">
        <v>0</v>
      </c>
      <c r="M164" s="24">
        <v>11</v>
      </c>
      <c r="N164" s="24">
        <v>15</v>
      </c>
      <c r="O164" s="24" t="s">
        <v>99</v>
      </c>
      <c r="P164" s="24" t="s">
        <v>444</v>
      </c>
      <c r="Q164" s="24" t="s">
        <v>99</v>
      </c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>
        <v>28</v>
      </c>
      <c r="AD164" s="24" t="s">
        <v>99</v>
      </c>
      <c r="AE164" s="24">
        <v>64</v>
      </c>
      <c r="AF164" s="24">
        <v>0</v>
      </c>
      <c r="AG164" s="24">
        <v>5</v>
      </c>
    </row>
    <row r="165" spans="2:33" x14ac:dyDescent="0.2">
      <c r="B165" t="s">
        <v>1</v>
      </c>
      <c r="C165" s="3" t="s">
        <v>1079</v>
      </c>
      <c r="D165" s="24">
        <v>40</v>
      </c>
      <c r="E165" s="3" t="s">
        <v>930</v>
      </c>
      <c r="F165" s="24" t="s">
        <v>282</v>
      </c>
      <c r="G165" s="24">
        <v>12</v>
      </c>
      <c r="H165" s="24">
        <v>16</v>
      </c>
      <c r="I165" s="24">
        <v>16</v>
      </c>
      <c r="J165" s="24">
        <v>25</v>
      </c>
      <c r="K165" s="24">
        <v>28</v>
      </c>
      <c r="L165" s="24">
        <v>0</v>
      </c>
      <c r="M165" s="24">
        <v>8</v>
      </c>
      <c r="N165" s="24">
        <v>7</v>
      </c>
      <c r="O165" s="24" t="s">
        <v>102</v>
      </c>
      <c r="P165" s="24" t="s">
        <v>313</v>
      </c>
      <c r="Q165" s="24" t="s">
        <v>92</v>
      </c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>
        <v>25</v>
      </c>
      <c r="AD165" s="24" t="s">
        <v>102</v>
      </c>
      <c r="AE165" s="24">
        <v>28</v>
      </c>
      <c r="AF165" s="24">
        <v>0</v>
      </c>
      <c r="AG165" s="24">
        <v>7</v>
      </c>
    </row>
    <row r="166" spans="2:33" x14ac:dyDescent="0.2">
      <c r="B166" t="s">
        <v>1</v>
      </c>
      <c r="C166" s="3" t="s">
        <v>411</v>
      </c>
      <c r="D166" s="24">
        <v>41</v>
      </c>
      <c r="E166" s="3" t="s">
        <v>930</v>
      </c>
      <c r="F166" s="24" t="s">
        <v>282</v>
      </c>
      <c r="G166" s="24">
        <v>12</v>
      </c>
      <c r="H166" s="24">
        <v>16</v>
      </c>
      <c r="I166" s="24">
        <v>16</v>
      </c>
      <c r="J166" s="24">
        <v>23</v>
      </c>
      <c r="K166" s="24">
        <v>35</v>
      </c>
      <c r="L166" s="24">
        <v>2</v>
      </c>
      <c r="M166" s="24">
        <v>10</v>
      </c>
      <c r="N166" s="24">
        <v>10</v>
      </c>
      <c r="O166" s="24" t="s">
        <v>51</v>
      </c>
      <c r="P166" s="24" t="s">
        <v>446</v>
      </c>
      <c r="Q166" s="24" t="s">
        <v>85</v>
      </c>
      <c r="R166" s="24">
        <v>1</v>
      </c>
      <c r="S166" s="24">
        <v>1</v>
      </c>
      <c r="T166" s="24">
        <v>6</v>
      </c>
      <c r="U166" s="24" t="s">
        <v>178</v>
      </c>
      <c r="V166" s="24">
        <v>0</v>
      </c>
      <c r="W166" s="24">
        <v>0</v>
      </c>
      <c r="X166" s="24">
        <v>6</v>
      </c>
      <c r="Y166" s="24" t="s">
        <v>385</v>
      </c>
      <c r="Z166" s="24" t="s">
        <v>127</v>
      </c>
      <c r="AA166" s="24" t="s">
        <v>386</v>
      </c>
      <c r="AB166" s="24" t="s">
        <v>178</v>
      </c>
      <c r="AC166" s="24">
        <v>24</v>
      </c>
      <c r="AD166" s="24" t="s">
        <v>117</v>
      </c>
      <c r="AE166" s="24">
        <v>41</v>
      </c>
      <c r="AF166" s="24">
        <v>2</v>
      </c>
      <c r="AG166" s="24">
        <v>4</v>
      </c>
    </row>
    <row r="167" spans="2:33" x14ac:dyDescent="0.2">
      <c r="B167" t="s">
        <v>1</v>
      </c>
      <c r="C167" s="3">
        <v>2019</v>
      </c>
      <c r="D167" s="24">
        <v>42</v>
      </c>
      <c r="E167" s="3" t="s">
        <v>930</v>
      </c>
      <c r="F167" s="24" t="s">
        <v>282</v>
      </c>
      <c r="G167" s="24">
        <v>12</v>
      </c>
      <c r="H167" s="24">
        <v>16</v>
      </c>
      <c r="I167" s="24">
        <v>16</v>
      </c>
      <c r="J167" s="24">
        <v>26</v>
      </c>
      <c r="K167" s="24">
        <v>34</v>
      </c>
      <c r="L167" s="24">
        <v>3</v>
      </c>
      <c r="M167" s="24">
        <v>8</v>
      </c>
      <c r="N167" s="24">
        <v>17</v>
      </c>
      <c r="O167" s="24" t="s">
        <v>108</v>
      </c>
      <c r="P167" s="24" t="s">
        <v>64</v>
      </c>
      <c r="Q167" s="24" t="s">
        <v>92</v>
      </c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>
        <v>26</v>
      </c>
      <c r="AD167" s="24" t="s">
        <v>108</v>
      </c>
      <c r="AE167" s="24">
        <v>34</v>
      </c>
      <c r="AF167" s="24">
        <v>3</v>
      </c>
      <c r="AG167" s="24">
        <v>4</v>
      </c>
    </row>
    <row r="168" spans="2:33" x14ac:dyDescent="0.2">
      <c r="B168" t="s">
        <v>1</v>
      </c>
      <c r="C168" s="3">
        <v>2020</v>
      </c>
      <c r="D168" s="24">
        <v>43</v>
      </c>
      <c r="E168" s="3" t="s">
        <v>1085</v>
      </c>
      <c r="F168" s="24" t="s">
        <v>282</v>
      </c>
      <c r="G168" s="24">
        <v>12</v>
      </c>
      <c r="H168" s="24">
        <v>16</v>
      </c>
      <c r="I168" s="24">
        <v>16</v>
      </c>
      <c r="J168" s="24">
        <v>30</v>
      </c>
      <c r="K168" s="24">
        <v>6</v>
      </c>
      <c r="L168" s="24">
        <v>3</v>
      </c>
      <c r="M168" s="24">
        <v>6</v>
      </c>
      <c r="N168" s="24">
        <v>4</v>
      </c>
      <c r="O168" s="24" t="s">
        <v>110</v>
      </c>
      <c r="P168" s="24" t="s">
        <v>127</v>
      </c>
      <c r="Q168" s="24" t="s">
        <v>598</v>
      </c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>
        <v>30</v>
      </c>
      <c r="AD168" s="24" t="s">
        <v>110</v>
      </c>
      <c r="AE168" s="24">
        <v>6</v>
      </c>
      <c r="AF168" s="24">
        <v>3</v>
      </c>
      <c r="AG168" s="24">
        <v>4</v>
      </c>
    </row>
    <row r="169" spans="2:33" x14ac:dyDescent="0.2">
      <c r="B169" t="s">
        <v>1</v>
      </c>
      <c r="C169" s="3" t="s">
        <v>1036</v>
      </c>
      <c r="D169" s="24">
        <v>24</v>
      </c>
      <c r="E169" s="3" t="s">
        <v>930</v>
      </c>
      <c r="F169" s="24" t="s">
        <v>282</v>
      </c>
      <c r="H169" s="24">
        <v>3</v>
      </c>
      <c r="I169" s="24">
        <v>3</v>
      </c>
      <c r="J169" s="24">
        <v>8</v>
      </c>
      <c r="K169" s="24">
        <v>22</v>
      </c>
      <c r="L169" s="24">
        <v>1</v>
      </c>
      <c r="M169" s="24">
        <v>3</v>
      </c>
      <c r="N169" s="24">
        <v>6</v>
      </c>
      <c r="O169" s="24" t="s">
        <v>115</v>
      </c>
      <c r="P169" s="24" t="s">
        <v>248</v>
      </c>
      <c r="Q169" s="24" t="s">
        <v>131</v>
      </c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>
        <v>8</v>
      </c>
      <c r="AD169" s="24" t="s">
        <v>115</v>
      </c>
      <c r="AE169" s="24">
        <v>22</v>
      </c>
      <c r="AF169" s="24">
        <v>1</v>
      </c>
      <c r="AG169" s="24">
        <v>1</v>
      </c>
    </row>
    <row r="170" spans="2:33" x14ac:dyDescent="0.2">
      <c r="B170" t="s">
        <v>1</v>
      </c>
      <c r="C170" s="3">
        <v>2003</v>
      </c>
      <c r="D170" s="24">
        <v>26</v>
      </c>
      <c r="E170" s="3" t="s">
        <v>930</v>
      </c>
      <c r="F170" s="24" t="s">
        <v>282</v>
      </c>
      <c r="H170" s="24">
        <v>3</v>
      </c>
      <c r="I170" s="24">
        <v>3</v>
      </c>
      <c r="J170" s="24">
        <v>12</v>
      </c>
      <c r="K170" s="24">
        <v>18</v>
      </c>
      <c r="L170" s="24">
        <v>0</v>
      </c>
      <c r="M170" s="24">
        <v>5</v>
      </c>
      <c r="N170" s="24">
        <v>12</v>
      </c>
      <c r="O170" s="24" t="s">
        <v>51</v>
      </c>
      <c r="P170" s="24" t="s">
        <v>178</v>
      </c>
      <c r="Q170" s="24" t="s">
        <v>250</v>
      </c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>
        <v>12</v>
      </c>
      <c r="AD170" s="24" t="s">
        <v>51</v>
      </c>
      <c r="AE170" s="24">
        <v>18</v>
      </c>
      <c r="AF170" s="24">
        <v>0</v>
      </c>
      <c r="AG170" s="24">
        <v>0</v>
      </c>
    </row>
    <row r="171" spans="2:33" x14ac:dyDescent="0.2">
      <c r="B171" t="s">
        <v>1</v>
      </c>
      <c r="C171" s="3" t="s">
        <v>1043</v>
      </c>
      <c r="D171" s="24">
        <v>27</v>
      </c>
      <c r="E171" s="3" t="s">
        <v>930</v>
      </c>
      <c r="F171" s="24" t="s">
        <v>282</v>
      </c>
      <c r="H171" s="24">
        <v>3</v>
      </c>
      <c r="I171" s="24">
        <v>3</v>
      </c>
      <c r="J171" s="24">
        <v>7</v>
      </c>
      <c r="K171" s="24">
        <v>3</v>
      </c>
      <c r="L171" s="24">
        <v>1</v>
      </c>
      <c r="M171" s="24">
        <v>2</v>
      </c>
      <c r="N171" s="24">
        <v>3</v>
      </c>
      <c r="O171" s="24" t="s">
        <v>127</v>
      </c>
      <c r="P171" s="24" t="s">
        <v>77</v>
      </c>
      <c r="Q171" s="24" t="s">
        <v>99</v>
      </c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>
        <v>7</v>
      </c>
      <c r="AD171" s="24" t="s">
        <v>127</v>
      </c>
      <c r="AE171" s="24">
        <v>3</v>
      </c>
      <c r="AF171" s="24">
        <v>1</v>
      </c>
      <c r="AG171" s="24">
        <v>1</v>
      </c>
    </row>
    <row r="172" spans="2:33" x14ac:dyDescent="0.2">
      <c r="B172" t="s">
        <v>1</v>
      </c>
      <c r="C172" s="3" t="s">
        <v>1047</v>
      </c>
      <c r="D172" s="24">
        <v>28</v>
      </c>
      <c r="E172" s="3" t="s">
        <v>930</v>
      </c>
      <c r="F172" s="24" t="s">
        <v>282</v>
      </c>
      <c r="H172" s="24">
        <v>2</v>
      </c>
      <c r="I172" s="24">
        <v>2</v>
      </c>
      <c r="J172" s="24">
        <v>3</v>
      </c>
      <c r="K172" s="24">
        <v>8</v>
      </c>
      <c r="L172" s="24">
        <v>0</v>
      </c>
      <c r="M172" s="24">
        <v>0</v>
      </c>
      <c r="N172" s="24">
        <v>7</v>
      </c>
      <c r="O172" s="24" t="s">
        <v>131</v>
      </c>
      <c r="P172" s="24" t="s">
        <v>250</v>
      </c>
      <c r="Q172" s="24" t="s">
        <v>51</v>
      </c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>
        <v>3</v>
      </c>
      <c r="AD172" s="24" t="s">
        <v>131</v>
      </c>
      <c r="AE172" s="24">
        <v>8</v>
      </c>
      <c r="AF172" s="24">
        <v>0</v>
      </c>
      <c r="AG172" s="24">
        <v>2</v>
      </c>
    </row>
    <row r="173" spans="2:33" x14ac:dyDescent="0.2">
      <c r="B173" t="s">
        <v>1</v>
      </c>
      <c r="C173" s="3">
        <v>2006</v>
      </c>
      <c r="D173" s="24">
        <v>29</v>
      </c>
      <c r="E173" s="3" t="s">
        <v>930</v>
      </c>
      <c r="F173" s="24" t="s">
        <v>282</v>
      </c>
      <c r="H173" s="24">
        <v>3</v>
      </c>
      <c r="I173" s="24">
        <v>3</v>
      </c>
      <c r="J173" s="24">
        <v>8</v>
      </c>
      <c r="K173" s="24">
        <v>18</v>
      </c>
      <c r="L173" s="24">
        <v>0</v>
      </c>
      <c r="M173" s="24">
        <v>4</v>
      </c>
      <c r="N173" s="24">
        <v>12</v>
      </c>
      <c r="O173" s="24" t="s">
        <v>99</v>
      </c>
      <c r="P173" s="24" t="s">
        <v>178</v>
      </c>
      <c r="Q173" s="24" t="s">
        <v>131</v>
      </c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>
        <v>8</v>
      </c>
      <c r="AD173" s="24" t="s">
        <v>99</v>
      </c>
      <c r="AE173" s="24">
        <v>18</v>
      </c>
      <c r="AF173" s="24">
        <v>0</v>
      </c>
      <c r="AG173" s="24">
        <v>2</v>
      </c>
    </row>
    <row r="174" spans="2:33" x14ac:dyDescent="0.2">
      <c r="B174" t="s">
        <v>1</v>
      </c>
      <c r="C174" s="3" t="s">
        <v>1051</v>
      </c>
      <c r="D174" s="24">
        <v>30</v>
      </c>
      <c r="E174" s="3" t="s">
        <v>930</v>
      </c>
      <c r="F174" s="24" t="s">
        <v>282</v>
      </c>
      <c r="H174" s="24">
        <v>3</v>
      </c>
      <c r="I174" s="24">
        <v>3</v>
      </c>
      <c r="J174" s="24">
        <v>4</v>
      </c>
      <c r="K174" s="24">
        <v>-1</v>
      </c>
      <c r="L174" s="24">
        <v>0</v>
      </c>
      <c r="M174" s="24">
        <v>0</v>
      </c>
      <c r="N174" s="24">
        <v>2</v>
      </c>
      <c r="O174" s="24" t="s">
        <v>926</v>
      </c>
      <c r="P174" s="24" t="s">
        <v>926</v>
      </c>
      <c r="Q174" s="24" t="s">
        <v>108</v>
      </c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>
        <v>4</v>
      </c>
      <c r="AD174" s="24" t="s">
        <v>926</v>
      </c>
      <c r="AE174" s="24">
        <v>-1</v>
      </c>
      <c r="AF174" s="24">
        <v>0</v>
      </c>
      <c r="AG174" s="24">
        <v>1</v>
      </c>
    </row>
    <row r="175" spans="2:33" x14ac:dyDescent="0.2">
      <c r="B175" t="s">
        <v>1</v>
      </c>
      <c r="C175" s="3" t="s">
        <v>627</v>
      </c>
      <c r="D175" s="24">
        <v>32</v>
      </c>
      <c r="E175" s="3" t="s">
        <v>930</v>
      </c>
      <c r="F175" s="24" t="s">
        <v>282</v>
      </c>
      <c r="H175" s="24">
        <v>1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/>
      <c r="P175" s="24" t="s">
        <v>37</v>
      </c>
      <c r="Q175" s="24" t="s">
        <v>37</v>
      </c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>
        <v>0</v>
      </c>
      <c r="AD175" s="24"/>
      <c r="AE175" s="24">
        <v>0</v>
      </c>
      <c r="AF175" s="24">
        <v>0</v>
      </c>
      <c r="AG175" s="24">
        <v>1</v>
      </c>
    </row>
    <row r="176" spans="2:33" x14ac:dyDescent="0.2">
      <c r="B176" t="s">
        <v>1</v>
      </c>
      <c r="C176" s="3" t="s">
        <v>1060</v>
      </c>
      <c r="D176" s="24">
        <v>33</v>
      </c>
      <c r="E176" s="3" t="s">
        <v>930</v>
      </c>
      <c r="F176" s="24" t="s">
        <v>282</v>
      </c>
      <c r="H176" s="24">
        <v>1</v>
      </c>
      <c r="I176" s="24">
        <v>1</v>
      </c>
      <c r="J176" s="24">
        <v>2</v>
      </c>
      <c r="K176" s="24">
        <v>2</v>
      </c>
      <c r="L176" s="24">
        <v>0</v>
      </c>
      <c r="M176" s="24">
        <v>1</v>
      </c>
      <c r="N176" s="24">
        <v>3</v>
      </c>
      <c r="O176" s="24" t="s">
        <v>77</v>
      </c>
      <c r="P176" s="24" t="s">
        <v>35</v>
      </c>
      <c r="Q176" s="24" t="s">
        <v>35</v>
      </c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>
        <v>2</v>
      </c>
      <c r="AD176" s="24" t="s">
        <v>77</v>
      </c>
      <c r="AE176" s="24">
        <v>2</v>
      </c>
      <c r="AF176" s="24">
        <v>0</v>
      </c>
      <c r="AG176" s="24">
        <v>1</v>
      </c>
    </row>
    <row r="177" spans="2:33" x14ac:dyDescent="0.2">
      <c r="B177" t="s">
        <v>1</v>
      </c>
      <c r="C177" s="3" t="s">
        <v>1064</v>
      </c>
      <c r="D177" s="24">
        <v>34</v>
      </c>
      <c r="E177" s="3" t="s">
        <v>930</v>
      </c>
      <c r="F177" s="24" t="s">
        <v>282</v>
      </c>
      <c r="H177" s="24">
        <v>3</v>
      </c>
      <c r="I177" s="24">
        <v>3</v>
      </c>
      <c r="J177" s="24">
        <v>9</v>
      </c>
      <c r="K177" s="24">
        <v>10</v>
      </c>
      <c r="L177" s="24">
        <v>1</v>
      </c>
      <c r="M177" s="24">
        <v>4</v>
      </c>
      <c r="N177" s="24">
        <v>4</v>
      </c>
      <c r="O177" s="24" t="s">
        <v>102</v>
      </c>
      <c r="P177" s="24" t="s">
        <v>239</v>
      </c>
      <c r="Q177" s="24" t="s">
        <v>236</v>
      </c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>
        <v>9</v>
      </c>
      <c r="AD177" s="24" t="s">
        <v>102</v>
      </c>
      <c r="AE177" s="24">
        <v>10</v>
      </c>
      <c r="AF177" s="24">
        <v>1</v>
      </c>
      <c r="AG177" s="24">
        <v>0</v>
      </c>
    </row>
    <row r="178" spans="2:33" x14ac:dyDescent="0.2">
      <c r="B178" t="s">
        <v>1</v>
      </c>
      <c r="C178" s="3" t="s">
        <v>449</v>
      </c>
      <c r="D178" s="24">
        <v>35</v>
      </c>
      <c r="E178" s="3" t="s">
        <v>930</v>
      </c>
      <c r="F178" s="24" t="s">
        <v>282</v>
      </c>
      <c r="H178" s="24">
        <v>2</v>
      </c>
      <c r="I178" s="24">
        <v>2</v>
      </c>
      <c r="J178" s="24">
        <v>3</v>
      </c>
      <c r="K178" s="24">
        <v>4</v>
      </c>
      <c r="L178" s="24">
        <v>0</v>
      </c>
      <c r="M178" s="24">
        <v>0</v>
      </c>
      <c r="N178" s="24">
        <v>3</v>
      </c>
      <c r="O178" s="24" t="s">
        <v>108</v>
      </c>
      <c r="P178" s="24" t="s">
        <v>35</v>
      </c>
      <c r="Q178" s="24" t="s">
        <v>51</v>
      </c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>
        <v>3</v>
      </c>
      <c r="AD178" s="24" t="s">
        <v>108</v>
      </c>
      <c r="AE178" s="24">
        <v>4</v>
      </c>
      <c r="AF178" s="24">
        <v>0</v>
      </c>
      <c r="AG178" s="24">
        <v>0</v>
      </c>
    </row>
    <row r="179" spans="2:33" x14ac:dyDescent="0.2">
      <c r="B179" t="s">
        <v>1</v>
      </c>
      <c r="C179" s="3" t="s">
        <v>456</v>
      </c>
      <c r="D179" s="24">
        <v>36</v>
      </c>
      <c r="E179" s="3" t="s">
        <v>930</v>
      </c>
      <c r="F179" s="24" t="s">
        <v>282</v>
      </c>
      <c r="H179" s="24">
        <v>2</v>
      </c>
      <c r="I179" s="24">
        <v>2</v>
      </c>
      <c r="J179" s="24">
        <v>3</v>
      </c>
      <c r="K179" s="24">
        <v>6</v>
      </c>
      <c r="L179" s="24">
        <v>1</v>
      </c>
      <c r="M179" s="24">
        <v>2</v>
      </c>
      <c r="N179" s="24">
        <v>8</v>
      </c>
      <c r="O179" s="24" t="s">
        <v>35</v>
      </c>
      <c r="P179" s="24" t="s">
        <v>174</v>
      </c>
      <c r="Q179" s="24" t="s">
        <v>51</v>
      </c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>
        <v>3</v>
      </c>
      <c r="AD179" s="24" t="s">
        <v>35</v>
      </c>
      <c r="AE179" s="24">
        <v>6</v>
      </c>
      <c r="AF179" s="24">
        <v>1</v>
      </c>
      <c r="AG179" s="24">
        <v>1</v>
      </c>
    </row>
    <row r="180" spans="2:33" x14ac:dyDescent="0.2">
      <c r="B180" t="s">
        <v>1</v>
      </c>
      <c r="C180" s="3" t="s">
        <v>839</v>
      </c>
      <c r="D180" s="24">
        <v>37</v>
      </c>
      <c r="E180" s="3" t="s">
        <v>930</v>
      </c>
      <c r="F180" s="24" t="s">
        <v>282</v>
      </c>
      <c r="H180" s="24">
        <v>3</v>
      </c>
      <c r="I180" s="24">
        <v>3</v>
      </c>
      <c r="J180" s="24">
        <v>11</v>
      </c>
      <c r="K180" s="24">
        <v>10</v>
      </c>
      <c r="L180" s="24">
        <v>1</v>
      </c>
      <c r="M180" s="24">
        <v>5</v>
      </c>
      <c r="N180" s="24">
        <v>9</v>
      </c>
      <c r="O180" s="24" t="s">
        <v>152</v>
      </c>
      <c r="P180" s="24" t="s">
        <v>59</v>
      </c>
      <c r="Q180" s="24" t="s">
        <v>142</v>
      </c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>
        <v>11</v>
      </c>
      <c r="AD180" s="24" t="s">
        <v>152</v>
      </c>
      <c r="AE180" s="24">
        <v>10</v>
      </c>
      <c r="AF180" s="24">
        <v>1</v>
      </c>
      <c r="AG180" s="24">
        <v>0</v>
      </c>
    </row>
    <row r="181" spans="2:33" x14ac:dyDescent="0.2">
      <c r="B181" t="s">
        <v>1</v>
      </c>
      <c r="C181" s="3" t="s">
        <v>469</v>
      </c>
      <c r="D181" s="24">
        <v>38</v>
      </c>
      <c r="E181" s="3" t="s">
        <v>930</v>
      </c>
      <c r="F181" s="24" t="s">
        <v>282</v>
      </c>
      <c r="H181" s="24">
        <v>2</v>
      </c>
      <c r="I181" s="24">
        <v>2</v>
      </c>
      <c r="J181" s="24">
        <v>9</v>
      </c>
      <c r="K181" s="24">
        <v>19</v>
      </c>
      <c r="L181" s="24">
        <v>1</v>
      </c>
      <c r="M181" s="24">
        <v>3</v>
      </c>
      <c r="N181" s="24">
        <v>11</v>
      </c>
      <c r="O181" s="24" t="s">
        <v>64</v>
      </c>
      <c r="P181" s="24" t="s">
        <v>393</v>
      </c>
      <c r="Q181" s="24" t="s">
        <v>236</v>
      </c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>
        <v>9</v>
      </c>
      <c r="AD181" s="24" t="s">
        <v>64</v>
      </c>
      <c r="AE181" s="24">
        <v>19</v>
      </c>
      <c r="AF181" s="24">
        <v>1</v>
      </c>
      <c r="AG181" s="24">
        <v>0</v>
      </c>
    </row>
    <row r="182" spans="2:33" x14ac:dyDescent="0.2">
      <c r="B182" t="s">
        <v>1</v>
      </c>
      <c r="C182" s="3" t="s">
        <v>396</v>
      </c>
      <c r="D182" s="24">
        <v>39</v>
      </c>
      <c r="E182" s="3" t="s">
        <v>930</v>
      </c>
      <c r="F182" s="24" t="s">
        <v>282</v>
      </c>
      <c r="H182" s="24">
        <v>3</v>
      </c>
      <c r="I182" s="24">
        <v>3</v>
      </c>
      <c r="J182" s="24">
        <v>9</v>
      </c>
      <c r="K182" s="24">
        <v>13</v>
      </c>
      <c r="L182" s="24">
        <v>0</v>
      </c>
      <c r="M182" s="24">
        <v>2</v>
      </c>
      <c r="N182" s="24">
        <v>15</v>
      </c>
      <c r="O182" s="24" t="s">
        <v>85</v>
      </c>
      <c r="P182" s="24" t="s">
        <v>289</v>
      </c>
      <c r="Q182" s="24" t="s">
        <v>174</v>
      </c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>
        <v>9</v>
      </c>
      <c r="AD182" s="24" t="s">
        <v>85</v>
      </c>
      <c r="AE182" s="24">
        <v>13</v>
      </c>
      <c r="AF182" s="24">
        <v>0</v>
      </c>
      <c r="AG182" s="24">
        <v>0</v>
      </c>
    </row>
    <row r="183" spans="2:33" x14ac:dyDescent="0.2">
      <c r="B183" t="s">
        <v>1</v>
      </c>
      <c r="C183" s="3" t="s">
        <v>1079</v>
      </c>
      <c r="D183" s="24">
        <v>40</v>
      </c>
      <c r="E183" s="3" t="s">
        <v>930</v>
      </c>
      <c r="F183" s="24" t="s">
        <v>282</v>
      </c>
      <c r="H183" s="24">
        <v>3</v>
      </c>
      <c r="I183" s="24">
        <v>3</v>
      </c>
      <c r="J183" s="24">
        <v>7</v>
      </c>
      <c r="K183" s="24">
        <v>8</v>
      </c>
      <c r="L183" s="24">
        <v>0</v>
      </c>
      <c r="M183" s="24">
        <v>2</v>
      </c>
      <c r="N183" s="24">
        <v>6</v>
      </c>
      <c r="O183" s="24" t="s">
        <v>102</v>
      </c>
      <c r="P183" s="24" t="s">
        <v>131</v>
      </c>
      <c r="Q183" s="24" t="s">
        <v>99</v>
      </c>
      <c r="R183" s="24">
        <v>1</v>
      </c>
      <c r="S183" s="24">
        <v>0</v>
      </c>
      <c r="T183" s="24">
        <v>0</v>
      </c>
      <c r="U183" s="24"/>
      <c r="V183" s="24">
        <v>0</v>
      </c>
      <c r="W183" s="24">
        <v>0</v>
      </c>
      <c r="X183" s="24">
        <v>0</v>
      </c>
      <c r="Y183" s="24" t="s">
        <v>37</v>
      </c>
      <c r="Z183" s="24" t="s">
        <v>37</v>
      </c>
      <c r="AA183" s="24" t="s">
        <v>343</v>
      </c>
      <c r="AB183" s="24" t="s">
        <v>37</v>
      </c>
      <c r="AC183" s="24">
        <v>7</v>
      </c>
      <c r="AD183" s="24" t="s">
        <v>102</v>
      </c>
      <c r="AE183" s="24">
        <v>8</v>
      </c>
      <c r="AF183" s="24">
        <v>0</v>
      </c>
      <c r="AG183" s="24">
        <v>1</v>
      </c>
    </row>
    <row r="184" spans="2:33" x14ac:dyDescent="0.2">
      <c r="B184" t="s">
        <v>1</v>
      </c>
      <c r="C184" s="3" t="s">
        <v>411</v>
      </c>
      <c r="D184" s="24">
        <v>41</v>
      </c>
      <c r="E184" s="3" t="s">
        <v>930</v>
      </c>
      <c r="F184" s="24" t="s">
        <v>282</v>
      </c>
      <c r="H184" s="24">
        <v>3</v>
      </c>
      <c r="I184" s="24">
        <v>3</v>
      </c>
      <c r="J184" s="24">
        <v>5</v>
      </c>
      <c r="K184" s="24">
        <v>-4</v>
      </c>
      <c r="L184" s="24">
        <v>0</v>
      </c>
      <c r="M184" s="24">
        <v>0</v>
      </c>
      <c r="N184" s="24">
        <v>0</v>
      </c>
      <c r="O184" s="24" t="s">
        <v>741</v>
      </c>
      <c r="P184" s="24" t="s">
        <v>929</v>
      </c>
      <c r="Q184" s="24" t="s">
        <v>117</v>
      </c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>
        <v>5</v>
      </c>
      <c r="AD184" s="24" t="s">
        <v>741</v>
      </c>
      <c r="AE184" s="24">
        <v>-4</v>
      </c>
      <c r="AF184" s="24">
        <v>0</v>
      </c>
      <c r="AG184" s="24">
        <v>1</v>
      </c>
    </row>
    <row r="185" spans="2:33" x14ac:dyDescent="0.2">
      <c r="B185" t="s">
        <v>1</v>
      </c>
      <c r="C185" s="3">
        <v>2020</v>
      </c>
      <c r="D185" s="24">
        <v>43</v>
      </c>
      <c r="E185" s="3" t="s">
        <v>1085</v>
      </c>
      <c r="F185" s="24" t="s">
        <v>282</v>
      </c>
      <c r="H185" s="24">
        <v>4</v>
      </c>
      <c r="I185" s="24">
        <v>4</v>
      </c>
      <c r="J185" s="24">
        <v>13</v>
      </c>
      <c r="K185" s="24">
        <v>-3</v>
      </c>
      <c r="L185" s="24">
        <v>1</v>
      </c>
      <c r="M185" s="24">
        <v>2</v>
      </c>
      <c r="N185" s="24">
        <v>2</v>
      </c>
      <c r="O185" s="24" t="s">
        <v>1128</v>
      </c>
      <c r="P185" s="24" t="s">
        <v>741</v>
      </c>
      <c r="Q185" s="24" t="s">
        <v>59</v>
      </c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>
        <v>13</v>
      </c>
      <c r="AD185" s="24" t="s">
        <v>1128</v>
      </c>
      <c r="AE185" s="24">
        <v>-3</v>
      </c>
      <c r="AF185" s="24">
        <v>1</v>
      </c>
      <c r="AG185" s="24">
        <v>2</v>
      </c>
    </row>
    <row r="186" spans="2:33" x14ac:dyDescent="0.2">
      <c r="B186" t="s">
        <v>1129</v>
      </c>
      <c r="C186" s="3">
        <v>2004</v>
      </c>
      <c r="D186" s="24">
        <v>22</v>
      </c>
      <c r="E186" s="3" t="s">
        <v>1130</v>
      </c>
      <c r="F186" s="24" t="s">
        <v>282</v>
      </c>
      <c r="G186" s="24">
        <v>7</v>
      </c>
      <c r="H186" s="24">
        <v>14</v>
      </c>
      <c r="I186" s="24">
        <v>13</v>
      </c>
      <c r="J186" s="24">
        <v>56</v>
      </c>
      <c r="K186" s="24">
        <v>144</v>
      </c>
      <c r="L186" s="24">
        <v>1</v>
      </c>
      <c r="M186" s="24">
        <v>12</v>
      </c>
      <c r="N186" s="24">
        <v>20</v>
      </c>
      <c r="O186" s="24" t="s">
        <v>47</v>
      </c>
      <c r="P186" s="24" t="s">
        <v>783</v>
      </c>
      <c r="Q186" s="24" t="s">
        <v>250</v>
      </c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>
        <v>56</v>
      </c>
      <c r="AD186" s="24" t="s">
        <v>47</v>
      </c>
      <c r="AE186" s="24">
        <v>144</v>
      </c>
      <c r="AF186" s="24">
        <v>1</v>
      </c>
      <c r="AG186" s="24">
        <v>2</v>
      </c>
    </row>
    <row r="187" spans="2:33" x14ac:dyDescent="0.2">
      <c r="B187" t="s">
        <v>1129</v>
      </c>
      <c r="C187" s="3">
        <v>2005</v>
      </c>
      <c r="D187" s="24">
        <v>23</v>
      </c>
      <c r="E187" s="3" t="s">
        <v>1130</v>
      </c>
      <c r="F187" s="24" t="s">
        <v>282</v>
      </c>
      <c r="G187" s="24">
        <v>7</v>
      </c>
      <c r="H187" s="24">
        <v>12</v>
      </c>
      <c r="I187" s="24">
        <v>12</v>
      </c>
      <c r="J187" s="24">
        <v>31</v>
      </c>
      <c r="K187" s="24">
        <v>69</v>
      </c>
      <c r="L187" s="24">
        <v>3</v>
      </c>
      <c r="M187" s="24">
        <v>10</v>
      </c>
      <c r="N187" s="24">
        <v>13</v>
      </c>
      <c r="O187" s="24" t="s">
        <v>446</v>
      </c>
      <c r="P187" s="24" t="s">
        <v>391</v>
      </c>
      <c r="Q187" s="24" t="s">
        <v>47</v>
      </c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>
        <v>31</v>
      </c>
      <c r="AD187" s="24" t="s">
        <v>446</v>
      </c>
      <c r="AE187" s="24">
        <v>69</v>
      </c>
      <c r="AF187" s="24">
        <v>3</v>
      </c>
      <c r="AG187" s="24">
        <v>2</v>
      </c>
    </row>
    <row r="188" spans="2:33" x14ac:dyDescent="0.2">
      <c r="B188" t="s">
        <v>1129</v>
      </c>
      <c r="C188" s="3">
        <v>2006</v>
      </c>
      <c r="D188" s="24">
        <v>24</v>
      </c>
      <c r="E188" s="3" t="s">
        <v>1130</v>
      </c>
      <c r="F188" s="24" t="s">
        <v>282</v>
      </c>
      <c r="G188" s="24">
        <v>7</v>
      </c>
      <c r="H188" s="24">
        <v>15</v>
      </c>
      <c r="I188" s="24">
        <v>15</v>
      </c>
      <c r="J188" s="24">
        <v>32</v>
      </c>
      <c r="K188" s="24">
        <v>98</v>
      </c>
      <c r="L188" s="24">
        <v>2</v>
      </c>
      <c r="M188" s="24">
        <v>11</v>
      </c>
      <c r="N188" s="24">
        <v>20</v>
      </c>
      <c r="O188" s="24" t="s">
        <v>340</v>
      </c>
      <c r="P188" s="24" t="s">
        <v>299</v>
      </c>
      <c r="Q188" s="24" t="s">
        <v>64</v>
      </c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>
        <v>32</v>
      </c>
      <c r="AD188" s="24" t="s">
        <v>340</v>
      </c>
      <c r="AE188" s="24">
        <v>98</v>
      </c>
      <c r="AF188" s="24">
        <v>2</v>
      </c>
      <c r="AG188" s="24">
        <v>5</v>
      </c>
    </row>
    <row r="189" spans="2:33" x14ac:dyDescent="0.2">
      <c r="B189" t="s">
        <v>1129</v>
      </c>
      <c r="C189" s="3" t="s">
        <v>1142</v>
      </c>
      <c r="D189" s="24">
        <v>25</v>
      </c>
      <c r="E189" s="3" t="s">
        <v>1130</v>
      </c>
      <c r="F189" s="24" t="s">
        <v>282</v>
      </c>
      <c r="G189" s="24">
        <v>7</v>
      </c>
      <c r="H189" s="24">
        <v>15</v>
      </c>
      <c r="I189" s="24">
        <v>15</v>
      </c>
      <c r="J189" s="24">
        <v>35</v>
      </c>
      <c r="K189" s="24">
        <v>204</v>
      </c>
      <c r="L189" s="24">
        <v>2</v>
      </c>
      <c r="M189" s="24">
        <v>17</v>
      </c>
      <c r="N189" s="24">
        <v>30</v>
      </c>
      <c r="O189" s="24" t="s">
        <v>391</v>
      </c>
      <c r="P189" s="24" t="s">
        <v>754</v>
      </c>
      <c r="Q189" s="24" t="s">
        <v>99</v>
      </c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>
        <v>35</v>
      </c>
      <c r="AD189" s="24" t="s">
        <v>391</v>
      </c>
      <c r="AE189" s="24">
        <v>204</v>
      </c>
      <c r="AF189" s="24">
        <v>2</v>
      </c>
      <c r="AG189" s="24">
        <v>9</v>
      </c>
    </row>
    <row r="190" spans="2:33" x14ac:dyDescent="0.2">
      <c r="B190" t="s">
        <v>1129</v>
      </c>
      <c r="C190" s="3">
        <v>2008</v>
      </c>
      <c r="D190" s="24">
        <v>26</v>
      </c>
      <c r="E190" s="3" t="s">
        <v>1130</v>
      </c>
      <c r="F190" s="24" t="s">
        <v>282</v>
      </c>
      <c r="G190" s="24">
        <v>7</v>
      </c>
      <c r="H190" s="24">
        <v>16</v>
      </c>
      <c r="I190" s="24">
        <v>16</v>
      </c>
      <c r="J190" s="24">
        <v>34</v>
      </c>
      <c r="K190" s="24">
        <v>101</v>
      </c>
      <c r="L190" s="24">
        <v>2</v>
      </c>
      <c r="M190" s="24">
        <v>8</v>
      </c>
      <c r="N190" s="24">
        <v>17</v>
      </c>
      <c r="O190" s="24" t="s">
        <v>174</v>
      </c>
      <c r="P190" s="24" t="s">
        <v>45</v>
      </c>
      <c r="Q190" s="24" t="s">
        <v>64</v>
      </c>
      <c r="R190" s="24">
        <v>1</v>
      </c>
      <c r="S190" s="24">
        <v>1</v>
      </c>
      <c r="T190" s="24">
        <v>-7</v>
      </c>
      <c r="U190" s="24" t="s">
        <v>1210</v>
      </c>
      <c r="V190" s="24">
        <v>0</v>
      </c>
      <c r="W190" s="24">
        <v>1</v>
      </c>
      <c r="X190" s="24">
        <v>-7</v>
      </c>
      <c r="Y190" s="24" t="s">
        <v>385</v>
      </c>
      <c r="Z190" s="24" t="s">
        <v>738</v>
      </c>
      <c r="AA190" s="24" t="s">
        <v>386</v>
      </c>
      <c r="AB190" s="24" t="s">
        <v>1210</v>
      </c>
      <c r="AC190" s="24">
        <v>35</v>
      </c>
      <c r="AD190" s="24" t="s">
        <v>131</v>
      </c>
      <c r="AE190" s="24">
        <v>94</v>
      </c>
      <c r="AF190" s="24">
        <v>2</v>
      </c>
      <c r="AG190" s="26">
        <v>14</v>
      </c>
    </row>
    <row r="191" spans="2:33" x14ac:dyDescent="0.2">
      <c r="B191" t="s">
        <v>1129</v>
      </c>
      <c r="C191" s="3">
        <v>2009</v>
      </c>
      <c r="D191" s="24">
        <v>27</v>
      </c>
      <c r="E191" s="3" t="s">
        <v>1130</v>
      </c>
      <c r="F191" s="24" t="s">
        <v>282</v>
      </c>
      <c r="G191" s="24">
        <v>7</v>
      </c>
      <c r="H191" s="24">
        <v>15</v>
      </c>
      <c r="I191" s="24">
        <v>15</v>
      </c>
      <c r="J191" s="24">
        <v>40</v>
      </c>
      <c r="K191" s="24">
        <v>82</v>
      </c>
      <c r="L191" s="24">
        <v>2</v>
      </c>
      <c r="M191" s="24">
        <v>16</v>
      </c>
      <c r="N191" s="24">
        <v>15</v>
      </c>
      <c r="O191" s="24" t="s">
        <v>64</v>
      </c>
      <c r="P191" s="24" t="s">
        <v>181</v>
      </c>
      <c r="Q191" s="24" t="s">
        <v>131</v>
      </c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>
        <v>40</v>
      </c>
      <c r="AD191" s="24" t="s">
        <v>64</v>
      </c>
      <c r="AE191" s="24">
        <v>82</v>
      </c>
      <c r="AF191" s="24">
        <v>2</v>
      </c>
      <c r="AG191" s="24">
        <v>7</v>
      </c>
    </row>
    <row r="192" spans="2:33" x14ac:dyDescent="0.2">
      <c r="B192" t="s">
        <v>1129</v>
      </c>
      <c r="C192" s="3">
        <v>2010</v>
      </c>
      <c r="D192" s="24">
        <v>28</v>
      </c>
      <c r="E192" s="3" t="s">
        <v>1130</v>
      </c>
      <c r="F192" s="24" t="s">
        <v>282</v>
      </c>
      <c r="G192" s="24">
        <v>7</v>
      </c>
      <c r="H192" s="24">
        <v>12</v>
      </c>
      <c r="I192" s="24">
        <v>12</v>
      </c>
      <c r="J192" s="24">
        <v>34</v>
      </c>
      <c r="K192" s="24">
        <v>176</v>
      </c>
      <c r="L192" s="24">
        <v>2</v>
      </c>
      <c r="M192" s="24">
        <v>15</v>
      </c>
      <c r="N192" s="24">
        <v>31</v>
      </c>
      <c r="O192" s="24" t="s">
        <v>405</v>
      </c>
      <c r="P192" s="24" t="s">
        <v>506</v>
      </c>
      <c r="Q192" s="24" t="s">
        <v>115</v>
      </c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>
        <v>34</v>
      </c>
      <c r="AD192" s="24" t="s">
        <v>405</v>
      </c>
      <c r="AE192" s="24">
        <v>176</v>
      </c>
      <c r="AF192" s="24">
        <v>2</v>
      </c>
      <c r="AG192" s="24">
        <v>7</v>
      </c>
    </row>
    <row r="193" spans="2:33" x14ac:dyDescent="0.2">
      <c r="B193" t="s">
        <v>1129</v>
      </c>
      <c r="C193" s="3" t="s">
        <v>1064</v>
      </c>
      <c r="D193" s="24">
        <v>29</v>
      </c>
      <c r="E193" s="3" t="s">
        <v>1130</v>
      </c>
      <c r="F193" s="24" t="s">
        <v>282</v>
      </c>
      <c r="G193" s="24">
        <v>7</v>
      </c>
      <c r="H193" s="24">
        <v>15</v>
      </c>
      <c r="I193" s="24">
        <v>15</v>
      </c>
      <c r="J193" s="24">
        <v>31</v>
      </c>
      <c r="K193" s="24">
        <v>70</v>
      </c>
      <c r="L193" s="24">
        <v>0</v>
      </c>
      <c r="M193" s="24">
        <v>6</v>
      </c>
      <c r="N193" s="24">
        <v>11</v>
      </c>
      <c r="O193" s="24" t="s">
        <v>99</v>
      </c>
      <c r="P193" s="24" t="s">
        <v>380</v>
      </c>
      <c r="Q193" s="24" t="s">
        <v>64</v>
      </c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>
        <v>31</v>
      </c>
      <c r="AD193" s="24" t="s">
        <v>99</v>
      </c>
      <c r="AE193" s="24">
        <v>70</v>
      </c>
      <c r="AF193" s="24">
        <v>0</v>
      </c>
      <c r="AG193" s="24">
        <v>8</v>
      </c>
    </row>
    <row r="194" spans="2:33" x14ac:dyDescent="0.2">
      <c r="B194" t="s">
        <v>1129</v>
      </c>
      <c r="C194" s="3">
        <v>2012</v>
      </c>
      <c r="D194" s="24">
        <v>30</v>
      </c>
      <c r="E194" s="3" t="s">
        <v>1130</v>
      </c>
      <c r="F194" s="24" t="s">
        <v>282</v>
      </c>
      <c r="G194" s="24">
        <v>7</v>
      </c>
      <c r="H194" s="24">
        <v>13</v>
      </c>
      <c r="I194" s="24">
        <v>13</v>
      </c>
      <c r="J194" s="24">
        <v>26</v>
      </c>
      <c r="K194" s="24">
        <v>92</v>
      </c>
      <c r="L194" s="24">
        <v>0</v>
      </c>
      <c r="M194" s="24">
        <v>5</v>
      </c>
      <c r="N194" s="24">
        <v>14</v>
      </c>
      <c r="O194" s="24" t="s">
        <v>582</v>
      </c>
      <c r="P194" s="24" t="s">
        <v>90</v>
      </c>
      <c r="Q194" s="24" t="s">
        <v>35</v>
      </c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>
        <v>26</v>
      </c>
      <c r="AD194" s="24" t="s">
        <v>582</v>
      </c>
      <c r="AE194" s="24">
        <v>92</v>
      </c>
      <c r="AF194" s="24">
        <v>0</v>
      </c>
      <c r="AG194" s="24">
        <v>6</v>
      </c>
    </row>
    <row r="195" spans="2:33" x14ac:dyDescent="0.2">
      <c r="B195" t="s">
        <v>1129</v>
      </c>
      <c r="C195" s="3">
        <v>2013</v>
      </c>
      <c r="D195" s="24">
        <v>31</v>
      </c>
      <c r="E195" s="3" t="s">
        <v>1130</v>
      </c>
      <c r="F195" s="24" t="s">
        <v>282</v>
      </c>
      <c r="G195" s="24">
        <v>7</v>
      </c>
      <c r="H195" s="24">
        <v>16</v>
      </c>
      <c r="I195" s="24">
        <v>16</v>
      </c>
      <c r="J195" s="24">
        <v>27</v>
      </c>
      <c r="K195" s="24">
        <v>99</v>
      </c>
      <c r="L195" s="24">
        <v>1</v>
      </c>
      <c r="M195" s="24">
        <v>5</v>
      </c>
      <c r="N195" s="24">
        <v>19</v>
      </c>
      <c r="O195" s="24" t="s">
        <v>142</v>
      </c>
      <c r="P195" s="24" t="s">
        <v>154</v>
      </c>
      <c r="Q195" s="24" t="s">
        <v>117</v>
      </c>
      <c r="R195" s="24">
        <v>0</v>
      </c>
      <c r="S195" s="24">
        <v>0</v>
      </c>
      <c r="T195" s="24">
        <v>5</v>
      </c>
      <c r="U195" s="24"/>
      <c r="V195" s="24">
        <v>0</v>
      </c>
      <c r="W195" s="24">
        <v>0</v>
      </c>
      <c r="X195" s="24">
        <v>5</v>
      </c>
      <c r="Y195" s="24" t="s">
        <v>37</v>
      </c>
      <c r="Z195" s="24" t="s">
        <v>669</v>
      </c>
      <c r="AA195" s="24" t="s">
        <v>343</v>
      </c>
      <c r="AB195" s="24"/>
      <c r="AC195" s="24">
        <v>27</v>
      </c>
      <c r="AD195" s="24" t="s">
        <v>736</v>
      </c>
      <c r="AE195" s="24">
        <v>104</v>
      </c>
      <c r="AF195" s="24">
        <v>1</v>
      </c>
      <c r="AG195" s="24">
        <v>9</v>
      </c>
    </row>
    <row r="196" spans="2:33" x14ac:dyDescent="0.2">
      <c r="B196" t="s">
        <v>1129</v>
      </c>
      <c r="C196" s="3" t="s">
        <v>839</v>
      </c>
      <c r="D196" s="24">
        <v>32</v>
      </c>
      <c r="E196" s="3" t="s">
        <v>1130</v>
      </c>
      <c r="F196" s="24" t="s">
        <v>282</v>
      </c>
      <c r="G196" s="24">
        <v>7</v>
      </c>
      <c r="H196" s="24">
        <v>16</v>
      </c>
      <c r="I196" s="24">
        <v>16</v>
      </c>
      <c r="J196" s="24">
        <v>33</v>
      </c>
      <c r="K196" s="24">
        <v>27</v>
      </c>
      <c r="L196" s="24">
        <v>0</v>
      </c>
      <c r="M196" s="24">
        <v>6</v>
      </c>
      <c r="N196" s="24">
        <v>8</v>
      </c>
      <c r="O196" s="24" t="s">
        <v>372</v>
      </c>
      <c r="P196" s="24" t="s">
        <v>117</v>
      </c>
      <c r="Q196" s="24" t="s">
        <v>64</v>
      </c>
      <c r="R196" s="24">
        <v>0</v>
      </c>
      <c r="S196" s="24">
        <v>0</v>
      </c>
      <c r="T196" s="24">
        <v>-6</v>
      </c>
      <c r="U196" s="24"/>
      <c r="V196" s="24">
        <v>0</v>
      </c>
      <c r="W196" s="24">
        <v>0</v>
      </c>
      <c r="X196" s="24">
        <v>-6</v>
      </c>
      <c r="Y196" s="24" t="s">
        <v>37</v>
      </c>
      <c r="Z196" s="24" t="s">
        <v>738</v>
      </c>
      <c r="AA196" s="24" t="s">
        <v>343</v>
      </c>
      <c r="AB196" s="24"/>
      <c r="AC196" s="24">
        <v>33</v>
      </c>
      <c r="AD196" s="24" t="s">
        <v>88</v>
      </c>
      <c r="AE196" s="24">
        <v>21</v>
      </c>
      <c r="AF196" s="24">
        <v>0</v>
      </c>
      <c r="AG196" s="24">
        <v>9</v>
      </c>
    </row>
    <row r="197" spans="2:33" x14ac:dyDescent="0.2">
      <c r="B197" t="s">
        <v>1129</v>
      </c>
      <c r="C197" s="3" t="s">
        <v>469</v>
      </c>
      <c r="D197" s="24">
        <v>33</v>
      </c>
      <c r="E197" s="3" t="s">
        <v>1130</v>
      </c>
      <c r="F197" s="24" t="s">
        <v>282</v>
      </c>
      <c r="G197" s="24">
        <v>7</v>
      </c>
      <c r="H197" s="24">
        <v>12</v>
      </c>
      <c r="I197" s="24">
        <v>11</v>
      </c>
      <c r="J197" s="24">
        <v>15</v>
      </c>
      <c r="K197" s="24">
        <v>29</v>
      </c>
      <c r="L197" s="24">
        <v>0</v>
      </c>
      <c r="M197" s="24">
        <v>4</v>
      </c>
      <c r="N197" s="24">
        <v>13</v>
      </c>
      <c r="O197" s="24" t="s">
        <v>598</v>
      </c>
      <c r="P197" s="24" t="s">
        <v>568</v>
      </c>
      <c r="Q197" s="24" t="s">
        <v>108</v>
      </c>
      <c r="R197" s="24">
        <v>0</v>
      </c>
      <c r="S197" s="24">
        <v>0</v>
      </c>
      <c r="T197" s="24">
        <v>-3</v>
      </c>
      <c r="U197" s="24"/>
      <c r="V197" s="24">
        <v>0</v>
      </c>
      <c r="W197" s="24">
        <v>0</v>
      </c>
      <c r="X197" s="24">
        <v>0</v>
      </c>
      <c r="Y197" s="24" t="s">
        <v>37</v>
      </c>
      <c r="Z197" s="24" t="s">
        <v>926</v>
      </c>
      <c r="AA197" s="24" t="s">
        <v>343</v>
      </c>
      <c r="AB197" s="24"/>
      <c r="AC197" s="24">
        <v>15</v>
      </c>
      <c r="AD197" s="24" t="s">
        <v>117</v>
      </c>
      <c r="AE197" s="24">
        <v>26</v>
      </c>
      <c r="AF197" s="24">
        <v>0</v>
      </c>
      <c r="AG197" s="24">
        <v>2</v>
      </c>
    </row>
    <row r="198" spans="2:33" x14ac:dyDescent="0.2">
      <c r="B198" t="s">
        <v>1129</v>
      </c>
      <c r="C198" s="3" t="s">
        <v>396</v>
      </c>
      <c r="D198" s="24">
        <v>34</v>
      </c>
      <c r="E198" s="3" t="s">
        <v>1130</v>
      </c>
      <c r="F198" s="24" t="s">
        <v>282</v>
      </c>
      <c r="G198" s="24">
        <v>7</v>
      </c>
      <c r="H198" s="24">
        <v>14</v>
      </c>
      <c r="I198" s="24">
        <v>14</v>
      </c>
      <c r="J198" s="24">
        <v>16</v>
      </c>
      <c r="K198" s="24">
        <v>14</v>
      </c>
      <c r="L198" s="24">
        <v>1</v>
      </c>
      <c r="M198" s="24">
        <v>3</v>
      </c>
      <c r="N198" s="24">
        <v>14</v>
      </c>
      <c r="O198" s="24" t="s">
        <v>152</v>
      </c>
      <c r="P198" s="24" t="s">
        <v>77</v>
      </c>
      <c r="Q198" s="24" t="s">
        <v>102</v>
      </c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>
        <v>16</v>
      </c>
      <c r="AD198" s="24" t="s">
        <v>152</v>
      </c>
      <c r="AE198" s="24">
        <v>14</v>
      </c>
      <c r="AF198" s="24">
        <v>1</v>
      </c>
      <c r="AG198" s="24">
        <v>8</v>
      </c>
    </row>
    <row r="199" spans="2:33" x14ac:dyDescent="0.2">
      <c r="B199" t="s">
        <v>1129</v>
      </c>
      <c r="C199" s="3" t="s">
        <v>481</v>
      </c>
      <c r="D199" s="24">
        <v>35</v>
      </c>
      <c r="E199" s="3" t="s">
        <v>1130</v>
      </c>
      <c r="F199" s="24" t="s">
        <v>282</v>
      </c>
      <c r="G199" s="24">
        <v>7</v>
      </c>
      <c r="H199" s="24">
        <v>15</v>
      </c>
      <c r="I199" s="24">
        <v>15</v>
      </c>
      <c r="J199" s="24">
        <v>28</v>
      </c>
      <c r="K199" s="24">
        <v>47</v>
      </c>
      <c r="L199" s="24">
        <v>0</v>
      </c>
      <c r="M199" s="24">
        <v>7</v>
      </c>
      <c r="N199" s="24">
        <v>14</v>
      </c>
      <c r="O199" s="24" t="s">
        <v>117</v>
      </c>
      <c r="P199" s="24" t="s">
        <v>340</v>
      </c>
      <c r="Q199" s="24" t="s">
        <v>598</v>
      </c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>
        <v>28</v>
      </c>
      <c r="AD199" s="24" t="s">
        <v>117</v>
      </c>
      <c r="AE199" s="24">
        <v>47</v>
      </c>
      <c r="AF199" s="24">
        <v>0</v>
      </c>
      <c r="AG199" s="24">
        <v>3</v>
      </c>
    </row>
    <row r="200" spans="2:33" x14ac:dyDescent="0.2">
      <c r="B200" t="s">
        <v>1129</v>
      </c>
      <c r="C200" s="3">
        <v>2018</v>
      </c>
      <c r="D200" s="24">
        <v>36</v>
      </c>
      <c r="E200" s="3" t="s">
        <v>1130</v>
      </c>
      <c r="F200" s="24" t="s">
        <v>282</v>
      </c>
      <c r="G200" s="24">
        <v>7</v>
      </c>
      <c r="H200" s="24">
        <v>16</v>
      </c>
      <c r="I200" s="24">
        <v>16</v>
      </c>
      <c r="J200" s="24">
        <v>31</v>
      </c>
      <c r="K200" s="24">
        <v>98</v>
      </c>
      <c r="L200" s="24">
        <v>3</v>
      </c>
      <c r="M200" s="24">
        <v>13</v>
      </c>
      <c r="N200" s="24">
        <v>18</v>
      </c>
      <c r="O200" s="24" t="s">
        <v>885</v>
      </c>
      <c r="P200" s="24" t="s">
        <v>134</v>
      </c>
      <c r="Q200" s="24" t="s">
        <v>598</v>
      </c>
      <c r="R200" s="24">
        <v>1</v>
      </c>
      <c r="S200" s="24">
        <v>1</v>
      </c>
      <c r="T200" s="24">
        <v>-1</v>
      </c>
      <c r="U200" s="24" t="s">
        <v>730</v>
      </c>
      <c r="V200" s="24">
        <v>0</v>
      </c>
      <c r="W200" s="24">
        <v>0</v>
      </c>
      <c r="X200" s="24">
        <v>-1</v>
      </c>
      <c r="Y200" s="24" t="s">
        <v>385</v>
      </c>
      <c r="Z200" s="24" t="s">
        <v>731</v>
      </c>
      <c r="AA200" s="24" t="s">
        <v>386</v>
      </c>
      <c r="AB200" s="24" t="s">
        <v>730</v>
      </c>
      <c r="AC200" s="24">
        <v>32</v>
      </c>
      <c r="AD200" s="24" t="s">
        <v>174</v>
      </c>
      <c r="AE200" s="24">
        <v>97</v>
      </c>
      <c r="AF200" s="24">
        <v>3</v>
      </c>
      <c r="AG200" s="24">
        <v>7</v>
      </c>
    </row>
    <row r="201" spans="2:33" x14ac:dyDescent="0.2">
      <c r="B201" t="s">
        <v>1129</v>
      </c>
      <c r="C201" s="3">
        <v>2019</v>
      </c>
      <c r="D201" s="24">
        <v>37</v>
      </c>
      <c r="E201" s="3" t="s">
        <v>1130</v>
      </c>
      <c r="F201" s="24"/>
      <c r="G201" s="24">
        <v>7</v>
      </c>
      <c r="H201" s="24">
        <v>2</v>
      </c>
      <c r="I201" s="24">
        <v>2</v>
      </c>
      <c r="J201" s="24">
        <v>1</v>
      </c>
      <c r="K201" s="24">
        <v>7</v>
      </c>
      <c r="L201" s="24">
        <v>0</v>
      </c>
      <c r="M201" s="24">
        <v>0</v>
      </c>
      <c r="N201" s="24">
        <v>7</v>
      </c>
      <c r="O201" s="24" t="s">
        <v>337</v>
      </c>
      <c r="P201" s="24" t="s">
        <v>582</v>
      </c>
      <c r="Q201" s="24" t="s">
        <v>961</v>
      </c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>
        <v>1</v>
      </c>
      <c r="AD201" s="24" t="s">
        <v>337</v>
      </c>
      <c r="AE201" s="24">
        <v>7</v>
      </c>
      <c r="AF201" s="24">
        <v>0</v>
      </c>
      <c r="AG201" s="24">
        <v>1</v>
      </c>
    </row>
    <row r="202" spans="2:33" x14ac:dyDescent="0.2">
      <c r="B202" t="s">
        <v>1129</v>
      </c>
      <c r="C202" s="3">
        <v>2020</v>
      </c>
      <c r="D202" s="24">
        <v>38</v>
      </c>
      <c r="E202" s="3" t="s">
        <v>1130</v>
      </c>
      <c r="F202" s="24" t="s">
        <v>282</v>
      </c>
      <c r="G202" s="24">
        <v>7</v>
      </c>
      <c r="H202" s="24">
        <v>15</v>
      </c>
      <c r="I202" s="24">
        <v>15</v>
      </c>
      <c r="J202" s="24">
        <v>25</v>
      </c>
      <c r="K202" s="24">
        <v>11</v>
      </c>
      <c r="L202" s="24">
        <v>0</v>
      </c>
      <c r="M202" s="24">
        <v>3</v>
      </c>
      <c r="N202" s="24">
        <v>11</v>
      </c>
      <c r="O202" s="24" t="s">
        <v>127</v>
      </c>
      <c r="P202" s="24" t="s">
        <v>55</v>
      </c>
      <c r="Q202" s="24" t="s">
        <v>117</v>
      </c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>
        <v>25</v>
      </c>
      <c r="AD202" s="24" t="s">
        <v>127</v>
      </c>
      <c r="AE202" s="24">
        <v>11</v>
      </c>
      <c r="AF202" s="24">
        <v>0</v>
      </c>
      <c r="AG202" s="24">
        <v>5</v>
      </c>
    </row>
    <row r="203" spans="2:33" x14ac:dyDescent="0.2">
      <c r="B203" t="s">
        <v>1129</v>
      </c>
      <c r="C203" s="3">
        <v>2004</v>
      </c>
      <c r="D203" s="24">
        <v>22</v>
      </c>
      <c r="E203" s="3" t="s">
        <v>1130</v>
      </c>
      <c r="F203" s="24" t="s">
        <v>282</v>
      </c>
      <c r="G203" s="24">
        <v>2</v>
      </c>
      <c r="H203" s="24">
        <v>2</v>
      </c>
      <c r="I203" s="24">
        <v>9</v>
      </c>
      <c r="J203" s="24">
        <v>75</v>
      </c>
      <c r="K203" s="24">
        <v>0</v>
      </c>
      <c r="L203" s="24">
        <v>5</v>
      </c>
      <c r="M203" s="24">
        <v>20</v>
      </c>
      <c r="N203" s="24" t="s">
        <v>67</v>
      </c>
      <c r="O203" s="24" t="s">
        <v>1211</v>
      </c>
      <c r="P203" s="24" t="s">
        <v>236</v>
      </c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>
        <v>9</v>
      </c>
      <c r="AC203" s="24" t="s">
        <v>67</v>
      </c>
      <c r="AD203" s="24">
        <v>75</v>
      </c>
      <c r="AE203" s="24">
        <v>0</v>
      </c>
      <c r="AF203" s="24">
        <v>1</v>
      </c>
    </row>
    <row r="204" spans="2:33" x14ac:dyDescent="0.2">
      <c r="B204" t="s">
        <v>1129</v>
      </c>
      <c r="C204" s="3">
        <v>2005</v>
      </c>
      <c r="D204" s="24">
        <v>23</v>
      </c>
      <c r="E204" s="3" t="s">
        <v>1130</v>
      </c>
      <c r="F204" s="24" t="s">
        <v>282</v>
      </c>
      <c r="G204" s="24">
        <v>4</v>
      </c>
      <c r="H204" s="24">
        <v>4</v>
      </c>
      <c r="I204" s="24">
        <v>19</v>
      </c>
      <c r="J204" s="24">
        <v>37</v>
      </c>
      <c r="K204" s="24">
        <v>2</v>
      </c>
      <c r="L204" s="24">
        <v>6</v>
      </c>
      <c r="M204" s="24">
        <v>10</v>
      </c>
      <c r="N204" s="24" t="s">
        <v>598</v>
      </c>
      <c r="O204" s="24" t="s">
        <v>515</v>
      </c>
      <c r="P204" s="24" t="s">
        <v>504</v>
      </c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>
        <v>19</v>
      </c>
      <c r="AC204" s="24" t="s">
        <v>598</v>
      </c>
      <c r="AD204" s="24">
        <v>37</v>
      </c>
      <c r="AE204" s="24">
        <v>2</v>
      </c>
      <c r="AF204" s="24">
        <v>0</v>
      </c>
    </row>
    <row r="205" spans="2:33" x14ac:dyDescent="0.2">
      <c r="B205" t="s">
        <v>1129</v>
      </c>
      <c r="C205" s="3" t="s">
        <v>1142</v>
      </c>
      <c r="D205" s="24">
        <v>25</v>
      </c>
      <c r="E205" s="3" t="s">
        <v>1130</v>
      </c>
      <c r="F205" s="24" t="s">
        <v>282</v>
      </c>
      <c r="G205" s="24">
        <v>1</v>
      </c>
      <c r="H205" s="24">
        <v>1</v>
      </c>
      <c r="I205" s="24">
        <v>4</v>
      </c>
      <c r="J205" s="24">
        <v>13</v>
      </c>
      <c r="K205" s="24">
        <v>0</v>
      </c>
      <c r="L205" s="24">
        <v>1</v>
      </c>
      <c r="M205" s="24">
        <v>6</v>
      </c>
      <c r="N205" s="24" t="s">
        <v>59</v>
      </c>
      <c r="O205" s="24" t="s">
        <v>447</v>
      </c>
      <c r="P205" s="24" t="s">
        <v>250</v>
      </c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>
        <v>4</v>
      </c>
      <c r="AC205" s="24" t="s">
        <v>59</v>
      </c>
      <c r="AD205" s="24">
        <v>13</v>
      </c>
      <c r="AE205" s="24">
        <v>0</v>
      </c>
      <c r="AF205" s="24">
        <v>1</v>
      </c>
    </row>
    <row r="206" spans="2:33" x14ac:dyDescent="0.2">
      <c r="B206" t="s">
        <v>1129</v>
      </c>
      <c r="C206" s="3">
        <v>2008</v>
      </c>
      <c r="D206" s="24">
        <v>26</v>
      </c>
      <c r="E206" s="3" t="s">
        <v>1130</v>
      </c>
      <c r="F206" s="24" t="s">
        <v>282</v>
      </c>
      <c r="G206" s="24">
        <v>3</v>
      </c>
      <c r="H206" s="24">
        <v>3</v>
      </c>
      <c r="I206" s="24">
        <v>5</v>
      </c>
      <c r="J206" s="24">
        <v>0</v>
      </c>
      <c r="K206" s="24">
        <v>0</v>
      </c>
      <c r="L206" s="24">
        <v>0</v>
      </c>
      <c r="M206" s="24">
        <v>4</v>
      </c>
      <c r="N206" s="24" t="s">
        <v>37</v>
      </c>
      <c r="O206" s="24" t="s">
        <v>37</v>
      </c>
      <c r="P206" s="24" t="s">
        <v>82</v>
      </c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>
        <v>5</v>
      </c>
      <c r="AC206" s="24" t="s">
        <v>37</v>
      </c>
      <c r="AD206" s="24">
        <v>0</v>
      </c>
      <c r="AE206" s="24">
        <v>0</v>
      </c>
      <c r="AF206" s="24">
        <v>0</v>
      </c>
    </row>
    <row r="207" spans="2:33" x14ac:dyDescent="0.2">
      <c r="B207" t="s">
        <v>1129</v>
      </c>
      <c r="C207" s="3">
        <v>2010</v>
      </c>
      <c r="D207" s="24">
        <v>28</v>
      </c>
      <c r="E207" s="3" t="s">
        <v>1130</v>
      </c>
      <c r="F207" s="24" t="s">
        <v>282</v>
      </c>
      <c r="G207" s="24">
        <v>3</v>
      </c>
      <c r="H207" s="24">
        <v>3</v>
      </c>
      <c r="I207" s="24">
        <v>21</v>
      </c>
      <c r="J207" s="24">
        <v>63</v>
      </c>
      <c r="K207" s="24">
        <v>1</v>
      </c>
      <c r="L207" s="24">
        <v>6</v>
      </c>
      <c r="M207" s="24">
        <v>18</v>
      </c>
      <c r="N207" s="24" t="s">
        <v>174</v>
      </c>
      <c r="O207" s="24" t="s">
        <v>1212</v>
      </c>
      <c r="P207" s="24" t="s">
        <v>337</v>
      </c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>
        <v>21</v>
      </c>
      <c r="AC207" s="24" t="s">
        <v>174</v>
      </c>
      <c r="AD207" s="24">
        <v>63</v>
      </c>
      <c r="AE207" s="24">
        <v>1</v>
      </c>
      <c r="AF207" s="24">
        <v>3</v>
      </c>
    </row>
    <row r="208" spans="2:33" x14ac:dyDescent="0.2">
      <c r="B208" t="s">
        <v>1129</v>
      </c>
      <c r="C208" s="3" t="s">
        <v>1064</v>
      </c>
      <c r="D208" s="24">
        <v>29</v>
      </c>
      <c r="E208" s="3" t="s">
        <v>1130</v>
      </c>
      <c r="F208" s="24" t="s">
        <v>282</v>
      </c>
      <c r="G208" s="24">
        <v>1</v>
      </c>
      <c r="H208" s="24">
        <v>1</v>
      </c>
      <c r="I208" s="24">
        <v>3</v>
      </c>
      <c r="J208" s="24">
        <v>15</v>
      </c>
      <c r="K208" s="24">
        <v>0</v>
      </c>
      <c r="L208" s="24">
        <v>0</v>
      </c>
      <c r="M208" s="24">
        <v>9</v>
      </c>
      <c r="N208" s="24" t="s">
        <v>239</v>
      </c>
      <c r="O208" s="24" t="s">
        <v>187</v>
      </c>
      <c r="P208" s="24" t="s">
        <v>174</v>
      </c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>
        <v>3</v>
      </c>
      <c r="AC208" s="24" t="s">
        <v>239</v>
      </c>
      <c r="AD208" s="24">
        <v>15</v>
      </c>
      <c r="AE208" s="24">
        <v>0</v>
      </c>
      <c r="AF208" s="24">
        <v>1</v>
      </c>
    </row>
    <row r="209" spans="2:33" x14ac:dyDescent="0.2">
      <c r="B209" t="s">
        <v>1129</v>
      </c>
      <c r="C209" s="3" t="s">
        <v>839</v>
      </c>
      <c r="D209" s="24">
        <v>32</v>
      </c>
      <c r="E209" s="3" t="s">
        <v>1130</v>
      </c>
      <c r="F209" s="24" t="s">
        <v>282</v>
      </c>
      <c r="G209" s="24">
        <v>1</v>
      </c>
      <c r="H209" s="24">
        <v>1</v>
      </c>
      <c r="I209" s="24">
        <v>2</v>
      </c>
      <c r="J209" s="24">
        <v>16</v>
      </c>
      <c r="K209" s="24">
        <v>0</v>
      </c>
      <c r="L209" s="24">
        <v>1</v>
      </c>
      <c r="M209" s="24">
        <v>16</v>
      </c>
      <c r="N209" s="24" t="s">
        <v>157</v>
      </c>
      <c r="O209" s="24" t="s">
        <v>389</v>
      </c>
      <c r="P209" s="24" t="s">
        <v>35</v>
      </c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>
        <v>2</v>
      </c>
      <c r="AC209" s="24" t="s">
        <v>157</v>
      </c>
      <c r="AD209" s="24">
        <v>16</v>
      </c>
      <c r="AE209" s="24">
        <v>0</v>
      </c>
      <c r="AF209" s="24">
        <v>0</v>
      </c>
    </row>
    <row r="210" spans="2:33" x14ac:dyDescent="0.2">
      <c r="B210" t="s">
        <v>1129</v>
      </c>
      <c r="C210" s="3" t="s">
        <v>396</v>
      </c>
      <c r="D210" s="24">
        <v>34</v>
      </c>
      <c r="E210" s="3" t="s">
        <v>1130</v>
      </c>
      <c r="F210" s="24" t="s">
        <v>282</v>
      </c>
      <c r="G210" s="24">
        <v>3</v>
      </c>
      <c r="H210" s="24">
        <v>3</v>
      </c>
      <c r="I210" s="24">
        <v>8</v>
      </c>
      <c r="J210" s="24">
        <v>11</v>
      </c>
      <c r="K210" s="24">
        <v>0</v>
      </c>
      <c r="L210" s="24">
        <v>0</v>
      </c>
      <c r="M210" s="24">
        <v>8</v>
      </c>
      <c r="N210" s="24" t="s">
        <v>85</v>
      </c>
      <c r="O210" s="24" t="s">
        <v>181</v>
      </c>
      <c r="P210" s="24" t="s">
        <v>250</v>
      </c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>
        <v>8</v>
      </c>
      <c r="AC210" s="24" t="s">
        <v>85</v>
      </c>
      <c r="AD210" s="24">
        <v>11</v>
      </c>
      <c r="AE210" s="24">
        <v>0</v>
      </c>
      <c r="AF210" s="24">
        <v>0</v>
      </c>
    </row>
    <row r="211" spans="2:33" x14ac:dyDescent="0.2">
      <c r="B211" t="s">
        <v>1129</v>
      </c>
      <c r="C211" s="3" t="s">
        <v>481</v>
      </c>
      <c r="D211" s="24">
        <v>35</v>
      </c>
      <c r="E211" s="3" t="s">
        <v>1130</v>
      </c>
      <c r="F211" s="24" t="s">
        <v>282</v>
      </c>
      <c r="G211" s="24">
        <v>1</v>
      </c>
      <c r="H211" s="24">
        <v>1</v>
      </c>
      <c r="I211" s="24">
        <v>2</v>
      </c>
      <c r="J211" s="24">
        <v>16</v>
      </c>
      <c r="K211" s="24">
        <v>0</v>
      </c>
      <c r="L211" s="24">
        <v>2</v>
      </c>
      <c r="M211" s="24">
        <v>15</v>
      </c>
      <c r="N211" s="24" t="s">
        <v>157</v>
      </c>
      <c r="O211" s="24" t="s">
        <v>389</v>
      </c>
      <c r="P211" s="24" t="s">
        <v>35</v>
      </c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>
        <v>2</v>
      </c>
      <c r="AC211" s="24" t="s">
        <v>157</v>
      </c>
      <c r="AD211" s="24">
        <v>16</v>
      </c>
      <c r="AE211" s="24">
        <v>0</v>
      </c>
      <c r="AF211" s="24">
        <v>1</v>
      </c>
    </row>
    <row r="212" spans="2:33" x14ac:dyDescent="0.2">
      <c r="B212" t="s">
        <v>1129</v>
      </c>
      <c r="C212" s="3">
        <v>2020</v>
      </c>
      <c r="D212" s="24">
        <v>38</v>
      </c>
      <c r="E212" s="3" t="s">
        <v>1130</v>
      </c>
      <c r="F212" s="24" t="s">
        <v>282</v>
      </c>
      <c r="G212" s="24">
        <v>1</v>
      </c>
      <c r="H212" s="24">
        <v>1</v>
      </c>
      <c r="I212" s="24">
        <v>1</v>
      </c>
      <c r="J212" s="24">
        <v>0</v>
      </c>
      <c r="K212" s="24">
        <v>0</v>
      </c>
      <c r="L212" s="24">
        <v>0</v>
      </c>
      <c r="M212" s="24">
        <v>0</v>
      </c>
      <c r="N212" s="24" t="s">
        <v>37</v>
      </c>
      <c r="O212" s="24" t="s">
        <v>37</v>
      </c>
      <c r="P212" s="24" t="s">
        <v>77</v>
      </c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>
        <v>1</v>
      </c>
      <c r="AC212" s="24" t="s">
        <v>37</v>
      </c>
      <c r="AD212" s="24">
        <v>0</v>
      </c>
      <c r="AE212" s="24">
        <v>0</v>
      </c>
      <c r="AF212" s="24">
        <v>0</v>
      </c>
    </row>
    <row r="213" spans="2:33" x14ac:dyDescent="0.2">
      <c r="B213" t="s">
        <v>1222</v>
      </c>
      <c r="C213" s="3">
        <v>2018</v>
      </c>
      <c r="D213" s="24">
        <v>23</v>
      </c>
      <c r="E213" s="3" t="s">
        <v>1213</v>
      </c>
      <c r="F213" s="24" t="s">
        <v>282</v>
      </c>
      <c r="G213" s="24">
        <v>6</v>
      </c>
      <c r="H213" s="24">
        <v>14</v>
      </c>
      <c r="I213" s="24">
        <v>13</v>
      </c>
      <c r="J213" s="24">
        <v>39</v>
      </c>
      <c r="K213" s="24">
        <v>131</v>
      </c>
      <c r="L213" s="24">
        <v>0</v>
      </c>
      <c r="M213" s="24">
        <v>8</v>
      </c>
      <c r="N213" s="24">
        <v>35</v>
      </c>
      <c r="O213" s="24" t="s">
        <v>297</v>
      </c>
      <c r="P213" s="24" t="s">
        <v>530</v>
      </c>
      <c r="Q213" s="24" t="s">
        <v>115</v>
      </c>
      <c r="R213" s="24">
        <v>1</v>
      </c>
      <c r="S213" s="24">
        <v>0</v>
      </c>
      <c r="T213" s="24">
        <v>0</v>
      </c>
      <c r="U213" s="24"/>
      <c r="V213" s="24">
        <v>0</v>
      </c>
      <c r="W213" s="24">
        <v>0</v>
      </c>
      <c r="X213" s="24">
        <v>0</v>
      </c>
      <c r="Y213" s="24" t="s">
        <v>37</v>
      </c>
      <c r="Z213" s="24" t="s">
        <v>37</v>
      </c>
      <c r="AA213" s="24" t="s">
        <v>343</v>
      </c>
      <c r="AB213" s="24" t="s">
        <v>37</v>
      </c>
      <c r="AC213" s="24">
        <v>39</v>
      </c>
      <c r="AD213" s="24" t="s">
        <v>297</v>
      </c>
      <c r="AE213" s="24">
        <v>131</v>
      </c>
      <c r="AF213" s="24">
        <v>0</v>
      </c>
      <c r="AG213" s="24">
        <v>7</v>
      </c>
    </row>
    <row r="214" spans="2:33" x14ac:dyDescent="0.2">
      <c r="B214" t="s">
        <v>1222</v>
      </c>
      <c r="C214" s="3">
        <v>2019</v>
      </c>
      <c r="D214" s="24">
        <v>24</v>
      </c>
      <c r="E214" s="3" t="s">
        <v>1213</v>
      </c>
      <c r="F214" s="24" t="s">
        <v>282</v>
      </c>
      <c r="G214" s="24">
        <v>6</v>
      </c>
      <c r="H214" s="24">
        <v>16</v>
      </c>
      <c r="I214" s="24">
        <v>16</v>
      </c>
      <c r="J214" s="24">
        <v>28</v>
      </c>
      <c r="K214" s="24">
        <v>141</v>
      </c>
      <c r="L214" s="24">
        <v>3</v>
      </c>
      <c r="M214" s="24">
        <v>15</v>
      </c>
      <c r="N214" s="24">
        <v>18</v>
      </c>
      <c r="O214" s="24" t="s">
        <v>239</v>
      </c>
      <c r="P214" s="24" t="s">
        <v>234</v>
      </c>
      <c r="Q214" s="24" t="s">
        <v>313</v>
      </c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>
        <v>28</v>
      </c>
      <c r="AD214" s="24" t="s">
        <v>239</v>
      </c>
      <c r="AE214" s="24">
        <v>141</v>
      </c>
      <c r="AF214" s="24">
        <v>3</v>
      </c>
      <c r="AG214" s="24">
        <v>6</v>
      </c>
    </row>
    <row r="215" spans="2:33" x14ac:dyDescent="0.2">
      <c r="B215" t="s">
        <v>1222</v>
      </c>
      <c r="C215" s="3">
        <v>2020</v>
      </c>
      <c r="D215" s="24">
        <v>25</v>
      </c>
      <c r="E215" s="3" t="s">
        <v>1213</v>
      </c>
      <c r="F215" s="24" t="s">
        <v>282</v>
      </c>
      <c r="G215" s="24">
        <v>6</v>
      </c>
      <c r="H215" s="24">
        <v>16</v>
      </c>
      <c r="I215" s="24">
        <v>16</v>
      </c>
      <c r="J215" s="24">
        <v>54</v>
      </c>
      <c r="K215" s="24">
        <v>165</v>
      </c>
      <c r="L215" s="24">
        <v>1</v>
      </c>
      <c r="M215" s="24">
        <v>18</v>
      </c>
      <c r="N215" s="24">
        <v>28</v>
      </c>
      <c r="O215" s="24" t="s">
        <v>340</v>
      </c>
      <c r="P215" s="24" t="s">
        <v>783</v>
      </c>
      <c r="Q215" s="24" t="s">
        <v>297</v>
      </c>
      <c r="R215" s="24">
        <v>1</v>
      </c>
      <c r="S215" s="24">
        <v>1</v>
      </c>
      <c r="T215" s="24">
        <v>6</v>
      </c>
      <c r="U215" s="24" t="s">
        <v>178</v>
      </c>
      <c r="V215" s="24">
        <v>0</v>
      </c>
      <c r="W215" s="24">
        <v>1</v>
      </c>
      <c r="X215" s="24">
        <v>6</v>
      </c>
      <c r="Y215" s="24" t="s">
        <v>385</v>
      </c>
      <c r="Z215" s="24" t="s">
        <v>127</v>
      </c>
      <c r="AA215" s="24" t="s">
        <v>386</v>
      </c>
      <c r="AB215" s="24" t="s">
        <v>178</v>
      </c>
      <c r="AC215" s="24">
        <v>55</v>
      </c>
      <c r="AD215" s="24" t="s">
        <v>340</v>
      </c>
      <c r="AE215" s="24">
        <v>171</v>
      </c>
      <c r="AF215" s="24">
        <v>1</v>
      </c>
      <c r="AG215" s="24">
        <v>8</v>
      </c>
    </row>
    <row r="216" spans="2:33" x14ac:dyDescent="0.2">
      <c r="B216" t="s">
        <v>1222</v>
      </c>
      <c r="C216" s="3">
        <v>2020</v>
      </c>
      <c r="D216" s="24">
        <v>25</v>
      </c>
      <c r="E216" s="3" t="s">
        <v>1213</v>
      </c>
      <c r="F216" s="24" t="s">
        <v>282</v>
      </c>
      <c r="H216" s="24">
        <v>2</v>
      </c>
      <c r="I216" s="24">
        <v>2</v>
      </c>
      <c r="J216" s="24">
        <v>8</v>
      </c>
      <c r="K216" s="24">
        <v>14</v>
      </c>
      <c r="L216" s="24">
        <v>0</v>
      </c>
      <c r="M216" s="24">
        <v>4</v>
      </c>
      <c r="N216" s="24">
        <v>6</v>
      </c>
      <c r="O216" s="24" t="s">
        <v>313</v>
      </c>
      <c r="P216" s="24" t="s">
        <v>337</v>
      </c>
      <c r="Q216" s="24" t="s">
        <v>250</v>
      </c>
      <c r="R216" s="24">
        <v>1</v>
      </c>
      <c r="S216" s="24">
        <v>1</v>
      </c>
      <c r="T216" s="24">
        <v>-8</v>
      </c>
      <c r="U216" s="24" t="s">
        <v>1225</v>
      </c>
      <c r="V216" s="24">
        <v>0</v>
      </c>
      <c r="W216" s="24">
        <v>0</v>
      </c>
      <c r="X216" s="24">
        <v>0</v>
      </c>
      <c r="Y216" s="24" t="s">
        <v>961</v>
      </c>
      <c r="Z216" s="24" t="s">
        <v>925</v>
      </c>
      <c r="AA216" s="24" t="s">
        <v>386</v>
      </c>
      <c r="AB216" s="24" t="s">
        <v>1225</v>
      </c>
      <c r="AC216" s="24">
        <v>9</v>
      </c>
      <c r="AD216" s="24" t="s">
        <v>55</v>
      </c>
      <c r="AE216" s="24">
        <v>6</v>
      </c>
      <c r="AF216" s="24">
        <v>0</v>
      </c>
      <c r="AG216" s="24">
        <v>0</v>
      </c>
    </row>
    <row r="217" spans="2:33" x14ac:dyDescent="0.2">
      <c r="B217" t="s">
        <v>1236</v>
      </c>
      <c r="C217" s="3">
        <v>2018</v>
      </c>
      <c r="D217" s="24">
        <v>21</v>
      </c>
      <c r="E217" s="3" t="s">
        <v>1226</v>
      </c>
      <c r="F217" s="24" t="s">
        <v>282</v>
      </c>
      <c r="G217" s="24">
        <v>14</v>
      </c>
      <c r="H217" s="24">
        <v>13</v>
      </c>
      <c r="I217" s="24">
        <v>13</v>
      </c>
      <c r="J217" s="24">
        <v>44</v>
      </c>
      <c r="K217" s="24">
        <v>138</v>
      </c>
      <c r="L217" s="24">
        <v>1</v>
      </c>
      <c r="M217" s="24">
        <v>16</v>
      </c>
      <c r="N217" s="24">
        <v>28</v>
      </c>
      <c r="O217" s="24" t="s">
        <v>340</v>
      </c>
      <c r="P217" s="24" t="s">
        <v>373</v>
      </c>
      <c r="Q217" s="24" t="s">
        <v>297</v>
      </c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>
        <v>44</v>
      </c>
      <c r="AD217" s="24" t="s">
        <v>340</v>
      </c>
      <c r="AE217" s="24">
        <v>138</v>
      </c>
      <c r="AF217" s="24">
        <v>1</v>
      </c>
      <c r="AG217" s="24">
        <v>5</v>
      </c>
    </row>
    <row r="218" spans="2:33" x14ac:dyDescent="0.2">
      <c r="B218" t="s">
        <v>1236</v>
      </c>
      <c r="C218" s="3">
        <v>2019</v>
      </c>
      <c r="D218" s="24">
        <v>22</v>
      </c>
      <c r="E218" s="3" t="s">
        <v>1226</v>
      </c>
      <c r="F218" s="24" t="s">
        <v>282</v>
      </c>
      <c r="G218" s="24">
        <v>14</v>
      </c>
      <c r="H218" s="24">
        <v>13</v>
      </c>
      <c r="I218" s="24">
        <v>13</v>
      </c>
      <c r="J218" s="24">
        <v>33</v>
      </c>
      <c r="K218" s="24">
        <v>62</v>
      </c>
      <c r="L218" s="24">
        <v>2</v>
      </c>
      <c r="M218" s="24">
        <v>6</v>
      </c>
      <c r="N218" s="24">
        <v>24</v>
      </c>
      <c r="O218" s="24" t="s">
        <v>598</v>
      </c>
      <c r="P218" s="24" t="s">
        <v>504</v>
      </c>
      <c r="Q218" s="24" t="s">
        <v>82</v>
      </c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>
        <v>33</v>
      </c>
      <c r="AD218" s="24" t="s">
        <v>598</v>
      </c>
      <c r="AE218" s="24">
        <v>62</v>
      </c>
      <c r="AF218" s="24">
        <v>2</v>
      </c>
      <c r="AG218" s="24">
        <v>11</v>
      </c>
    </row>
    <row r="219" spans="2:33" x14ac:dyDescent="0.2">
      <c r="B219" t="s">
        <v>1236</v>
      </c>
      <c r="C219" s="3">
        <v>2020</v>
      </c>
      <c r="D219" s="24">
        <v>23</v>
      </c>
      <c r="E219" s="3" t="s">
        <v>1226</v>
      </c>
      <c r="F219" s="24" t="s">
        <v>282</v>
      </c>
      <c r="G219" s="24">
        <v>14</v>
      </c>
      <c r="H219" s="24">
        <v>12</v>
      </c>
      <c r="I219" s="24">
        <v>12</v>
      </c>
      <c r="J219" s="24">
        <v>37</v>
      </c>
      <c r="K219" s="24">
        <v>217</v>
      </c>
      <c r="L219" s="24">
        <v>2</v>
      </c>
      <c r="M219" s="24">
        <v>13</v>
      </c>
      <c r="N219" s="24">
        <v>46</v>
      </c>
      <c r="O219" s="24" t="s">
        <v>120</v>
      </c>
      <c r="P219" s="24" t="s">
        <v>1237</v>
      </c>
      <c r="Q219" s="24" t="s">
        <v>340</v>
      </c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>
        <v>37</v>
      </c>
      <c r="AD219" s="24" t="s">
        <v>120</v>
      </c>
      <c r="AE219" s="24">
        <v>217</v>
      </c>
      <c r="AF219" s="24">
        <v>2</v>
      </c>
      <c r="AG219" s="24">
        <v>4</v>
      </c>
    </row>
    <row r="220" spans="2:33" x14ac:dyDescent="0.2">
      <c r="B220" t="s">
        <v>1259</v>
      </c>
      <c r="C220" s="3">
        <v>2018</v>
      </c>
      <c r="D220" s="24">
        <v>21</v>
      </c>
      <c r="E220" s="3" t="s">
        <v>1238</v>
      </c>
      <c r="F220" s="24" t="s">
        <v>425</v>
      </c>
      <c r="G220" s="24">
        <v>8</v>
      </c>
      <c r="H220" s="24">
        <v>16</v>
      </c>
      <c r="I220" s="24">
        <v>7</v>
      </c>
      <c r="J220" s="24">
        <v>147</v>
      </c>
      <c r="K220" s="24">
        <v>695</v>
      </c>
      <c r="L220" s="24">
        <v>5</v>
      </c>
      <c r="M220" s="24">
        <v>49</v>
      </c>
      <c r="N220" s="24">
        <v>39</v>
      </c>
      <c r="O220" s="24" t="s">
        <v>380</v>
      </c>
      <c r="P220" s="24" t="s">
        <v>1260</v>
      </c>
      <c r="Q220" s="24" t="s">
        <v>505</v>
      </c>
      <c r="R220" s="24">
        <v>2</v>
      </c>
      <c r="S220" s="24">
        <v>0</v>
      </c>
      <c r="T220" s="24">
        <v>0</v>
      </c>
      <c r="U220" s="24"/>
      <c r="V220" s="24">
        <v>0</v>
      </c>
      <c r="W220" s="24">
        <v>0</v>
      </c>
      <c r="X220" s="24">
        <v>0</v>
      </c>
      <c r="Y220" s="24" t="s">
        <v>37</v>
      </c>
      <c r="Z220" s="24" t="s">
        <v>37</v>
      </c>
      <c r="AA220" s="24" t="s">
        <v>343</v>
      </c>
      <c r="AB220" s="24" t="s">
        <v>37</v>
      </c>
      <c r="AC220" s="24">
        <v>147</v>
      </c>
      <c r="AD220" s="24" t="s">
        <v>380</v>
      </c>
      <c r="AE220" s="24">
        <v>695</v>
      </c>
      <c r="AF220" s="24">
        <v>5</v>
      </c>
      <c r="AG220" s="26">
        <v>12</v>
      </c>
    </row>
    <row r="221" spans="2:33" x14ac:dyDescent="0.2">
      <c r="B221" t="s">
        <v>1259</v>
      </c>
      <c r="C221" s="3" t="s">
        <v>1242</v>
      </c>
      <c r="D221" s="24">
        <v>22</v>
      </c>
      <c r="E221" s="3" t="s">
        <v>1238</v>
      </c>
      <c r="F221" s="24" t="s">
        <v>282</v>
      </c>
      <c r="G221" s="24">
        <v>8</v>
      </c>
      <c r="H221" s="24">
        <v>15</v>
      </c>
      <c r="I221" s="24">
        <v>15</v>
      </c>
      <c r="J221" s="24">
        <v>176</v>
      </c>
      <c r="K221" s="24">
        <v>1206</v>
      </c>
      <c r="L221" s="24">
        <v>7</v>
      </c>
      <c r="M221" s="24">
        <v>71</v>
      </c>
      <c r="N221" s="24">
        <v>47</v>
      </c>
      <c r="O221" s="26" t="s">
        <v>40</v>
      </c>
      <c r="P221" s="24" t="s">
        <v>1261</v>
      </c>
      <c r="Q221" s="24" t="s">
        <v>435</v>
      </c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>
        <v>176</v>
      </c>
      <c r="AD221" s="24" t="s">
        <v>40</v>
      </c>
      <c r="AE221" s="24">
        <v>1206</v>
      </c>
      <c r="AF221" s="24">
        <v>7</v>
      </c>
      <c r="AG221" s="24">
        <v>9</v>
      </c>
    </row>
    <row r="222" spans="2:33" x14ac:dyDescent="0.2">
      <c r="B222" t="s">
        <v>1259</v>
      </c>
      <c r="C222" s="3">
        <v>2020</v>
      </c>
      <c r="D222" s="24">
        <v>23</v>
      </c>
      <c r="E222" s="3" t="s">
        <v>1238</v>
      </c>
      <c r="F222" s="24" t="s">
        <v>282</v>
      </c>
      <c r="G222" s="24">
        <v>8</v>
      </c>
      <c r="H222" s="24">
        <v>15</v>
      </c>
      <c r="I222" s="24">
        <v>15</v>
      </c>
      <c r="J222" s="24">
        <v>159</v>
      </c>
      <c r="K222" s="24">
        <v>1005</v>
      </c>
      <c r="L222" s="24">
        <v>7</v>
      </c>
      <c r="M222" s="24">
        <v>56</v>
      </c>
      <c r="N222" s="24">
        <v>50</v>
      </c>
      <c r="O222" s="26" t="s">
        <v>45</v>
      </c>
      <c r="P222" s="24" t="s">
        <v>586</v>
      </c>
      <c r="Q222" s="24" t="s">
        <v>373</v>
      </c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>
        <v>159</v>
      </c>
      <c r="AD222" s="24" t="s">
        <v>45</v>
      </c>
      <c r="AE222" s="24">
        <v>1005</v>
      </c>
      <c r="AF222" s="24">
        <v>7</v>
      </c>
      <c r="AG222" s="24">
        <v>10</v>
      </c>
    </row>
    <row r="223" spans="2:33" x14ac:dyDescent="0.2">
      <c r="B223" t="s">
        <v>1259</v>
      </c>
      <c r="C223" s="3">
        <v>2018</v>
      </c>
      <c r="D223" s="24">
        <v>21</v>
      </c>
      <c r="E223" s="3" t="s">
        <v>1238</v>
      </c>
      <c r="F223" s="24" t="s">
        <v>282</v>
      </c>
      <c r="H223" s="24">
        <v>1</v>
      </c>
      <c r="I223" s="24">
        <v>1</v>
      </c>
      <c r="J223" s="24">
        <v>9</v>
      </c>
      <c r="K223" s="24">
        <v>54</v>
      </c>
      <c r="L223" s="24">
        <v>0</v>
      </c>
      <c r="M223" s="24">
        <v>4</v>
      </c>
      <c r="N223" s="24">
        <v>17</v>
      </c>
      <c r="O223" s="24" t="s">
        <v>178</v>
      </c>
      <c r="P223" s="24" t="s">
        <v>1262</v>
      </c>
      <c r="Q223" s="24" t="s">
        <v>314</v>
      </c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>
        <v>9</v>
      </c>
      <c r="AD223" s="24" t="s">
        <v>178</v>
      </c>
      <c r="AE223" s="24">
        <v>54</v>
      </c>
      <c r="AF223" s="24">
        <v>0</v>
      </c>
      <c r="AG223" s="24">
        <v>3</v>
      </c>
    </row>
    <row r="224" spans="2:33" x14ac:dyDescent="0.2">
      <c r="B224" t="s">
        <v>1259</v>
      </c>
      <c r="C224" s="3" t="s">
        <v>1242</v>
      </c>
      <c r="D224" s="24">
        <v>22</v>
      </c>
      <c r="E224" s="3" t="s">
        <v>1238</v>
      </c>
      <c r="F224" s="24" t="s">
        <v>282</v>
      </c>
      <c r="H224" s="24">
        <v>1</v>
      </c>
      <c r="I224" s="24">
        <v>1</v>
      </c>
      <c r="J224" s="24">
        <v>20</v>
      </c>
      <c r="K224" s="24">
        <v>143</v>
      </c>
      <c r="L224" s="24">
        <v>0</v>
      </c>
      <c r="M224" s="24">
        <v>9</v>
      </c>
      <c r="N224" s="24">
        <v>30</v>
      </c>
      <c r="O224" s="24" t="s">
        <v>125</v>
      </c>
      <c r="P224" s="24" t="s">
        <v>1263</v>
      </c>
      <c r="Q224" s="24" t="s">
        <v>739</v>
      </c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>
        <v>20</v>
      </c>
      <c r="AD224" s="24" t="s">
        <v>125</v>
      </c>
      <c r="AE224" s="24">
        <v>143</v>
      </c>
      <c r="AF224" s="24">
        <v>0</v>
      </c>
      <c r="AG224" s="24">
        <v>1</v>
      </c>
    </row>
    <row r="225" spans="2:32" x14ac:dyDescent="0.2">
      <c r="B225" t="s">
        <v>1259</v>
      </c>
      <c r="C225" s="3">
        <v>2020</v>
      </c>
      <c r="D225" s="24">
        <v>23</v>
      </c>
      <c r="E225" s="3" t="s">
        <v>1238</v>
      </c>
      <c r="F225" s="24" t="s">
        <v>282</v>
      </c>
      <c r="H225" s="24">
        <v>2</v>
      </c>
      <c r="I225" s="24">
        <v>2</v>
      </c>
      <c r="J225" s="24">
        <v>25</v>
      </c>
      <c r="K225" s="24">
        <v>170</v>
      </c>
      <c r="L225" s="24">
        <v>1</v>
      </c>
      <c r="M225" s="24">
        <v>7</v>
      </c>
      <c r="N225" s="24">
        <v>48</v>
      </c>
      <c r="O225" s="24" t="s">
        <v>62</v>
      </c>
      <c r="P225" s="24" t="s">
        <v>1264</v>
      </c>
      <c r="Q225" s="24" t="s">
        <v>315</v>
      </c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>
        <v>25</v>
      </c>
      <c r="AD225" s="24" t="s">
        <v>62</v>
      </c>
      <c r="AE225" s="24">
        <v>170</v>
      </c>
      <c r="AF225" s="24">
        <v>1</v>
      </c>
    </row>
    <row r="228" spans="2:32" x14ac:dyDescent="0.2">
      <c r="B228" s="7" t="s">
        <v>198</v>
      </c>
      <c r="C228" t="s">
        <v>1272</v>
      </c>
    </row>
    <row r="229" spans="2:32" x14ac:dyDescent="0.2">
      <c r="B229" s="8" t="s">
        <v>1222</v>
      </c>
      <c r="C229" s="6">
        <v>129</v>
      </c>
    </row>
    <row r="230" spans="2:32" x14ac:dyDescent="0.2">
      <c r="B230" s="8" t="s">
        <v>1129</v>
      </c>
      <c r="C230" s="6">
        <v>741</v>
      </c>
    </row>
    <row r="231" spans="2:32" x14ac:dyDescent="0.2">
      <c r="B231" s="8" t="s">
        <v>1</v>
      </c>
      <c r="C231" s="6">
        <v>749</v>
      </c>
      <c r="H231" s="29">
        <v>1.48818982664219E+16</v>
      </c>
      <c r="I231" s="30">
        <v>1793220325209070</v>
      </c>
      <c r="J231" s="30">
        <v>2139317679127220</v>
      </c>
      <c r="K231" s="30">
        <v>1.76777378240849E+16</v>
      </c>
      <c r="L231" s="30">
        <v>1519477589729690</v>
      </c>
      <c r="M231" s="30">
        <v>1896392843890670</v>
      </c>
      <c r="N231" s="30">
        <v>1.17373434125185E+16</v>
      </c>
      <c r="O231" s="30">
        <v>1.07493371819302E+16</v>
      </c>
      <c r="P231" s="30">
        <v>1.66726888787222E+16</v>
      </c>
      <c r="Q231" s="30">
        <v>1783910095853300</v>
      </c>
      <c r="R231" s="30">
        <v>1.94048178769424E+16</v>
      </c>
      <c r="S231" s="30">
        <v>2436506005774370</v>
      </c>
      <c r="T231" s="30">
        <v>2.38606371534267E+16</v>
      </c>
      <c r="U231" s="30">
        <v>1.8540776511882E+16</v>
      </c>
      <c r="V231" s="30">
        <v>1.76919792096007E+16</v>
      </c>
      <c r="W231" s="30">
        <v>1.46378726920952E+16</v>
      </c>
      <c r="X231" s="30">
        <v>1.60619142424846E+16</v>
      </c>
      <c r="Y231" s="30">
        <v>1973555289056860</v>
      </c>
    </row>
    <row r="232" spans="2:32" x14ac:dyDescent="0.2">
      <c r="B232" s="8" t="s">
        <v>1032</v>
      </c>
      <c r="C232" s="6">
        <v>232</v>
      </c>
    </row>
    <row r="233" spans="2:32" x14ac:dyDescent="0.2">
      <c r="B233" s="8" t="s">
        <v>781</v>
      </c>
      <c r="C233" s="6">
        <v>235</v>
      </c>
      <c r="H233" s="29">
        <v>1.48818982664219E+16</v>
      </c>
      <c r="I233">
        <f>LEN(H233)</f>
        <v>17</v>
      </c>
      <c r="J233">
        <f>H233/10^(I233-2)</f>
        <v>14.881898266421899</v>
      </c>
    </row>
    <row r="234" spans="2:32" x14ac:dyDescent="0.2">
      <c r="B234" s="8" t="s">
        <v>378</v>
      </c>
      <c r="C234" s="6">
        <v>269</v>
      </c>
      <c r="H234" s="30">
        <v>1793220325209070</v>
      </c>
      <c r="I234">
        <f t="shared" ref="I234:I250" si="0">LEN(H234)</f>
        <v>16</v>
      </c>
      <c r="J234">
        <f t="shared" ref="J234:J250" si="1">H234/10^(I234-2)</f>
        <v>17.932203252090702</v>
      </c>
    </row>
    <row r="235" spans="2:32" x14ac:dyDescent="0.2">
      <c r="B235" s="8" t="s">
        <v>1236</v>
      </c>
      <c r="C235" s="6">
        <v>114</v>
      </c>
      <c r="H235" s="30">
        <v>2139317679127220</v>
      </c>
      <c r="I235">
        <f t="shared" si="0"/>
        <v>16</v>
      </c>
      <c r="J235">
        <f t="shared" si="1"/>
        <v>21.3931767912722</v>
      </c>
    </row>
    <row r="236" spans="2:32" x14ac:dyDescent="0.2">
      <c r="B236" s="8" t="s">
        <v>956</v>
      </c>
      <c r="C236" s="6">
        <v>114</v>
      </c>
      <c r="H236" s="30">
        <v>1.76777378240849E+16</v>
      </c>
      <c r="I236">
        <f t="shared" si="0"/>
        <v>17</v>
      </c>
      <c r="J236">
        <f t="shared" si="1"/>
        <v>17.6777378240849</v>
      </c>
    </row>
    <row r="237" spans="2:32" x14ac:dyDescent="0.2">
      <c r="B237" s="8" t="s">
        <v>592</v>
      </c>
      <c r="C237" s="6">
        <v>177</v>
      </c>
      <c r="H237" s="30">
        <v>1519477589729690</v>
      </c>
      <c r="I237">
        <f t="shared" si="0"/>
        <v>16</v>
      </c>
      <c r="J237">
        <f t="shared" si="1"/>
        <v>15.1947758972969</v>
      </c>
    </row>
    <row r="238" spans="2:32" x14ac:dyDescent="0.2">
      <c r="B238" s="8" t="s">
        <v>364</v>
      </c>
      <c r="C238" s="6">
        <v>334</v>
      </c>
      <c r="H238" s="30">
        <v>1896392843890670</v>
      </c>
      <c r="I238">
        <f t="shared" si="0"/>
        <v>16</v>
      </c>
      <c r="J238">
        <f t="shared" si="1"/>
        <v>18.963928438906699</v>
      </c>
    </row>
    <row r="239" spans="2:32" x14ac:dyDescent="0.2">
      <c r="B239" s="8" t="s">
        <v>1259</v>
      </c>
      <c r="C239" s="6">
        <v>536</v>
      </c>
      <c r="H239" s="30">
        <v>1.17373434125185E+16</v>
      </c>
      <c r="I239">
        <f t="shared" si="0"/>
        <v>17</v>
      </c>
      <c r="J239">
        <f t="shared" si="1"/>
        <v>11.7373434125185</v>
      </c>
    </row>
    <row r="240" spans="2:32" x14ac:dyDescent="0.2">
      <c r="B240" s="8" t="s">
        <v>251</v>
      </c>
      <c r="C240" s="6">
        <v>214</v>
      </c>
      <c r="H240" s="30">
        <v>1.07493371819302E+16</v>
      </c>
      <c r="I240">
        <f t="shared" si="0"/>
        <v>17</v>
      </c>
      <c r="J240">
        <f t="shared" si="1"/>
        <v>10.749337181930199</v>
      </c>
    </row>
    <row r="241" spans="2:10" x14ac:dyDescent="0.2">
      <c r="B241" s="8" t="s">
        <v>607</v>
      </c>
      <c r="C241" s="6">
        <v>937</v>
      </c>
      <c r="H241" s="30">
        <v>1.66726888787222E+16</v>
      </c>
      <c r="I241">
        <f t="shared" si="0"/>
        <v>17</v>
      </c>
      <c r="J241">
        <f t="shared" si="1"/>
        <v>16.672688878722202</v>
      </c>
    </row>
    <row r="242" spans="2:10" x14ac:dyDescent="0.2">
      <c r="B242" s="8" t="s">
        <v>865</v>
      </c>
      <c r="C242" s="6">
        <v>470</v>
      </c>
      <c r="H242" s="30">
        <v>1783910095853300</v>
      </c>
      <c r="I242">
        <f t="shared" si="0"/>
        <v>16</v>
      </c>
      <c r="J242">
        <f t="shared" si="1"/>
        <v>17.839100958532999</v>
      </c>
    </row>
    <row r="243" spans="2:10" x14ac:dyDescent="0.2">
      <c r="B243" s="8" t="s">
        <v>1008</v>
      </c>
      <c r="C243" s="6">
        <v>351</v>
      </c>
      <c r="H243" s="30">
        <v>1.94048178769424E+16</v>
      </c>
      <c r="I243">
        <f t="shared" si="0"/>
        <v>17</v>
      </c>
      <c r="J243">
        <f t="shared" si="1"/>
        <v>19.404817876942399</v>
      </c>
    </row>
    <row r="244" spans="2:10" x14ac:dyDescent="0.2">
      <c r="B244" s="8" t="s">
        <v>915</v>
      </c>
      <c r="C244" s="6">
        <v>349</v>
      </c>
      <c r="H244" s="30">
        <v>2436506005774370</v>
      </c>
      <c r="I244">
        <f t="shared" si="0"/>
        <v>16</v>
      </c>
      <c r="J244">
        <f t="shared" si="1"/>
        <v>24.365060057743701</v>
      </c>
    </row>
    <row r="245" spans="2:10" x14ac:dyDescent="0.2">
      <c r="B245" s="8" t="s">
        <v>812</v>
      </c>
      <c r="C245" s="6">
        <v>258</v>
      </c>
      <c r="H245" s="30">
        <v>2.38606371534267E+16</v>
      </c>
      <c r="I245">
        <f t="shared" si="0"/>
        <v>17</v>
      </c>
      <c r="J245">
        <f t="shared" si="1"/>
        <v>23.860637153426701</v>
      </c>
    </row>
    <row r="246" spans="2:10" x14ac:dyDescent="0.2">
      <c r="B246" s="8" t="s">
        <v>448</v>
      </c>
      <c r="C246" s="6">
        <v>886</v>
      </c>
      <c r="H246" s="30">
        <v>1.8540776511882E+16</v>
      </c>
      <c r="I246">
        <f t="shared" si="0"/>
        <v>17</v>
      </c>
      <c r="J246">
        <f t="shared" si="1"/>
        <v>18.540776511882001</v>
      </c>
    </row>
    <row r="247" spans="2:10" x14ac:dyDescent="0.2">
      <c r="B247" s="8" t="s">
        <v>199</v>
      </c>
      <c r="C247" s="6">
        <v>7095</v>
      </c>
      <c r="H247" s="30">
        <v>1.76919792096007E+16</v>
      </c>
      <c r="I247">
        <f t="shared" si="0"/>
        <v>17</v>
      </c>
      <c r="J247">
        <f t="shared" si="1"/>
        <v>17.691979209600699</v>
      </c>
    </row>
    <row r="248" spans="2:10" x14ac:dyDescent="0.2">
      <c r="H248" s="30">
        <v>1.46378726920952E+16</v>
      </c>
      <c r="I248">
        <f t="shared" si="0"/>
        <v>17</v>
      </c>
      <c r="J248">
        <f t="shared" si="1"/>
        <v>14.6378726920952</v>
      </c>
    </row>
    <row r="249" spans="2:10" x14ac:dyDescent="0.2">
      <c r="H249" s="30">
        <v>1.60619142424846E+16</v>
      </c>
      <c r="I249">
        <f t="shared" si="0"/>
        <v>17</v>
      </c>
      <c r="J249">
        <f t="shared" si="1"/>
        <v>16.061914242484601</v>
      </c>
    </row>
    <row r="250" spans="2:10" x14ac:dyDescent="0.2">
      <c r="H250" s="30">
        <v>1973555289056860</v>
      </c>
      <c r="I250">
        <f t="shared" si="0"/>
        <v>16</v>
      </c>
      <c r="J250">
        <f t="shared" si="1"/>
        <v>19.735552890568599</v>
      </c>
    </row>
  </sheetData>
  <hyperlinks>
    <hyperlink ref="C4" r:id="rId2" display="https://www.pro-football-reference.com/years/2017/" xr:uid="{B546E974-B59B-B043-9A17-084F2DFBCE40}"/>
    <hyperlink ref="E4" r:id="rId3" tooltip="Kansas City Chiefs" display="https://www.pro-football-reference.com/teams/kan/2017.htm" xr:uid="{14514F05-3364-7244-AD89-962AC76F7F50}"/>
    <hyperlink ref="C5" r:id="rId4" display="https://www.pro-football-reference.com/years/2018/" xr:uid="{992B93C3-F4C8-3D48-9B53-AFA3D7639B37}"/>
    <hyperlink ref="E5" r:id="rId5" tooltip="Kansas City Chiefs" display="https://www.pro-football-reference.com/teams/kan/2018.htm" xr:uid="{0204CD4A-A77C-7348-A942-9608CDA76D85}"/>
    <hyperlink ref="C6" r:id="rId6" display="https://www.pro-football-reference.com/years/2019/" xr:uid="{41F281A4-4982-3343-AA39-720C276F3807}"/>
    <hyperlink ref="E6" r:id="rId7" tooltip="Kansas City Chiefs" display="https://www.pro-football-reference.com/teams/kan/2019.htm" xr:uid="{688303C9-AC38-084D-BE6D-0B5D6C07D4C0}"/>
    <hyperlink ref="C7" r:id="rId8" display="https://www.pro-football-reference.com/years/2020/" xr:uid="{1830AFD1-441A-CE43-A2BC-9D10F6F8DC66}"/>
    <hyperlink ref="E7" r:id="rId9" tooltip="Kansas City Chiefs" display="https://www.pro-football-reference.com/teams/kan/2020.htm" xr:uid="{5DE58BE9-0B47-5F41-9318-8431C56D3BC3}"/>
    <hyperlink ref="C8" r:id="rId10" display="https://www.pro-football-reference.com/years/2018/" xr:uid="{B2C14DE8-576F-D34C-83E3-51C047C2E6E1}"/>
    <hyperlink ref="E8" r:id="rId11" tooltip="Buffalo Bills" display="https://www.pro-football-reference.com/teams/buf/2018.htm" xr:uid="{2391FFB1-3061-224B-BBE3-96BC50AA9C0D}"/>
    <hyperlink ref="C9" r:id="rId12" display="https://www.pro-football-reference.com/years/2019/" xr:uid="{FDA6D8E8-563E-454E-9226-F6AE067D2D90}"/>
    <hyperlink ref="E9" r:id="rId13" tooltip="Buffalo Bills" display="https://www.pro-football-reference.com/teams/buf/2019.htm" xr:uid="{443D731A-3957-2947-8431-BEE23F38B6B1}"/>
    <hyperlink ref="C10" r:id="rId14" display="https://www.pro-football-reference.com/years/2020/" xr:uid="{DCD30453-B4DF-134D-B1CF-B8E39D11CD5E}"/>
    <hyperlink ref="E10" r:id="rId15" tooltip="Buffalo Bills" display="https://www.pro-football-reference.com/teams/buf/2020.htm" xr:uid="{D39950EA-DD74-6C46-A482-2880553884A4}"/>
    <hyperlink ref="C11" r:id="rId16" display="https://www.pro-football-reference.com/years/2019/" xr:uid="{4EA88251-005E-F942-8D65-585EBBDC30F6}"/>
    <hyperlink ref="E11" r:id="rId17" tooltip="Buffalo Bills" display="https://www.pro-football-reference.com/teams/buf/2019.htm" xr:uid="{AD145958-79F0-8547-9DDC-80E1F6695B8B}"/>
    <hyperlink ref="C12" r:id="rId18" display="https://www.pro-football-reference.com/years/2020/" xr:uid="{551EC1BA-2D37-DC4B-8DDD-4497D54C5951}"/>
    <hyperlink ref="E12" r:id="rId19" tooltip="Buffalo Bills" display="https://www.pro-football-reference.com/teams/buf/2020.htm" xr:uid="{99094F33-5753-8E4E-A498-314DC1338136}"/>
    <hyperlink ref="C13" r:id="rId20" display="https://www.pro-football-reference.com/years/2018/" xr:uid="{B60EF3C2-3307-5141-8A60-083E973E0F25}"/>
    <hyperlink ref="E13" r:id="rId21" tooltip="Kansas City Chiefs" display="https://www.pro-football-reference.com/teams/kan/2018.htm" xr:uid="{C00E3995-CE26-B74D-AB1A-A64083B8F728}"/>
    <hyperlink ref="C14" r:id="rId22" display="https://www.pro-football-reference.com/years/2019/" xr:uid="{1E896358-C0E2-8A45-87AB-4D0C78B5C6DC}"/>
    <hyperlink ref="E14" r:id="rId23" tooltip="Kansas City Chiefs" display="https://www.pro-football-reference.com/teams/kan/2019.htm" xr:uid="{05A5B0F3-40D6-E143-8316-0A0134856A0D}"/>
    <hyperlink ref="C15" r:id="rId24" display="https://www.pro-football-reference.com/years/2020/" xr:uid="{4573AC6A-A56D-B747-B468-1BBFF01862A3}"/>
    <hyperlink ref="E15" r:id="rId25" tooltip="Kansas City Chiefs" display="https://www.pro-football-reference.com/teams/kan/2020.htm" xr:uid="{109CC79A-6113-D543-8D81-CA2CBE98EA3D}"/>
    <hyperlink ref="C16" r:id="rId26" display="https://www.pro-football-reference.com/years/2016/" xr:uid="{345A6F93-10C0-7C48-9C59-27D6A569A7F8}"/>
    <hyperlink ref="E16" r:id="rId27" tooltip="Dallas Cowboys" display="https://www.pro-football-reference.com/teams/dal/2016.htm" xr:uid="{4A149F65-1CF5-F946-9FBF-80C09C4A1788}"/>
    <hyperlink ref="C17" r:id="rId28" display="https://www.pro-football-reference.com/years/2017/" xr:uid="{870914E9-68FE-9447-91A8-6FE751132993}"/>
    <hyperlink ref="E17" r:id="rId29" tooltip="Dallas Cowboys" display="https://www.pro-football-reference.com/teams/dal/2017.htm" xr:uid="{D49A389A-025F-7B49-9AC6-5BA9920FF3F0}"/>
    <hyperlink ref="C18" r:id="rId30" display="https://www.pro-football-reference.com/years/2018/" xr:uid="{4C59C7DE-CC65-924E-BC7A-6C422ED37197}"/>
    <hyperlink ref="E18" r:id="rId31" tooltip="Dallas Cowboys" display="https://www.pro-football-reference.com/teams/dal/2018.htm" xr:uid="{8EA10EC7-817B-0E41-A28E-65F890CBBC47}"/>
    <hyperlink ref="C19" r:id="rId32" display="https://www.pro-football-reference.com/years/2019/" xr:uid="{2FDDCE80-1D33-C740-A749-2EE4E1271CCB}"/>
    <hyperlink ref="E19" r:id="rId33" tooltip="Dallas Cowboys" display="https://www.pro-football-reference.com/teams/dal/2019.htm" xr:uid="{F762C0DB-9AA1-2342-93E3-84DDEEFE3CC5}"/>
    <hyperlink ref="E20" r:id="rId34" tooltip="Dallas Cowboys" display="https://www.pro-football-reference.com/teams/dal/2020.htm" xr:uid="{A02E627C-971C-D142-84A7-4DA251AAE87B}"/>
    <hyperlink ref="C20" r:id="rId35" display="https://www.pro-football-reference.com/years/2020/" xr:uid="{E3E2583E-6265-3F43-AF68-EA51281293EF}"/>
    <hyperlink ref="C21" r:id="rId36" display="https://www.pro-football-reference.com/years/2016/" xr:uid="{DF5F5408-370E-3E4B-8831-73DC436A8A99}"/>
    <hyperlink ref="E21" r:id="rId37" tooltip="Dallas Cowboys" display="https://www.pro-football-reference.com/teams/dal/2016.htm" xr:uid="{41BF5C3F-0F8C-F44B-90EF-9AEAA1699E02}"/>
    <hyperlink ref="C22" r:id="rId38" display="https://www.pro-football-reference.com/years/2018/" xr:uid="{B8ACC658-22A1-F743-9735-F90BEB2ECBAD}"/>
    <hyperlink ref="E22" r:id="rId39" tooltip="Dallas Cowboys" display="https://www.pro-football-reference.com/teams/dal/2018.htm" xr:uid="{C59B503C-4355-D24F-A9CF-375CD5F90D3E}"/>
    <hyperlink ref="C23" r:id="rId40" display="https://www.pro-football-reference.com/years/2012/" xr:uid="{4E321E05-51B4-5C4F-8D2C-A31FB0E6CF14}"/>
    <hyperlink ref="E23" r:id="rId41" tooltip="Seattle Seahawks" display="https://www.pro-football-reference.com/teams/sea/2012.htm" xr:uid="{445E5BFA-B9CF-D947-AB9B-4DD58CC7ABCE}"/>
    <hyperlink ref="C24" r:id="rId42" display="https://www.pro-football-reference.com/years/2013/" xr:uid="{DD132124-4A92-7E4A-92DB-3902E2D527AC}"/>
    <hyperlink ref="E24" r:id="rId43" tooltip="Seattle Seahawks" display="https://www.pro-football-reference.com/teams/sea/2013.htm" xr:uid="{6BBADCEE-BC27-CF40-8FC2-9CB8916D7402}"/>
    <hyperlink ref="C25" r:id="rId44" display="https://www.pro-football-reference.com/years/2014/" xr:uid="{20A3B58D-6B53-9A4C-8BCE-13A0A3C260EC}"/>
    <hyperlink ref="E25" r:id="rId45" tooltip="Seattle Seahawks" display="https://www.pro-football-reference.com/teams/sea/2014.htm" xr:uid="{4F149936-2E07-6F44-9F3F-3DAA42C6FC3F}"/>
    <hyperlink ref="C26" r:id="rId46" display="https://www.pro-football-reference.com/years/2015/" xr:uid="{77B17FC0-29CF-5B40-842E-43C4D5706C81}"/>
    <hyperlink ref="E26" r:id="rId47" tooltip="Seattle Seahawks" display="https://www.pro-football-reference.com/teams/sea/2015.htm" xr:uid="{DA87B6A2-00F7-364E-B15B-1CDE2AF11B5C}"/>
    <hyperlink ref="C27" r:id="rId48" display="https://www.pro-football-reference.com/years/2016/" xr:uid="{5B0862C2-311F-4349-9919-63638D16E84C}"/>
    <hyperlink ref="E27" r:id="rId49" tooltip="Seattle Seahawks" display="https://www.pro-football-reference.com/teams/sea/2016.htm" xr:uid="{6A12C92B-4AE5-3142-8C6D-72EF61F34183}"/>
    <hyperlink ref="C28" r:id="rId50" display="https://www.pro-football-reference.com/years/2017/" xr:uid="{057E3D5A-516B-D243-AB49-A1C612AE4A62}"/>
    <hyperlink ref="E28" r:id="rId51" tooltip="Seattle Seahawks" display="https://www.pro-football-reference.com/teams/sea/2017.htm" xr:uid="{BC9761F8-BA2B-9143-856A-8DBB643350BF}"/>
    <hyperlink ref="C29" r:id="rId52" display="https://www.pro-football-reference.com/years/2018/" xr:uid="{8E38DBC6-0E08-F043-AA22-A61D83F4C764}"/>
    <hyperlink ref="E29" r:id="rId53" tooltip="Seattle Seahawks" display="https://www.pro-football-reference.com/teams/sea/2018.htm" xr:uid="{7AE39BD0-0A95-5640-9F98-CF17EE963655}"/>
    <hyperlink ref="C30" r:id="rId54" display="https://www.pro-football-reference.com/years/2019/" xr:uid="{F4707E6A-CBA2-A442-8F37-7870BDAC69DD}"/>
    <hyperlink ref="E30" r:id="rId55" tooltip="Seattle Seahawks" display="https://www.pro-football-reference.com/teams/sea/2019.htm" xr:uid="{8F875EC9-F12C-9B42-A1B9-DC32F67C78AF}"/>
    <hyperlink ref="C31" r:id="rId56" display="https://www.pro-football-reference.com/years/2020/" xr:uid="{96F14017-50D9-9A4B-9EE4-FCDAA28D44D6}"/>
    <hyperlink ref="E31" r:id="rId57" tooltip="Seattle Seahawks" display="https://www.pro-football-reference.com/teams/sea/2020.htm" xr:uid="{2DFE7C49-2212-6C47-A1E4-7BB164DC694E}"/>
    <hyperlink ref="C32" r:id="rId58" display="https://www.pro-football-reference.com/years/2012/" xr:uid="{F8ACA8B0-3C47-9549-99CC-176BB84CB60C}"/>
    <hyperlink ref="E32" r:id="rId59" tooltip="Seattle Seahawks" display="https://www.pro-football-reference.com/teams/sea/2012.htm" xr:uid="{DC3E88AA-CFBE-DF43-9C10-92A82F734AAD}"/>
    <hyperlink ref="C33" r:id="rId60" display="https://www.pro-football-reference.com/years/2013/" xr:uid="{22ED76C6-24F3-1F4D-B7B8-348B520AB8F4}"/>
    <hyperlink ref="E33" r:id="rId61" tooltip="Seattle Seahawks" display="https://www.pro-football-reference.com/teams/sea/2013.htm" xr:uid="{790F9B95-827E-644E-8838-A88A65B13FE4}"/>
    <hyperlink ref="C34" r:id="rId62" display="https://www.pro-football-reference.com/years/2014/" xr:uid="{8397F6ED-FCA5-7E4B-AE26-FBE3908A0205}"/>
    <hyperlink ref="E34" r:id="rId63" tooltip="Seattle Seahawks" display="https://www.pro-football-reference.com/teams/sea/2014.htm" xr:uid="{7E926CD1-DA31-4940-8B26-564FF11A1E7E}"/>
    <hyperlink ref="C35" r:id="rId64" display="https://www.pro-football-reference.com/years/2015/" xr:uid="{40BFF0B8-E7C3-0640-9FAC-44A96E6D32CE}"/>
    <hyperlink ref="E35" r:id="rId65" tooltip="Seattle Seahawks" display="https://www.pro-football-reference.com/teams/sea/2015.htm" xr:uid="{E541F12D-28E3-224C-A7CF-DAEBC81F5F8B}"/>
    <hyperlink ref="C36" r:id="rId66" display="https://www.pro-football-reference.com/years/2016/" xr:uid="{7F9E2089-6615-1549-8697-624DFA9E9F0E}"/>
    <hyperlink ref="E36" r:id="rId67" tooltip="Seattle Seahawks" display="https://www.pro-football-reference.com/teams/sea/2016.htm" xr:uid="{5326941E-4C1A-A540-ADD7-D40AEF845333}"/>
    <hyperlink ref="C37" r:id="rId68" display="https://www.pro-football-reference.com/years/2018/" xr:uid="{B799E8FA-53A2-C140-B4E0-DD5AB292931B}"/>
    <hyperlink ref="E37" r:id="rId69" tooltip="Seattle Seahawks" display="https://www.pro-football-reference.com/teams/sea/2018.htm" xr:uid="{20EC1100-75CE-6048-9354-DC3A66F86F09}"/>
    <hyperlink ref="C38" r:id="rId70" display="https://www.pro-football-reference.com/years/2019/" xr:uid="{F8A71453-A534-8440-8BBF-AF0533049829}"/>
    <hyperlink ref="E38" r:id="rId71" tooltip="Seattle Seahawks" display="https://www.pro-football-reference.com/teams/sea/2019.htm" xr:uid="{28C84130-6E04-8C45-8608-A4C0C7BACE2C}"/>
    <hyperlink ref="C39" r:id="rId72" display="https://www.pro-football-reference.com/years/2020/" xr:uid="{45F24429-654B-5542-AF13-07C9908115F4}"/>
    <hyperlink ref="E39" r:id="rId73" tooltip="Seattle Seahawks" display="https://www.pro-football-reference.com/teams/sea/2020.htm" xr:uid="{7678A5A3-645E-C249-8B9C-1A141E839F43}"/>
    <hyperlink ref="C40" r:id="rId74" display="https://www.pro-football-reference.com/years/2016/" xr:uid="{E8B22A1E-D5D5-E543-9CEF-4E63797FD046}"/>
    <hyperlink ref="E40" r:id="rId75" tooltip="Los Angeles Rams" display="https://www.pro-football-reference.com/teams/ram/2016.htm" xr:uid="{C5E14452-1FF9-AD41-9DDE-2C8BBAB4562F}"/>
    <hyperlink ref="C41" r:id="rId76" display="https://www.pro-football-reference.com/years/2017/" xr:uid="{11261459-4959-BE4B-882E-5FA342C5E72D}"/>
    <hyperlink ref="E41" r:id="rId77" tooltip="Los Angeles Rams" display="https://www.pro-football-reference.com/teams/ram/2017.htm" xr:uid="{61D6CE3D-19CD-DD47-A5B3-34CFE9F3FBE2}"/>
    <hyperlink ref="C42" r:id="rId78" display="https://www.pro-football-reference.com/years/2018/" xr:uid="{F64FB71C-3CEB-5749-95F0-B7C008B49B52}"/>
    <hyperlink ref="E42" r:id="rId79" tooltip="Los Angeles Rams" display="https://www.pro-football-reference.com/teams/ram/2018.htm" xr:uid="{B52414E3-1F34-6049-B797-769882D9D4BF}"/>
    <hyperlink ref="C43" r:id="rId80" display="https://www.pro-football-reference.com/years/2019/" xr:uid="{E981CC99-3A8F-9B40-AEC4-1231B38FA498}"/>
    <hyperlink ref="E43" r:id="rId81" tooltip="Los Angeles Rams" display="https://www.pro-football-reference.com/teams/ram/2019.htm" xr:uid="{43174C49-74BC-6B43-BF71-0E378EAB938A}"/>
    <hyperlink ref="C44" r:id="rId82" display="https://www.pro-football-reference.com/years/2020/" xr:uid="{ACA4959B-3611-8342-A823-0E53CDD7D528}"/>
    <hyperlink ref="E44" r:id="rId83" tooltip="Los Angeles Rams" display="https://www.pro-football-reference.com/teams/ram/2020.htm" xr:uid="{CE4BE713-759F-BD43-8F5B-A72ADA6CF331}"/>
    <hyperlink ref="C45" r:id="rId84" display="https://www.pro-football-reference.com/years/2018/" xr:uid="{995E60F5-93FA-DE48-A3EF-F0DD12636D0D}"/>
    <hyperlink ref="E45" r:id="rId85" tooltip="Los Angeles Rams" display="https://www.pro-football-reference.com/teams/ram/2018.htm" xr:uid="{DECBDCD8-DC58-414E-B114-A151D2C9197E}"/>
    <hyperlink ref="C46" r:id="rId86" display="https://www.pro-football-reference.com/years/2020/" xr:uid="{BE3B3BF8-6A6F-8F4A-844F-154A31FFD0C4}"/>
    <hyperlink ref="E46" r:id="rId87" tooltip="Los Angeles Rams" display="https://www.pro-football-reference.com/teams/ram/2020.htm" xr:uid="{482212DB-B7BB-524B-A5AE-8E8F0530B85B}"/>
    <hyperlink ref="C47" r:id="rId88" display="https://www.pro-football-reference.com/years/2005/" xr:uid="{929992CF-5298-7446-B710-55C519E79B81}"/>
    <hyperlink ref="E47" r:id="rId89" tooltip="Green Bay Packers" display="https://www.pro-football-reference.com/teams/gnb/2005.htm" xr:uid="{FDFBB2EB-06FA-314E-A4D3-155CE1CE13BD}"/>
    <hyperlink ref="C48" r:id="rId90" display="https://www.pro-football-reference.com/years/2006/" xr:uid="{6C217052-79CE-404F-98F0-B14C31122740}"/>
    <hyperlink ref="E48" r:id="rId91" tooltip="Green Bay Packers" display="https://www.pro-football-reference.com/teams/gnb/2006.htm" xr:uid="{8A5218E9-F8FE-B049-ACB2-1EEE11BB9443}"/>
    <hyperlink ref="C49" r:id="rId92" display="https://www.pro-football-reference.com/years/2007/" xr:uid="{88E4EE0E-2494-BE4C-BCC3-EABF9CAC6702}"/>
    <hyperlink ref="E49" r:id="rId93" tooltip="Green Bay Packers" display="https://www.pro-football-reference.com/teams/gnb/2007.htm" xr:uid="{C9D0A52F-979D-2B44-8F0D-7F9288987114}"/>
    <hyperlink ref="C50" r:id="rId94" display="https://www.pro-football-reference.com/years/2008/" xr:uid="{54F15CD1-770F-7644-93B9-B289EE08F6CF}"/>
    <hyperlink ref="E50" r:id="rId95" tooltip="Green Bay Packers" display="https://www.pro-football-reference.com/teams/gnb/2008.htm" xr:uid="{161BD7C9-CE05-7F46-99CB-E9CC5492B099}"/>
    <hyperlink ref="C51" r:id="rId96" display="https://www.pro-football-reference.com/years/2009/" xr:uid="{75C88AAE-0D00-4D4E-8D63-8F60AD19A646}"/>
    <hyperlink ref="E51" r:id="rId97" tooltip="Green Bay Packers" display="https://www.pro-football-reference.com/teams/gnb/2009.htm" xr:uid="{A8D3139F-6F60-0F4D-9C5C-73CE3EC40180}"/>
    <hyperlink ref="C52" r:id="rId98" display="https://www.pro-football-reference.com/years/2010/" xr:uid="{0DA73C10-D1F6-914A-89F1-FC8B61D926E2}"/>
    <hyperlink ref="E52" r:id="rId99" tooltip="Green Bay Packers" display="https://www.pro-football-reference.com/teams/gnb/2010.htm" xr:uid="{18334A8C-7FAE-1C41-B4CB-28B587A438B6}"/>
    <hyperlink ref="C53" r:id="rId100" display="https://www.pro-football-reference.com/years/2011/" xr:uid="{7BECDE94-DA9E-5748-BEA9-2E837C3C9200}"/>
    <hyperlink ref="E53" r:id="rId101" tooltip="Green Bay Packers" display="https://www.pro-football-reference.com/teams/gnb/2011.htm" xr:uid="{7DF756C9-37F7-D44B-AEDF-38CCC04099FA}"/>
    <hyperlink ref="C54" r:id="rId102" display="https://www.pro-football-reference.com/years/2012/" xr:uid="{55B563CE-3C1C-AA4F-AD0C-9DE7369F19BE}"/>
    <hyperlink ref="E54" r:id="rId103" tooltip="Green Bay Packers" display="https://www.pro-football-reference.com/teams/gnb/2012.htm" xr:uid="{9FE01F28-B201-2448-A515-CBC4A4CB855F}"/>
    <hyperlink ref="C55" r:id="rId104" display="https://www.pro-football-reference.com/years/2013/" xr:uid="{5D057957-C3A9-0C49-B15E-461638C941D9}"/>
    <hyperlink ref="E55" r:id="rId105" tooltip="Green Bay Packers" display="https://www.pro-football-reference.com/teams/gnb/2013.htm" xr:uid="{A58D8EC2-D48A-174C-BBB0-C677FE1D659E}"/>
    <hyperlink ref="C56" r:id="rId106" display="https://www.pro-football-reference.com/years/2014/" xr:uid="{F8A5D81D-2030-7B4F-BECE-968346287901}"/>
    <hyperlink ref="E56" r:id="rId107" tooltip="Green Bay Packers" display="https://www.pro-football-reference.com/teams/gnb/2014.htm" xr:uid="{5B799B90-6FC8-2A48-928D-BE3C7A078B42}"/>
    <hyperlink ref="C57" r:id="rId108" display="https://www.pro-football-reference.com/years/2015/" xr:uid="{D8E5B490-5CCC-774F-86A2-C19041819C51}"/>
    <hyperlink ref="E57" r:id="rId109" tooltip="Green Bay Packers" display="https://www.pro-football-reference.com/teams/gnb/2015.htm" xr:uid="{E8053D43-3BC8-9348-A69B-756E785E8F9C}"/>
    <hyperlink ref="C58" r:id="rId110" display="https://www.pro-football-reference.com/years/2016/" xr:uid="{6443DF8A-4871-2441-826C-2E61C3451262}"/>
    <hyperlink ref="E58" r:id="rId111" tooltip="Green Bay Packers" display="https://www.pro-football-reference.com/teams/gnb/2016.htm" xr:uid="{EE385578-FDC4-EA46-8CED-B86B6FD14A2F}"/>
    <hyperlink ref="C59" r:id="rId112" display="https://www.pro-football-reference.com/years/2017/" xr:uid="{7694D360-3FBA-464E-ADA1-71E90C85F57A}"/>
    <hyperlink ref="E59" r:id="rId113" tooltip="Green Bay Packers" display="https://www.pro-football-reference.com/teams/gnb/2017.htm" xr:uid="{601DC9F1-F729-8345-8DB1-926ADB20F5BE}"/>
    <hyperlink ref="C60" r:id="rId114" display="https://www.pro-football-reference.com/years/2018/" xr:uid="{DCE7934A-0680-5C4C-8C98-6E0395567F52}"/>
    <hyperlink ref="E60" r:id="rId115" tooltip="Green Bay Packers" display="https://www.pro-football-reference.com/teams/gnb/2018.htm" xr:uid="{A5942B4D-65E1-BA4D-AB28-4E9A1B92EA2C}"/>
    <hyperlink ref="C61" r:id="rId116" display="https://www.pro-football-reference.com/years/2019/" xr:uid="{DCA86D9A-8C10-834D-A00E-BFDFF3E8A03A}"/>
    <hyperlink ref="E61" r:id="rId117" tooltip="Green Bay Packers" display="https://www.pro-football-reference.com/teams/gnb/2019.htm" xr:uid="{D5997772-49EC-B745-8745-E931FE113872}"/>
    <hyperlink ref="C62" r:id="rId118" display="https://www.pro-football-reference.com/years/2020/" xr:uid="{FC3B86DD-DE00-3741-84B0-F1D5D4D1C4EB}"/>
    <hyperlink ref="E62" r:id="rId119" tooltip="Green Bay Packers" display="https://www.pro-football-reference.com/teams/gnb/2020.htm" xr:uid="{D79B5EED-C9DC-0648-8D12-EF0F420DD1BC}"/>
    <hyperlink ref="C63" r:id="rId120" display="https://www.pro-football-reference.com/years/2009/" xr:uid="{D963188C-C1DD-EB43-BE7C-8ACBEBBD7B1E}"/>
    <hyperlink ref="E63" r:id="rId121" tooltip="Green Bay Packers" display="https://www.pro-football-reference.com/teams/gnb/2009.htm" xr:uid="{B494F1A6-304B-8446-9680-9D281ECBEE89}"/>
    <hyperlink ref="C64" r:id="rId122" display="https://www.pro-football-reference.com/years/2010/" xr:uid="{A93A031F-2395-C141-BE8C-32E4575BBE4C}"/>
    <hyperlink ref="E64" r:id="rId123" tooltip="Green Bay Packers" display="https://www.pro-football-reference.com/teams/gnb/2010.htm" xr:uid="{BFB1CEEA-31A9-4D4B-AAC9-92F5AA841C0B}"/>
    <hyperlink ref="C65" r:id="rId124" display="https://www.pro-football-reference.com/years/2011/" xr:uid="{21F23611-2C35-6F40-807A-CE6B40F8CC3A}"/>
    <hyperlink ref="E65" r:id="rId125" tooltip="Green Bay Packers" display="https://www.pro-football-reference.com/teams/gnb/2011.htm" xr:uid="{6FB98546-DE99-B04D-9DFF-B6FABA487CCA}"/>
    <hyperlink ref="C66" r:id="rId126" display="https://www.pro-football-reference.com/years/2012/" xr:uid="{5EC4A77C-F4A4-7F42-87F1-7C1721AEF6B9}"/>
    <hyperlink ref="E66" r:id="rId127" tooltip="Green Bay Packers" display="https://www.pro-football-reference.com/teams/gnb/2012.htm" xr:uid="{553FB95A-0DE8-8945-9CC9-E3B4BC0A36D5}"/>
    <hyperlink ref="C67" r:id="rId128" display="https://www.pro-football-reference.com/years/2013/" xr:uid="{317E7473-27B9-8647-A54B-6C1435760E16}"/>
    <hyperlink ref="E67" r:id="rId129" tooltip="Green Bay Packers" display="https://www.pro-football-reference.com/teams/gnb/2013.htm" xr:uid="{13C5B587-1226-F942-B066-D1D198B59389}"/>
    <hyperlink ref="C68" r:id="rId130" display="https://www.pro-football-reference.com/years/2014/" xr:uid="{B15FABC3-BD53-0545-97EB-4CE0669796C8}"/>
    <hyperlink ref="E68" r:id="rId131" tooltip="Green Bay Packers" display="https://www.pro-football-reference.com/teams/gnb/2014.htm" xr:uid="{6E4D4DDA-2851-674B-BAEB-6EC72ECCC236}"/>
    <hyperlink ref="C69" r:id="rId132" display="https://www.pro-football-reference.com/years/2015/" xr:uid="{37227DB1-39E2-8D49-8992-B7CCD0453A89}"/>
    <hyperlink ref="E69" r:id="rId133" tooltip="Green Bay Packers" display="https://www.pro-football-reference.com/teams/gnb/2015.htm" xr:uid="{97B17427-B79E-AC48-9337-8F17E8D6B9B7}"/>
    <hyperlink ref="C70" r:id="rId134" display="https://www.pro-football-reference.com/years/2016/" xr:uid="{52F99D3E-3701-9B45-8D83-89BB6838C6C7}"/>
    <hyperlink ref="E70" r:id="rId135" tooltip="Green Bay Packers" display="https://www.pro-football-reference.com/teams/gnb/2016.htm" xr:uid="{21E1F5C3-EE46-124E-BCD5-11BA94640FDE}"/>
    <hyperlink ref="C71" r:id="rId136" display="https://www.pro-football-reference.com/years/2019/" xr:uid="{C27B0FA2-FE67-5442-BB37-A9F3F35531B5}"/>
    <hyperlink ref="E71" r:id="rId137" tooltip="Green Bay Packers" display="https://www.pro-football-reference.com/teams/gnb/2019.htm" xr:uid="{630FB168-ADD0-D448-9424-F30712C806C6}"/>
    <hyperlink ref="C72" r:id="rId138" display="https://www.pro-football-reference.com/years/2020/" xr:uid="{14EE5EFD-2A44-034B-BA95-2565622783D6}"/>
    <hyperlink ref="E72" r:id="rId139" tooltip="Green Bay Packers" display="https://www.pro-football-reference.com/teams/gnb/2020.htm" xr:uid="{1D8524C0-0DAF-564D-9AFF-26A344B0726C}"/>
    <hyperlink ref="C73" r:id="rId140" display="https://www.pro-football-reference.com/years/2012/" xr:uid="{90670E5E-4613-5844-AE06-43FE933B70F8}"/>
    <hyperlink ref="E73" r:id="rId141" tooltip="Washington Redskins" display="https://www.pro-football-reference.com/teams/was/2012.htm" xr:uid="{52A670BE-5835-9949-891B-3B749C69C242}"/>
    <hyperlink ref="C74" r:id="rId142" display="https://www.pro-football-reference.com/years/2013/" xr:uid="{F5715697-EDE3-AC45-AEE7-1F87C70E4790}"/>
    <hyperlink ref="E74" r:id="rId143" tooltip="Washington Redskins" display="https://www.pro-football-reference.com/teams/was/2013.htm" xr:uid="{1DCFE55C-5679-3F4F-A725-7AE79FE7AC82}"/>
    <hyperlink ref="C75" r:id="rId144" display="https://www.pro-football-reference.com/years/2014/" xr:uid="{A744A276-5F9A-4747-92D2-EDCD8DED3BAE}"/>
    <hyperlink ref="E75" r:id="rId145" tooltip="Washington Redskins" display="https://www.pro-football-reference.com/teams/was/2014.htm" xr:uid="{B4B3D673-78DE-584C-B70C-67F55171724F}"/>
    <hyperlink ref="C76" r:id="rId146" display="https://www.pro-football-reference.com/years/2015/" xr:uid="{02FFDEE7-BAA5-5443-84E0-44E3FCD3ACA9}"/>
    <hyperlink ref="E76" r:id="rId147" tooltip="Washington Redskins" display="https://www.pro-football-reference.com/teams/was/2015.htm" xr:uid="{47C56615-F568-4F44-AB1B-89CEA8B42CB8}"/>
    <hyperlink ref="C77" r:id="rId148" display="https://www.pro-football-reference.com/years/2016/" xr:uid="{7B2C4071-11CD-DB48-AE29-9F5D63359392}"/>
    <hyperlink ref="E77" r:id="rId149" tooltip="Washington Redskins" display="https://www.pro-football-reference.com/teams/was/2016.htm" xr:uid="{CF6EEAE0-059A-F843-8DF7-7C45DC05ACB6}"/>
    <hyperlink ref="C78" r:id="rId150" display="https://www.pro-football-reference.com/years/2017/" xr:uid="{8D641312-F808-8A44-952C-455E6C37261F}"/>
    <hyperlink ref="E78" r:id="rId151" tooltip="Washington Redskins" display="https://www.pro-football-reference.com/teams/was/2017.htm" xr:uid="{E8EF89DC-8941-1C4B-A738-57E4F17BFE2E}"/>
    <hyperlink ref="C79" r:id="rId152" display="https://www.pro-football-reference.com/years/2018/" xr:uid="{58797179-E581-8D45-86F2-D901E46AD3AE}"/>
    <hyperlink ref="E79" r:id="rId153" tooltip="Minnesota Vikings" display="https://www.pro-football-reference.com/teams/min/2018.htm" xr:uid="{3ABF5406-0954-914D-904A-B1884C676757}"/>
    <hyperlink ref="C80" r:id="rId154" display="https://www.pro-football-reference.com/years/2019/" xr:uid="{65EAC209-8785-7145-898E-02B67EA3C9A3}"/>
    <hyperlink ref="E80" r:id="rId155" tooltip="Minnesota Vikings" display="https://www.pro-football-reference.com/teams/min/2019.htm" xr:uid="{BC74E780-59EF-2E47-A7C0-897E2BF849A5}"/>
    <hyperlink ref="C81" r:id="rId156" display="https://www.pro-football-reference.com/years/2020/" xr:uid="{6A86C3A6-D08F-2348-9F90-3397BFB084EF}"/>
    <hyperlink ref="E81" r:id="rId157" tooltip="Minnesota Vikings" display="https://www.pro-football-reference.com/teams/min/2020.htm" xr:uid="{9EFE6A56-2552-E648-A1B4-A6B81AD64BAD}"/>
    <hyperlink ref="C82" r:id="rId158" display="https://www.pro-football-reference.com/years/2012/" xr:uid="{2650B0A8-B1E0-0E4D-95C5-EF4983220FE0}"/>
    <hyperlink ref="E82" r:id="rId159" tooltip="Washington Redskins" display="https://www.pro-football-reference.com/teams/was/2012.htm" xr:uid="{E6938A7C-A0E8-104F-939D-C34F98094318}"/>
    <hyperlink ref="C83" r:id="rId160" display="https://www.pro-football-reference.com/years/2015/" xr:uid="{56D31563-ED51-9344-B09B-76854A2358DD}"/>
    <hyperlink ref="E83" r:id="rId161" tooltip="Washington Redskins" display="https://www.pro-football-reference.com/teams/was/2015.htm" xr:uid="{07CAB388-1B67-194E-8AD2-DA4088F1E961}"/>
    <hyperlink ref="C84" r:id="rId162" display="https://www.pro-football-reference.com/years/2019/" xr:uid="{247E0D63-9ED6-5643-B85C-E7F74C0DBAB8}"/>
    <hyperlink ref="E84" r:id="rId163" tooltip="Minnesota Vikings" display="https://www.pro-football-reference.com/teams/min/2019.htm" xr:uid="{FD6E36F9-DB70-8940-9029-F10940DD4FAE}"/>
    <hyperlink ref="C85" r:id="rId164" display="https://www.pro-football-reference.com/years/2016/" xr:uid="{7FA1E859-C0F9-F04B-8A09-E2B31FDA6564}"/>
    <hyperlink ref="E85" r:id="rId165" tooltip="Philadelphia Eagles" display="https://www.pro-football-reference.com/teams/phi/2016.htm" xr:uid="{34CD18B9-95A0-A641-8F29-B610ADD6C791}"/>
    <hyperlink ref="C86" r:id="rId166" display="https://www.pro-football-reference.com/years/2017/" xr:uid="{56405AE5-A084-B849-A048-4DA971BA71FA}"/>
    <hyperlink ref="E86" r:id="rId167" tooltip="Philadelphia Eagles" display="https://www.pro-football-reference.com/teams/phi/2017.htm" xr:uid="{6183B459-591B-E940-B5BC-365EA88F3E17}"/>
    <hyperlink ref="C87" r:id="rId168" display="https://www.pro-football-reference.com/years/2018/" xr:uid="{520CA5E0-D029-3449-8A36-1680E4C55686}"/>
    <hyperlink ref="E87" r:id="rId169" tooltip="Philadelphia Eagles" display="https://www.pro-football-reference.com/teams/phi/2018.htm" xr:uid="{7AC72AAE-89CA-2E44-A8AA-48D436849E6E}"/>
    <hyperlink ref="C88" r:id="rId170" display="https://www.pro-football-reference.com/years/2019/" xr:uid="{DC72664E-9B4D-B94B-B40F-90D74B3AE198}"/>
    <hyperlink ref="E88" r:id="rId171" tooltip="Philadelphia Eagles" display="https://www.pro-football-reference.com/teams/phi/2019.htm" xr:uid="{AFAFF4FD-8799-7F4E-BCCA-4AF6DC711D61}"/>
    <hyperlink ref="C89" r:id="rId172" display="https://www.pro-football-reference.com/years/2020/" xr:uid="{1CDF7BCE-8219-1047-BB6D-3ECDF27B3643}"/>
    <hyperlink ref="E89" r:id="rId173" tooltip="Philadelphia Eagles" display="https://www.pro-football-reference.com/teams/phi/2020.htm" xr:uid="{046614CA-679E-0244-8FA0-D7774CBCB1FC}"/>
    <hyperlink ref="C90" r:id="rId174" display="https://www.pro-football-reference.com/years/2008/" xr:uid="{FD01D405-17D3-6B49-860B-F74802AC1EF1}"/>
    <hyperlink ref="E90" r:id="rId175" tooltip="Atlanta Falcons" display="https://www.pro-football-reference.com/teams/atl/2008.htm" xr:uid="{F5CBBE24-568B-FE44-81D0-6AB70FFCA450}"/>
    <hyperlink ref="C91" r:id="rId176" display="https://www.pro-football-reference.com/years/2009/" xr:uid="{230E4C72-7CA5-1045-A61F-ACF0A1A1A225}"/>
    <hyperlink ref="E91" r:id="rId177" tooltip="Atlanta Falcons" display="https://www.pro-football-reference.com/teams/atl/2009.htm" xr:uid="{A231F812-715D-124B-9C30-1E174865DF63}"/>
    <hyperlink ref="C92" r:id="rId178" display="https://www.pro-football-reference.com/years/2010/" xr:uid="{56FBF879-A397-E644-B36F-1EB4B0F10760}"/>
    <hyperlink ref="E92" r:id="rId179" tooltip="Atlanta Falcons" display="https://www.pro-football-reference.com/teams/atl/2010.htm" xr:uid="{0F29D069-E324-1241-938B-35AD14DD1035}"/>
    <hyperlink ref="C93" r:id="rId180" display="https://www.pro-football-reference.com/years/2011/" xr:uid="{D99C9553-1B48-E94C-82ED-7F0D13291B18}"/>
    <hyperlink ref="E93" r:id="rId181" tooltip="Atlanta Falcons" display="https://www.pro-football-reference.com/teams/atl/2011.htm" xr:uid="{5C55505F-32B8-4146-A33A-D909E4CA14AE}"/>
    <hyperlink ref="C94" r:id="rId182" display="https://www.pro-football-reference.com/years/2012/" xr:uid="{35E9EEE0-DC63-224F-99E8-0C744E412261}"/>
    <hyperlink ref="E94" r:id="rId183" tooltip="Atlanta Falcons" display="https://www.pro-football-reference.com/teams/atl/2012.htm" xr:uid="{27574344-F1FA-B041-836C-B97C15183A6B}"/>
    <hyperlink ref="C95" r:id="rId184" display="https://www.pro-football-reference.com/years/2013/" xr:uid="{F38C0D72-F7F5-5549-90F3-7334BD8BC3D8}"/>
    <hyperlink ref="E95" r:id="rId185" tooltip="Atlanta Falcons" display="https://www.pro-football-reference.com/teams/atl/2013.htm" xr:uid="{BF110D7A-F8DE-214A-8AC1-FE222B58F759}"/>
    <hyperlink ref="C96" r:id="rId186" display="https://www.pro-football-reference.com/years/2014/" xr:uid="{389249E0-7FD2-4C42-B7C9-5A5EE29B200E}"/>
    <hyperlink ref="E96" r:id="rId187" tooltip="Atlanta Falcons" display="https://www.pro-football-reference.com/teams/atl/2014.htm" xr:uid="{7674F14A-351B-D747-9F74-94631CB82896}"/>
    <hyperlink ref="C97" r:id="rId188" display="https://www.pro-football-reference.com/years/2015/" xr:uid="{1F76CA36-0035-2A4D-9444-CB68D1F12B33}"/>
    <hyperlink ref="E97" r:id="rId189" tooltip="Atlanta Falcons" display="https://www.pro-football-reference.com/teams/atl/2015.htm" xr:uid="{3EE955DC-F7A1-DC46-B6A3-AD0F707B5D68}"/>
    <hyperlink ref="C98" r:id="rId190" display="https://www.pro-football-reference.com/years/2016/" xr:uid="{A1968347-1DB6-7349-837E-C8C0D27CD3AA}"/>
    <hyperlink ref="E98" r:id="rId191" tooltip="Atlanta Falcons" display="https://www.pro-football-reference.com/teams/atl/2016.htm" xr:uid="{3EA98B34-AFE6-224E-A77F-C9E7CAC01A4C}"/>
    <hyperlink ref="C99" r:id="rId192" display="https://www.pro-football-reference.com/years/2017/" xr:uid="{9670A0F1-094F-1F46-8166-6A9D66351E58}"/>
    <hyperlink ref="E99" r:id="rId193" tooltip="Atlanta Falcons" display="https://www.pro-football-reference.com/teams/atl/2017.htm" xr:uid="{A281D61F-795D-E349-9510-B80C6EB8323B}"/>
    <hyperlink ref="C100" r:id="rId194" display="https://www.pro-football-reference.com/years/2018/" xr:uid="{D59D7004-3DEA-9447-81F6-6D7FC5439FA0}"/>
    <hyperlink ref="E100" r:id="rId195" tooltip="Atlanta Falcons" display="https://www.pro-football-reference.com/teams/atl/2018.htm" xr:uid="{26D90D2E-D87D-354B-AF22-E73F5E7BA010}"/>
    <hyperlink ref="C101" r:id="rId196" display="https://www.pro-football-reference.com/years/2019/" xr:uid="{57905688-1F1A-504E-A22B-ED371E05CF95}"/>
    <hyperlink ref="E101" r:id="rId197" tooltip="Atlanta Falcons" display="https://www.pro-football-reference.com/teams/atl/2019.htm" xr:uid="{6ACB9193-3B10-1F4C-A742-242A541E1A63}"/>
    <hyperlink ref="C102" r:id="rId198" display="https://www.pro-football-reference.com/years/2020/" xr:uid="{B1FE76AD-2426-9C40-93E1-DEE5BC77C161}"/>
    <hyperlink ref="E102" r:id="rId199" tooltip="Atlanta Falcons" display="https://www.pro-football-reference.com/teams/atl/2020.htm" xr:uid="{6F1CF103-F880-FB45-BE37-369D5F7862B7}"/>
    <hyperlink ref="C103" r:id="rId200" display="https://www.pro-football-reference.com/years/2008/" xr:uid="{56377EDA-B89A-3649-9B70-887613743C71}"/>
    <hyperlink ref="E103" r:id="rId201" tooltip="Atlanta Falcons" display="https://www.pro-football-reference.com/teams/atl/2008.htm" xr:uid="{0BC3E560-D993-7145-B42C-8E7B7FCB7781}"/>
    <hyperlink ref="C104" r:id="rId202" display="https://www.pro-football-reference.com/years/2010/" xr:uid="{84BAD79A-9391-0F41-B3DF-55DEF344CCE2}"/>
    <hyperlink ref="E104" r:id="rId203" tooltip="Atlanta Falcons" display="https://www.pro-football-reference.com/teams/atl/2010.htm" xr:uid="{5AB6860B-460C-964B-97C5-F667DE709BEB}"/>
    <hyperlink ref="C105" r:id="rId204" display="https://www.pro-football-reference.com/years/2011/" xr:uid="{3D798FB9-4D4E-F04E-87F3-DB5B9C618AE4}"/>
    <hyperlink ref="E105" r:id="rId205" tooltip="Atlanta Falcons" display="https://www.pro-football-reference.com/teams/atl/2011.htm" xr:uid="{ED77C961-80DF-F04E-8225-E7A87D8A1DC9}"/>
    <hyperlink ref="C106" r:id="rId206" display="https://www.pro-football-reference.com/years/2012/" xr:uid="{7B86CFFC-8286-D24E-8CF9-62497A954B57}"/>
    <hyperlink ref="E106" r:id="rId207" tooltip="Atlanta Falcons" display="https://www.pro-football-reference.com/teams/atl/2012.htm" xr:uid="{6742B7DE-A00F-394B-87BB-A504D17DB55D}"/>
    <hyperlink ref="C107" r:id="rId208" display="https://www.pro-football-reference.com/years/2016/" xr:uid="{2A0A53AF-602D-5748-928D-DCB2F8FF2D71}"/>
    <hyperlink ref="E107" r:id="rId209" tooltip="Atlanta Falcons" display="https://www.pro-football-reference.com/teams/atl/2016.htm" xr:uid="{2A5DBA89-1E27-524E-A1F4-9CE614791A5A}"/>
    <hyperlink ref="C108" r:id="rId210" display="https://www.pro-football-reference.com/years/2017/" xr:uid="{80855ACA-6DBA-DA45-BF8F-44E019223BC0}"/>
    <hyperlink ref="E108" r:id="rId211" tooltip="Atlanta Falcons" display="https://www.pro-football-reference.com/teams/atl/2017.htm" xr:uid="{51AFB239-3F15-8D41-A79D-B7FA2801B853}"/>
    <hyperlink ref="C109" r:id="rId212" display="https://www.pro-football-reference.com/years/2012/" xr:uid="{BAAB9CC2-8C7D-4449-BEB9-91F043E08C3F}"/>
    <hyperlink ref="E109" r:id="rId213" tooltip="Miami Dolphins" display="https://www.pro-football-reference.com/teams/mia/2012.htm" xr:uid="{2C429B8E-6A7F-844C-8565-3B36F1C7E368}"/>
    <hyperlink ref="C110" r:id="rId214" display="https://www.pro-football-reference.com/years/2013/" xr:uid="{9BEB1805-51A9-CD45-8E7D-3DFC96BACB25}"/>
    <hyperlink ref="E110" r:id="rId215" tooltip="Miami Dolphins" display="https://www.pro-football-reference.com/teams/mia/2013.htm" xr:uid="{979B2664-17FF-9F40-91E7-A8ADA040AD62}"/>
    <hyperlink ref="C111" r:id="rId216" display="https://www.pro-football-reference.com/years/2014/" xr:uid="{8EAE3FBD-921A-0548-BB94-F28B2924FB72}"/>
    <hyperlink ref="E111" r:id="rId217" tooltip="Miami Dolphins" display="https://www.pro-football-reference.com/teams/mia/2014.htm" xr:uid="{1C5CC8AC-4B67-CF4A-A457-91885CC22E04}"/>
    <hyperlink ref="C112" r:id="rId218" display="https://www.pro-football-reference.com/years/2015/" xr:uid="{05743398-7357-084D-8883-A1892DC7E6C3}"/>
    <hyperlink ref="E112" r:id="rId219" tooltip="Miami Dolphins" display="https://www.pro-football-reference.com/teams/mia/2015.htm" xr:uid="{F722DAF9-05B3-974C-9109-22B4358B7B67}"/>
    <hyperlink ref="C113" r:id="rId220" display="https://www.pro-football-reference.com/years/2016/" xr:uid="{EF91D6B7-80D1-8948-97C5-13840E9D5C48}"/>
    <hyperlink ref="E113" r:id="rId221" tooltip="Miami Dolphins" display="https://www.pro-football-reference.com/teams/mia/2016.htm" xr:uid="{30E1783E-0712-CD44-97BD-12B5E17AFF3B}"/>
    <hyperlink ref="C114" r:id="rId222" display="https://www.pro-football-reference.com/years/2018/" xr:uid="{14E11287-41E6-C041-9E8D-32E6EFF23BF8}"/>
    <hyperlink ref="E114" r:id="rId223" tooltip="Miami Dolphins" display="https://www.pro-football-reference.com/teams/mia/2018.htm" xr:uid="{D0A035F9-8B07-2144-80FC-B6F2A326DE81}"/>
    <hyperlink ref="C115" r:id="rId224" display="https://www.pro-football-reference.com/years/2019/" xr:uid="{6F7FDF22-5244-994B-B28A-596EF6D5DF3F}"/>
    <hyperlink ref="E115" r:id="rId225" tooltip="Tennessee Titans" display="https://www.pro-football-reference.com/teams/oti/2019.htm" xr:uid="{0D4D1067-893B-0D49-9632-7A3971C23F94}"/>
    <hyperlink ref="C116" r:id="rId226" display="https://www.pro-football-reference.com/years/2020/" xr:uid="{F9FEFA38-0DD1-6241-B5B9-306AF78C79DA}"/>
    <hyperlink ref="E116" r:id="rId227" tooltip="Tennessee Titans" display="https://www.pro-football-reference.com/teams/oti/2020.htm" xr:uid="{1DFB3624-4824-954C-ABCD-7D54B4D90B4B}"/>
    <hyperlink ref="C117" r:id="rId228" display="https://www.pro-football-reference.com/years/2019/" xr:uid="{9A0C527E-ABBF-0E48-BB58-1B8258D0AF59}"/>
    <hyperlink ref="E117" r:id="rId229" tooltip="Tennessee Titans" display="https://www.pro-football-reference.com/teams/oti/2019.htm" xr:uid="{E08D7BE3-15E2-A84E-9864-A4394AAF841C}"/>
    <hyperlink ref="C118" r:id="rId230" display="https://www.pro-football-reference.com/years/2020/" xr:uid="{C08AA5F4-A550-964D-8345-BE034F76E513}"/>
    <hyperlink ref="E118" r:id="rId231" tooltip="Tennessee Titans" display="https://www.pro-football-reference.com/teams/oti/2020.htm" xr:uid="{0F5CECCC-551A-4049-9C1C-4EFA126513EE}"/>
    <hyperlink ref="C119" r:id="rId232" display="https://www.pro-football-reference.com/years/2014/" xr:uid="{AEC6851B-B94A-9242-A540-D99BCC86BE7A}"/>
    <hyperlink ref="E119" r:id="rId233" tooltip="New England Patriots" display="https://www.pro-football-reference.com/teams/nwe/2014.htm" xr:uid="{C09AC0CA-74C1-7E44-ADE9-FDE1DCD4DB12}"/>
    <hyperlink ref="C120" r:id="rId234" display="https://www.pro-football-reference.com/years/2015/" xr:uid="{A6D18006-7B85-1243-880D-69711E783A02}"/>
    <hyperlink ref="E120" r:id="rId235" tooltip="New England Patriots" display="https://www.pro-football-reference.com/teams/nwe/2015.htm" xr:uid="{E4BEE568-6788-CE4D-ADE0-D9E9C496BD3D}"/>
    <hyperlink ref="C121" r:id="rId236" display="https://www.pro-football-reference.com/years/2016/" xr:uid="{62519F4F-0025-4448-B8CC-67B55F9C83DB}"/>
    <hyperlink ref="E121" r:id="rId237" tooltip="New England Patriots" display="https://www.pro-football-reference.com/teams/nwe/2016.htm" xr:uid="{730661FE-180B-F646-A4E2-32A35A1F6C02}"/>
    <hyperlink ref="C122" r:id="rId238" display="https://www.pro-football-reference.com/years/2017/" xr:uid="{A9F37008-FF9D-C244-80A6-66FAEB773773}"/>
    <hyperlink ref="E122" r:id="rId239" tooltip="San Francisco 49ers" display="https://www.pro-football-reference.com/teams/sfo/2017.htm" xr:uid="{D302094A-852B-2E40-A794-51D11A91F572}"/>
    <hyperlink ref="C123" r:id="rId240" display="https://www.pro-football-reference.com/years/2018/" xr:uid="{02A799D5-B139-2140-84B6-0ECA1A137405}"/>
    <hyperlink ref="E123" r:id="rId241" tooltip="San Francisco 49ers" display="https://www.pro-football-reference.com/teams/sfo/2018.htm" xr:uid="{984EBFE6-BEFD-E147-89D0-44BE2B3B66CA}"/>
    <hyperlink ref="C124" r:id="rId242" display="https://www.pro-football-reference.com/years/2019/" xr:uid="{E9C18C1B-05F7-6A42-84F3-8D24F957E588}"/>
    <hyperlink ref="E124" r:id="rId243" tooltip="San Francisco 49ers" display="https://www.pro-football-reference.com/teams/sfo/2019.htm" xr:uid="{2BE2EF1C-5919-C04E-8C14-86C92B509A58}"/>
    <hyperlink ref="C125" r:id="rId244" display="https://www.pro-football-reference.com/years/2020/" xr:uid="{21397B35-330D-7546-BC55-FF7DBC89E3E9}"/>
    <hyperlink ref="E125" r:id="rId245" tooltip="San Francisco 49ers" display="https://www.pro-football-reference.com/teams/sfo/2020.htm" xr:uid="{04E2CAB4-85DA-3145-B371-897175D55680}"/>
    <hyperlink ref="C126" r:id="rId246" display="https://www.pro-football-reference.com/years/2019/" xr:uid="{599FE4E6-A596-5C4F-8DC8-594125BEE0DC}"/>
    <hyperlink ref="E126" r:id="rId247" tooltip="San Francisco 49ers" display="https://www.pro-football-reference.com/teams/sfo/2019.htm" xr:uid="{3E241697-44D7-EC42-B360-4E579F2B59DA}"/>
    <hyperlink ref="C127" r:id="rId248" display="https://www.pro-football-reference.com/years/2009/" xr:uid="{5AADECAC-822B-D64E-8718-665C42DDA915}"/>
    <hyperlink ref="E127" r:id="rId249" tooltip="Detroit Lions" display="https://www.pro-football-reference.com/teams/det/2009.htm" xr:uid="{27F226DD-7279-B343-A5F9-2DA8112BC59E}"/>
    <hyperlink ref="C128" r:id="rId250" display="https://www.pro-football-reference.com/years/2010/" xr:uid="{96326D13-3921-D84C-8EEE-E0F884DA5D78}"/>
    <hyperlink ref="E128" r:id="rId251" tooltip="Detroit Lions" display="https://www.pro-football-reference.com/teams/det/2010.htm" xr:uid="{44683EEB-88E4-C349-BC96-2D2D9555E803}"/>
    <hyperlink ref="C129" r:id="rId252" display="https://www.pro-football-reference.com/years/2011/" xr:uid="{C460DE17-1F19-A44A-9C40-7E3B34C28FEC}"/>
    <hyperlink ref="E129" r:id="rId253" tooltip="Detroit Lions" display="https://www.pro-football-reference.com/teams/det/2011.htm" xr:uid="{30FE9AA7-532C-4D4B-8B2D-96769CE3DC6D}"/>
    <hyperlink ref="C130" r:id="rId254" display="https://www.pro-football-reference.com/years/2012/" xr:uid="{4F117DA5-8841-3C44-BFE9-60729C352A5F}"/>
    <hyperlink ref="E130" r:id="rId255" tooltip="Detroit Lions" display="https://www.pro-football-reference.com/teams/det/2012.htm" xr:uid="{05948FFA-B279-4647-89C4-187204798485}"/>
    <hyperlink ref="C131" r:id="rId256" display="https://www.pro-football-reference.com/years/2013/" xr:uid="{FF19ACC7-3646-5244-9872-1FE0858C721E}"/>
    <hyperlink ref="E131" r:id="rId257" tooltip="Detroit Lions" display="https://www.pro-football-reference.com/teams/det/2013.htm" xr:uid="{662E1556-4FB0-3141-9600-38CBEB72E0D2}"/>
    <hyperlink ref="C132" r:id="rId258" display="https://www.pro-football-reference.com/years/2014/" xr:uid="{70F42688-E182-5349-8ABD-C6D57CC9A604}"/>
    <hyperlink ref="E132" r:id="rId259" tooltip="Detroit Lions" display="https://www.pro-football-reference.com/teams/det/2014.htm" xr:uid="{976C9886-3A13-FC43-A024-6FB1D04A09EC}"/>
    <hyperlink ref="C133" r:id="rId260" display="https://www.pro-football-reference.com/years/2015/" xr:uid="{951ED0A7-01C3-484E-9FC4-5CFD1E919407}"/>
    <hyperlink ref="E133" r:id="rId261" tooltip="Detroit Lions" display="https://www.pro-football-reference.com/teams/det/2015.htm" xr:uid="{F06D6DBA-DBB0-714E-BCAB-94EAF46FFF63}"/>
    <hyperlink ref="C134" r:id="rId262" display="https://www.pro-football-reference.com/years/2016/" xr:uid="{E8AE61C2-A7C0-6445-A0AA-0B6D1AA6FCC5}"/>
    <hyperlink ref="E134" r:id="rId263" tooltip="Detroit Lions" display="https://www.pro-football-reference.com/teams/det/2016.htm" xr:uid="{E4BB65F0-F3C3-3442-A210-B774206650B9}"/>
    <hyperlink ref="C135" r:id="rId264" display="https://www.pro-football-reference.com/years/2017/" xr:uid="{6A84F7CA-EC97-144F-8631-FB3080A5A516}"/>
    <hyperlink ref="E135" r:id="rId265" tooltip="Detroit Lions" display="https://www.pro-football-reference.com/teams/det/2017.htm" xr:uid="{0CB45C32-4187-0540-BA8E-FB3A147191C8}"/>
    <hyperlink ref="C136" r:id="rId266" display="https://www.pro-football-reference.com/years/2018/" xr:uid="{74393072-61DF-9E43-864B-0E696681C6E4}"/>
    <hyperlink ref="E136" r:id="rId267" tooltip="Detroit Lions" display="https://www.pro-football-reference.com/teams/det/2018.htm" xr:uid="{6CFAFF64-4C4E-4B4A-AD60-A661AC6B2882}"/>
    <hyperlink ref="C137" r:id="rId268" display="https://www.pro-football-reference.com/years/2019/" xr:uid="{62404048-2CDF-7040-BCCA-2D1E7B24B512}"/>
    <hyperlink ref="E137" r:id="rId269" tooltip="Detroit Lions" display="https://www.pro-football-reference.com/teams/det/2019.htm" xr:uid="{412DD2A1-4EB8-6B4A-A3C1-AE6F4191CD24}"/>
    <hyperlink ref="C138" r:id="rId270" display="https://www.pro-football-reference.com/years/2020/" xr:uid="{EA149E8B-8E2E-AA45-8873-A66388EF824F}"/>
    <hyperlink ref="E138" r:id="rId271" tooltip="Detroit Lions" display="https://www.pro-football-reference.com/teams/det/2020.htm" xr:uid="{8077F5A3-98D7-464D-8BC5-BBCDBC971416}"/>
    <hyperlink ref="C139" r:id="rId272" display="https://www.pro-football-reference.com/years/2011/" xr:uid="{694145E6-1E6B-A748-AD4C-0B7818435450}"/>
    <hyperlink ref="E139" r:id="rId273" tooltip="Detroit Lions" display="https://www.pro-football-reference.com/teams/det/2011.htm" xr:uid="{825D5A4D-5CE6-9847-8E42-3AE457DF7EB4}"/>
    <hyperlink ref="C140" r:id="rId274" display="https://www.pro-football-reference.com/years/2014/" xr:uid="{0E5B60EC-1A63-1E46-9F4B-AFA6B735B5CA}"/>
    <hyperlink ref="E140" r:id="rId275" tooltip="Detroit Lions" display="https://www.pro-football-reference.com/teams/det/2014.htm" xr:uid="{9F1A2783-AD87-F349-B4F3-1B3493D6E38A}"/>
    <hyperlink ref="C141" r:id="rId276" display="https://www.pro-football-reference.com/years/2016/" xr:uid="{23E71E34-3759-3347-B3CF-CE2DD63E544C}"/>
    <hyperlink ref="E141" r:id="rId277" tooltip="Detroit Lions" display="https://www.pro-football-reference.com/teams/det/2016.htm" xr:uid="{8120B020-2ADF-6041-8EED-269A7EC7ECD1}"/>
    <hyperlink ref="C142" r:id="rId278" display="https://www.pro-football-reference.com/years/2014/" xr:uid="{84263988-070D-A344-9998-8F721CCD730F}"/>
    <hyperlink ref="E142" r:id="rId279" tooltip="Oakland Raiders" display="https://www.pro-football-reference.com/teams/rai/2014.htm" xr:uid="{494C38A4-F460-ED4F-BD40-5AFC6FD5F031}"/>
    <hyperlink ref="C143" r:id="rId280" display="https://www.pro-football-reference.com/years/2015/" xr:uid="{FB3D7B7C-376D-FF4B-95B4-3594A93A3110}"/>
    <hyperlink ref="E143" r:id="rId281" tooltip="Oakland Raiders" display="https://www.pro-football-reference.com/teams/rai/2015.htm" xr:uid="{48A3F6CB-3F67-914A-9006-C3ACB1FCD721}"/>
    <hyperlink ref="C144" r:id="rId282" display="https://www.pro-football-reference.com/years/2016/" xr:uid="{1F010201-8DCE-9B4F-8DAE-9A4B721D5953}"/>
    <hyperlink ref="E144" r:id="rId283" tooltip="Oakland Raiders" display="https://www.pro-football-reference.com/teams/rai/2016.htm" xr:uid="{16F0A3EC-1B1F-0A4B-8C9D-69BCCA937382}"/>
    <hyperlink ref="C145" r:id="rId284" display="https://www.pro-football-reference.com/years/2017/" xr:uid="{600AA4E5-EF9B-2540-82F4-3D2D62F02DDA}"/>
    <hyperlink ref="E145" r:id="rId285" tooltip="Oakland Raiders" display="https://www.pro-football-reference.com/teams/rai/2017.htm" xr:uid="{66726D50-A86E-A84A-BB03-793FD87E91A4}"/>
    <hyperlink ref="C146" r:id="rId286" display="https://www.pro-football-reference.com/years/2018/" xr:uid="{89AD6DD8-F183-214B-9B06-D72C5A1E37EA}"/>
    <hyperlink ref="E146" r:id="rId287" tooltip="Oakland Raiders" display="https://www.pro-football-reference.com/teams/rai/2018.htm" xr:uid="{D02B5769-A666-5F44-8ED0-EB398D3BFB78}"/>
    <hyperlink ref="C147" r:id="rId288" display="https://www.pro-football-reference.com/years/2019/" xr:uid="{3528B4EB-AB0A-944E-84D2-B194A52ED0B4}"/>
    <hyperlink ref="E147" r:id="rId289" tooltip="Oakland Raiders" display="https://www.pro-football-reference.com/teams/rai/2019.htm" xr:uid="{0E11BF24-6978-0047-BBC2-30F228405B02}"/>
    <hyperlink ref="C148" r:id="rId290" display="https://www.pro-football-reference.com/years/2020/" xr:uid="{F3FA6754-27A4-584F-83B3-C7B0B922AF47}"/>
    <hyperlink ref="E148" r:id="rId291" tooltip="Las Vegas Raiders" display="https://www.pro-football-reference.com/teams/rai/2020.htm" xr:uid="{FF01DB94-358C-C948-BA81-43DBB5281AEE}"/>
    <hyperlink ref="C149" r:id="rId292" display="https://www.pro-football-reference.com/years/2021/" xr:uid="{438E88AE-EF23-714A-A7EB-E2A2F00871C7}"/>
    <hyperlink ref="E149" r:id="rId293" tooltip="Las Vegas Raiders" display="https://www.pro-football-reference.com/teams/rai/2021.htm" xr:uid="{8CF9E816-EE8D-DD4F-B8A4-FEF187AB12DC}"/>
    <hyperlink ref="C150" r:id="rId294" display="https://www.pro-football-reference.com/years/2001/" xr:uid="{4AFFECF5-9FD6-DC4C-BB70-7C2AF7FAAE16}"/>
    <hyperlink ref="E150" r:id="rId295" tooltip="New England Patriots" display="https://www.pro-football-reference.com/teams/nwe/2001.htm" xr:uid="{A7DCD265-7A39-4246-984E-FE9B6D41518A}"/>
    <hyperlink ref="C151" r:id="rId296" display="https://www.pro-football-reference.com/years/2002/" xr:uid="{8318DD17-4B28-1848-9C46-CC9B19210AFD}"/>
    <hyperlink ref="E151" r:id="rId297" tooltip="New England Patriots" display="https://www.pro-football-reference.com/teams/nwe/2002.htm" xr:uid="{7FC93050-BFE6-334B-A975-25C0DCCBB2F9}"/>
    <hyperlink ref="C152" r:id="rId298" display="https://www.pro-football-reference.com/years/2003/" xr:uid="{02234F58-B994-284C-945D-E64507EBCCDB}"/>
    <hyperlink ref="E152" r:id="rId299" tooltip="New England Patriots" display="https://www.pro-football-reference.com/teams/nwe/2003.htm" xr:uid="{5812B31F-1E52-5F46-BB44-28F35D1CCC65}"/>
    <hyperlink ref="C153" r:id="rId300" display="https://www.pro-football-reference.com/years/2004/" xr:uid="{3D56B0C3-1EF9-D74A-9CC2-D94DE43C6A9D}"/>
    <hyperlink ref="E153" r:id="rId301" tooltip="New England Patriots" display="https://www.pro-football-reference.com/teams/nwe/2004.htm" xr:uid="{C09E0B53-479E-A847-B5CB-D0DEA1A8BB43}"/>
    <hyperlink ref="C154" r:id="rId302" display="https://www.pro-football-reference.com/years/2005/" xr:uid="{52204155-4FF4-0D44-AB1F-FD41E5A4136D}"/>
    <hyperlink ref="E154" r:id="rId303" tooltip="New England Patriots" display="https://www.pro-football-reference.com/teams/nwe/2005.htm" xr:uid="{CA37E9B6-3619-D64A-A82A-31167B02ADAF}"/>
    <hyperlink ref="C155" r:id="rId304" display="https://www.pro-football-reference.com/years/2006/" xr:uid="{19AB6AE6-D906-3A45-B321-AD38CB062C9D}"/>
    <hyperlink ref="E155" r:id="rId305" tooltip="New England Patriots" display="https://www.pro-football-reference.com/teams/nwe/2006.htm" xr:uid="{4FD0FA58-DF8D-8D4D-A458-30A84B1A64B6}"/>
    <hyperlink ref="C156" r:id="rId306" display="https://www.pro-football-reference.com/years/2007/" xr:uid="{AD00FFB6-1B5B-FD49-979A-F43C604FD193}"/>
    <hyperlink ref="E156" r:id="rId307" tooltip="New England Patriots" display="https://www.pro-football-reference.com/teams/nwe/2007.htm" xr:uid="{C47D8791-5302-4D4F-8980-BD05E500DF08}"/>
    <hyperlink ref="C157" r:id="rId308" display="https://www.pro-football-reference.com/years/2009/" xr:uid="{B5A3CB4D-8EB9-114E-887B-A19403F620BC}"/>
    <hyperlink ref="E157" r:id="rId309" tooltip="New England Patriots" display="https://www.pro-football-reference.com/teams/nwe/2009.htm" xr:uid="{F5436097-ADF2-014C-8EC0-7086C10D3351}"/>
    <hyperlink ref="C158" r:id="rId310" display="https://www.pro-football-reference.com/years/2010/" xr:uid="{32949A26-9393-F045-AE3C-7592C738143A}"/>
    <hyperlink ref="E158" r:id="rId311" tooltip="New England Patriots" display="https://www.pro-football-reference.com/teams/nwe/2010.htm" xr:uid="{FF9EA0D7-AD27-7B4D-ABEC-D4BFA404DC65}"/>
    <hyperlink ref="C159" r:id="rId312" display="https://www.pro-football-reference.com/years/2011/" xr:uid="{D515349F-0569-FB44-AC06-5CB3C803BA2F}"/>
    <hyperlink ref="E159" r:id="rId313" tooltip="New England Patriots" display="https://www.pro-football-reference.com/teams/nwe/2011.htm" xr:uid="{60E27B57-F5CF-8F4B-AA9C-308B8B3E2612}"/>
    <hyperlink ref="C160" r:id="rId314" display="https://www.pro-football-reference.com/years/2012/" xr:uid="{E1DEE4D8-697F-BB4D-B115-D40696DACEB3}"/>
    <hyperlink ref="E160" r:id="rId315" tooltip="New England Patriots" display="https://www.pro-football-reference.com/teams/nwe/2012.htm" xr:uid="{24268B2A-D80E-914F-8606-6143E12A37E1}"/>
    <hyperlink ref="C161" r:id="rId316" display="https://www.pro-football-reference.com/years/2013/" xr:uid="{11AA959E-2BA9-E844-B1E6-CE8D5E7E81DD}"/>
    <hyperlink ref="E161" r:id="rId317" tooltip="New England Patriots" display="https://www.pro-football-reference.com/teams/nwe/2013.htm" xr:uid="{A9542354-9728-1F4E-B2B7-96539B0FAA4F}"/>
    <hyperlink ref="C162" r:id="rId318" display="https://www.pro-football-reference.com/years/2014/" xr:uid="{8A5DBF31-BA52-554F-81A9-97A67658F4E6}"/>
    <hyperlink ref="E162" r:id="rId319" tooltip="New England Patriots" display="https://www.pro-football-reference.com/teams/nwe/2014.htm" xr:uid="{4CCB6281-370D-D741-9248-E4639CF5D4B3}"/>
    <hyperlink ref="C163" r:id="rId320" display="https://www.pro-football-reference.com/years/2015/" xr:uid="{7C29E6C7-D47A-AA4A-9AE3-0EF565A558FB}"/>
    <hyperlink ref="E163" r:id="rId321" tooltip="New England Patriots" display="https://www.pro-football-reference.com/teams/nwe/2015.htm" xr:uid="{4AD50400-4C0D-2A46-8E01-83533039FB5B}"/>
    <hyperlink ref="C164" r:id="rId322" display="https://www.pro-football-reference.com/years/2016/" xr:uid="{ED8ABEE6-5C4F-DE48-A6D9-0244BBAC1691}"/>
    <hyperlink ref="E164" r:id="rId323" tooltip="New England Patriots" display="https://www.pro-football-reference.com/teams/nwe/2016.htm" xr:uid="{63B1C3BD-EE75-A740-ADFA-A6F478C8BB91}"/>
    <hyperlink ref="C165" r:id="rId324" display="https://www.pro-football-reference.com/years/2017/" xr:uid="{2B62B15A-ED00-7749-AE35-AB30336AC73F}"/>
    <hyperlink ref="E165" r:id="rId325" tooltip="New England Patriots" display="https://www.pro-football-reference.com/teams/nwe/2017.htm" xr:uid="{C7A5EE09-FCD0-AE42-9793-41D7E2B4BE18}"/>
    <hyperlink ref="C166" r:id="rId326" display="https://www.pro-football-reference.com/years/2018/" xr:uid="{C4BF1CA7-0DC8-1245-B90B-89694376259B}"/>
    <hyperlink ref="E166" r:id="rId327" tooltip="New England Patriots" display="https://www.pro-football-reference.com/teams/nwe/2018.htm" xr:uid="{1D633DE7-A8A4-284C-B294-C95CFA34D6F5}"/>
    <hyperlink ref="C167" r:id="rId328" display="https://www.pro-football-reference.com/years/2019/" xr:uid="{D0B93160-7309-6F4B-9F89-1957E33B991C}"/>
    <hyperlink ref="E167" r:id="rId329" tooltip="New England Patriots" display="https://www.pro-football-reference.com/teams/nwe/2019.htm" xr:uid="{E606D53D-C029-004F-8953-9C6AD5472FBD}"/>
    <hyperlink ref="C168" r:id="rId330" display="https://www.pro-football-reference.com/years/2020/" xr:uid="{CE6F65B8-A600-DA4A-A70E-09569B958EF1}"/>
    <hyperlink ref="E168" r:id="rId331" tooltip="Tampa Bay Buccaneers" display="https://www.pro-football-reference.com/teams/tam/2020.htm" xr:uid="{471047A3-A3A1-3841-B72B-C8113515702C}"/>
    <hyperlink ref="C169" r:id="rId332" display="https://www.pro-football-reference.com/years/2001/" xr:uid="{56EE0158-D0C7-C947-985E-ECBD4EB9E404}"/>
    <hyperlink ref="E169" r:id="rId333" tooltip="New England Patriots" display="https://www.pro-football-reference.com/teams/nwe/2001.htm" xr:uid="{D6DD20C8-95B4-AE4C-B48B-1DD37B55AA62}"/>
    <hyperlink ref="C170" r:id="rId334" display="https://www.pro-football-reference.com/years/2003/" xr:uid="{CF69277A-9069-6B46-A962-809A7DD79A23}"/>
    <hyperlink ref="E170" r:id="rId335" tooltip="New England Patriots" display="https://www.pro-football-reference.com/teams/nwe/2003.htm" xr:uid="{20AC8B54-3B01-2144-9472-3DC1A6E765B8}"/>
    <hyperlink ref="C171" r:id="rId336" display="https://www.pro-football-reference.com/years/2004/" xr:uid="{7E1BE62B-40CC-154F-8EA5-83B0B3036139}"/>
    <hyperlink ref="E171" r:id="rId337" tooltip="New England Patriots" display="https://www.pro-football-reference.com/teams/nwe/2004.htm" xr:uid="{5C484A18-484A-D54E-B60C-17BD7DCFCE6B}"/>
    <hyperlink ref="C172" r:id="rId338" display="https://www.pro-football-reference.com/years/2005/" xr:uid="{15757407-D29E-3E4E-AF56-B743FAAC9936}"/>
    <hyperlink ref="E172" r:id="rId339" tooltip="New England Patriots" display="https://www.pro-football-reference.com/teams/nwe/2005.htm" xr:uid="{BF7649B2-C701-1244-A73D-CB1F259C4981}"/>
    <hyperlink ref="C173" r:id="rId340" display="https://www.pro-football-reference.com/years/2006/" xr:uid="{0E095B53-F0B7-5342-864C-4A302ABFED8D}"/>
    <hyperlink ref="E173" r:id="rId341" tooltip="New England Patriots" display="https://www.pro-football-reference.com/teams/nwe/2006.htm" xr:uid="{7F144941-4CA4-F044-B549-C871A53846B9}"/>
    <hyperlink ref="C174" r:id="rId342" display="https://www.pro-football-reference.com/years/2007/" xr:uid="{0D362854-AB82-054A-8537-E9E3D17DBAC0}"/>
    <hyperlink ref="E174" r:id="rId343" tooltip="New England Patriots" display="https://www.pro-football-reference.com/teams/nwe/2007.htm" xr:uid="{68A64EF6-058B-A740-A682-ADFE5038BF7E}"/>
    <hyperlink ref="C175" r:id="rId344" display="https://www.pro-football-reference.com/years/2009/" xr:uid="{62E18C6B-4201-0049-BA3D-361147BBB038}"/>
    <hyperlink ref="E175" r:id="rId345" tooltip="New England Patriots" display="https://www.pro-football-reference.com/teams/nwe/2009.htm" xr:uid="{8759866F-B1E2-6740-925F-223770DC3BD4}"/>
    <hyperlink ref="C176" r:id="rId346" display="https://www.pro-football-reference.com/years/2010/" xr:uid="{DB23F3B8-D24B-3840-B16F-208C528C2929}"/>
    <hyperlink ref="E176" r:id="rId347" tooltip="New England Patriots" display="https://www.pro-football-reference.com/teams/nwe/2010.htm" xr:uid="{9E1AEFBE-B88B-8F4C-A092-3CD6FDBA8E88}"/>
    <hyperlink ref="C177" r:id="rId348" display="https://www.pro-football-reference.com/years/2011/" xr:uid="{70C5A080-224D-AA47-8080-1B667C6CD362}"/>
    <hyperlink ref="E177" r:id="rId349" tooltip="New England Patriots" display="https://www.pro-football-reference.com/teams/nwe/2011.htm" xr:uid="{778401AE-6EB1-5A4D-861C-E630C4132BE7}"/>
    <hyperlink ref="C178" r:id="rId350" display="https://www.pro-football-reference.com/years/2012/" xr:uid="{9CAB0531-10CC-D649-8B78-24B4AE2B273C}"/>
    <hyperlink ref="E178" r:id="rId351" tooltip="New England Patriots" display="https://www.pro-football-reference.com/teams/nwe/2012.htm" xr:uid="{64E7E8FD-A0D2-1348-8A4E-4257409C360B}"/>
    <hyperlink ref="C179" r:id="rId352" display="https://www.pro-football-reference.com/years/2013/" xr:uid="{DF05B089-0A17-F64B-8533-522DD55AAAE1}"/>
    <hyperlink ref="E179" r:id="rId353" tooltip="New England Patriots" display="https://www.pro-football-reference.com/teams/nwe/2013.htm" xr:uid="{D652BE27-C058-8E4E-ADBF-B62C26D80EE0}"/>
    <hyperlink ref="C180" r:id="rId354" display="https://www.pro-football-reference.com/years/2014/" xr:uid="{461EF5EB-6DC6-924C-8776-0BCB8DE27C40}"/>
    <hyperlink ref="E180" r:id="rId355" tooltip="New England Patriots" display="https://www.pro-football-reference.com/teams/nwe/2014.htm" xr:uid="{18E2A852-BCBF-2C4E-A250-46BD71733363}"/>
    <hyperlink ref="C181" r:id="rId356" display="https://www.pro-football-reference.com/years/2015/" xr:uid="{2101C4DE-ACE3-A742-952A-8E20974D2F21}"/>
    <hyperlink ref="E181" r:id="rId357" tooltip="New England Patriots" display="https://www.pro-football-reference.com/teams/nwe/2015.htm" xr:uid="{F0C22A61-F9B0-394B-9DF0-1F9CBD752267}"/>
    <hyperlink ref="C182" r:id="rId358" display="https://www.pro-football-reference.com/years/2016/" xr:uid="{BECB6F7A-C904-D844-BE1A-D51969C03CF1}"/>
    <hyperlink ref="E182" r:id="rId359" tooltip="New England Patriots" display="https://www.pro-football-reference.com/teams/nwe/2016.htm" xr:uid="{76D30486-02F8-9B4C-BE9A-0174B24AF96D}"/>
    <hyperlink ref="C183" r:id="rId360" display="https://www.pro-football-reference.com/years/2017/" xr:uid="{9F80F419-9BBF-954B-8578-A335197B4925}"/>
    <hyperlink ref="E183" r:id="rId361" tooltip="New England Patriots" display="https://www.pro-football-reference.com/teams/nwe/2017.htm" xr:uid="{81B5A195-8C48-B649-8EAC-6F9B1CB9FEDC}"/>
    <hyperlink ref="C184" r:id="rId362" display="https://www.pro-football-reference.com/years/2018/" xr:uid="{610976FB-6E9E-F94B-BD54-8697EC78E8D3}"/>
    <hyperlink ref="E184" r:id="rId363" tooltip="New England Patriots" display="https://www.pro-football-reference.com/teams/nwe/2018.htm" xr:uid="{0C68D6E8-7E4A-5141-984A-169E376CC6E3}"/>
    <hyperlink ref="C185" r:id="rId364" display="https://www.pro-football-reference.com/years/2020/" xr:uid="{393556FA-4EE0-504F-8785-E59D700136D8}"/>
    <hyperlink ref="E185" r:id="rId365" tooltip="Tampa Bay Buccaneers" display="https://www.pro-football-reference.com/teams/tam/2020.htm" xr:uid="{4BDCF8DF-B736-E34F-A7BA-98F797C5FEB5}"/>
    <hyperlink ref="C186" r:id="rId366" display="https://www.pro-football-reference.com/years/2004/" xr:uid="{9F48AE7A-283F-0F42-A801-FEB9F06CACC2}"/>
    <hyperlink ref="E186" r:id="rId367" tooltip="Pittsburgh Steelers" display="https://www.pro-football-reference.com/teams/pit/2004.htm" xr:uid="{5976C4C9-4D64-5044-A775-A46AE4FC77CB}"/>
    <hyperlink ref="C187" r:id="rId368" display="https://www.pro-football-reference.com/years/2005/" xr:uid="{BC010774-FD04-0F4C-8162-0D81A29F745A}"/>
    <hyperlink ref="E187" r:id="rId369" tooltip="Pittsburgh Steelers" display="https://www.pro-football-reference.com/teams/pit/2005.htm" xr:uid="{69961A17-A93E-F64A-9DD0-8A91E48A7E6F}"/>
    <hyperlink ref="C188" r:id="rId370" display="https://www.pro-football-reference.com/years/2006/" xr:uid="{27ED5F9B-795F-5E46-BBCF-87AD794FF875}"/>
    <hyperlink ref="E188" r:id="rId371" tooltip="Pittsburgh Steelers" display="https://www.pro-football-reference.com/teams/pit/2006.htm" xr:uid="{8AD2682E-F7DA-CC4E-9924-279BFD47BA54}"/>
    <hyperlink ref="C189" r:id="rId372" display="https://www.pro-football-reference.com/years/2007/" xr:uid="{DA0CB8E1-8FB2-104D-8C69-7ECC44E23DF6}"/>
    <hyperlink ref="E189" r:id="rId373" tooltip="Pittsburgh Steelers" display="https://www.pro-football-reference.com/teams/pit/2007.htm" xr:uid="{B74A276E-6F66-C048-9DE0-55FC45F5EB9C}"/>
    <hyperlink ref="C190" r:id="rId374" display="https://www.pro-football-reference.com/years/2008/" xr:uid="{EC8864F1-6297-BD49-BC52-21E48DA14DB9}"/>
    <hyperlink ref="E190" r:id="rId375" tooltip="Pittsburgh Steelers" display="https://www.pro-football-reference.com/teams/pit/2008.htm" xr:uid="{353B7C23-3ED1-0546-8591-E22773041819}"/>
    <hyperlink ref="C191" r:id="rId376" display="https://www.pro-football-reference.com/years/2009/" xr:uid="{C3913172-F12A-354B-9413-B20C435040BF}"/>
    <hyperlink ref="E191" r:id="rId377" tooltip="Pittsburgh Steelers" display="https://www.pro-football-reference.com/teams/pit/2009.htm" xr:uid="{B2391721-4D66-7D4B-9AB7-108F2808A21D}"/>
    <hyperlink ref="C192" r:id="rId378" display="https://www.pro-football-reference.com/years/2010/" xr:uid="{3D93C9A9-738D-734A-B667-328DE0380EEC}"/>
    <hyperlink ref="E192" r:id="rId379" tooltip="Pittsburgh Steelers" display="https://www.pro-football-reference.com/teams/pit/2010.htm" xr:uid="{B0EA06A7-5901-154B-821A-D68C9A85DF25}"/>
    <hyperlink ref="C193" r:id="rId380" display="https://www.pro-football-reference.com/years/2011/" xr:uid="{E00CC3F7-8A87-4843-96CB-4FA42A3F6676}"/>
    <hyperlink ref="E193" r:id="rId381" tooltip="Pittsburgh Steelers" display="https://www.pro-football-reference.com/teams/pit/2011.htm" xr:uid="{D8BC9F58-954B-3443-9198-8E1EC779EC2F}"/>
    <hyperlink ref="C194" r:id="rId382" display="https://www.pro-football-reference.com/years/2012/" xr:uid="{056E1EA9-6314-2D4A-9A81-BCB0BC7E8F09}"/>
    <hyperlink ref="E194" r:id="rId383" tooltip="Pittsburgh Steelers" display="https://www.pro-football-reference.com/teams/pit/2012.htm" xr:uid="{88160761-43BD-E940-BE8B-68ED9EECF702}"/>
    <hyperlink ref="C195" r:id="rId384" display="https://www.pro-football-reference.com/years/2013/" xr:uid="{C50E996F-AAC3-6146-B8E1-66CD3CF539D5}"/>
    <hyperlink ref="E195" r:id="rId385" tooltip="Pittsburgh Steelers" display="https://www.pro-football-reference.com/teams/pit/2013.htm" xr:uid="{3877DDC2-8A5F-6C4D-A1AE-2104F1443340}"/>
    <hyperlink ref="C196" r:id="rId386" display="https://www.pro-football-reference.com/years/2014/" xr:uid="{1A5A20BA-4CD5-9A40-962F-CEB1259A6941}"/>
    <hyperlink ref="E196" r:id="rId387" tooltip="Pittsburgh Steelers" display="https://www.pro-football-reference.com/teams/pit/2014.htm" xr:uid="{7A8CF2E6-E023-574D-8D9B-44884139A321}"/>
    <hyperlink ref="C197" r:id="rId388" display="https://www.pro-football-reference.com/years/2015/" xr:uid="{6CF5758F-D08F-A842-832F-6DDAE57E6BCE}"/>
    <hyperlink ref="E197" r:id="rId389" tooltip="Pittsburgh Steelers" display="https://www.pro-football-reference.com/teams/pit/2015.htm" xr:uid="{3A9A9B90-1B48-A445-A88E-D05101E78577}"/>
    <hyperlink ref="C198" r:id="rId390" display="https://www.pro-football-reference.com/years/2016/" xr:uid="{19A044C6-5F0B-444D-BA7E-7154CF97EE27}"/>
    <hyperlink ref="E198" r:id="rId391" tooltip="Pittsburgh Steelers" display="https://www.pro-football-reference.com/teams/pit/2016.htm" xr:uid="{A37CB32C-A3D2-704F-80B9-2B9029BBC90B}"/>
    <hyperlink ref="C199" r:id="rId392" display="https://www.pro-football-reference.com/years/2017/" xr:uid="{F4ABCE22-DCEE-F547-B13C-137A331455A0}"/>
    <hyperlink ref="E199" r:id="rId393" tooltip="Pittsburgh Steelers" display="https://www.pro-football-reference.com/teams/pit/2017.htm" xr:uid="{BCD994FF-F241-5841-8740-CB8D522F042F}"/>
    <hyperlink ref="C200" r:id="rId394" display="https://www.pro-football-reference.com/years/2018/" xr:uid="{60F0DF8F-7851-6D43-8F5E-4380B790BFC3}"/>
    <hyperlink ref="E200" r:id="rId395" tooltip="Pittsburgh Steelers" display="https://www.pro-football-reference.com/teams/pit/2018.htm" xr:uid="{CFB1A97A-C719-A54B-A756-88E85C6F68A5}"/>
    <hyperlink ref="C201" r:id="rId396" display="https://www.pro-football-reference.com/years/2019/" xr:uid="{0DA12F78-79B3-6346-BC79-40A6FB050FA0}"/>
    <hyperlink ref="E201" r:id="rId397" tooltip="Pittsburgh Steelers" display="https://www.pro-football-reference.com/teams/pit/2019.htm" xr:uid="{7BB9A81F-A430-B343-AC2A-46F6C402FE9F}"/>
    <hyperlink ref="C202" r:id="rId398" display="https://www.pro-football-reference.com/years/2020/" xr:uid="{67A09BDC-1E91-614B-A6D1-2EB7D6C344BB}"/>
    <hyperlink ref="E202" r:id="rId399" tooltip="Pittsburgh Steelers" display="https://www.pro-football-reference.com/teams/pit/2020.htm" xr:uid="{11242E7C-BE30-F844-947F-71CA3ACF76A5}"/>
    <hyperlink ref="C203" r:id="rId400" display="https://www.pro-football-reference.com/years/2004/" xr:uid="{EAEB5996-3FC9-3F46-BE7C-16AF3DFCD138}"/>
    <hyperlink ref="E203" r:id="rId401" tooltip="Pittsburgh Steelers" display="https://www.pro-football-reference.com/teams/pit/2004.htm" xr:uid="{ACD0DE4D-226C-7345-A731-AEFB1F4A3AFF}"/>
    <hyperlink ref="C204" r:id="rId402" display="https://www.pro-football-reference.com/years/2005/" xr:uid="{1DA42BFD-5ED1-EF4D-AC6B-41AE9B96CE8F}"/>
    <hyperlink ref="E204" r:id="rId403" tooltip="Pittsburgh Steelers" display="https://www.pro-football-reference.com/teams/pit/2005.htm" xr:uid="{C2D889CA-C96A-4546-A648-1B7EDA76654B}"/>
    <hyperlink ref="C205" r:id="rId404" display="https://www.pro-football-reference.com/years/2007/" xr:uid="{2FDC07CB-64D9-BA4C-ABF3-66B58704BAA6}"/>
    <hyperlink ref="E205" r:id="rId405" tooltip="Pittsburgh Steelers" display="https://www.pro-football-reference.com/teams/pit/2007.htm" xr:uid="{203E9683-CBAA-354A-B704-6422DFE4A752}"/>
    <hyperlink ref="C206" r:id="rId406" display="https://www.pro-football-reference.com/years/2008/" xr:uid="{38E5712F-5E4E-5343-B731-2337240ECB85}"/>
    <hyperlink ref="E206" r:id="rId407" tooltip="Pittsburgh Steelers" display="https://www.pro-football-reference.com/teams/pit/2008.htm" xr:uid="{043DAB4F-DD8C-5344-92A9-AEE94D0327D9}"/>
    <hyperlink ref="C207" r:id="rId408" display="https://www.pro-football-reference.com/years/2010/" xr:uid="{65FE900A-7DA1-484B-89CC-237536E705D6}"/>
    <hyperlink ref="E207" r:id="rId409" tooltip="Pittsburgh Steelers" display="https://www.pro-football-reference.com/teams/pit/2010.htm" xr:uid="{236A9969-1855-ED40-A7C6-1480CBA695E1}"/>
    <hyperlink ref="C208" r:id="rId410" display="https://www.pro-football-reference.com/years/2011/" xr:uid="{2EBC4D3D-1FE4-AA4D-9546-E480C2C20E38}"/>
    <hyperlink ref="E208" r:id="rId411" tooltip="Pittsburgh Steelers" display="https://www.pro-football-reference.com/teams/pit/2011.htm" xr:uid="{6C9778F7-F946-2544-826B-56FB988A55D6}"/>
    <hyperlink ref="C209" r:id="rId412" display="https://www.pro-football-reference.com/years/2014/" xr:uid="{FB10DA53-BEAA-8D42-8210-1E9A4824386D}"/>
    <hyperlink ref="E209" r:id="rId413" tooltip="Pittsburgh Steelers" display="https://www.pro-football-reference.com/teams/pit/2014.htm" xr:uid="{03FAEE02-41D6-F44F-9DCA-FB9BA7471321}"/>
    <hyperlink ref="C210" r:id="rId414" display="https://www.pro-football-reference.com/years/2016/" xr:uid="{753B9810-0143-404A-A711-81D3BB33771B}"/>
    <hyperlink ref="E210" r:id="rId415" tooltip="Pittsburgh Steelers" display="https://www.pro-football-reference.com/teams/pit/2016.htm" xr:uid="{37E73F46-40EA-AC48-AEEB-A340CAAEDAFB}"/>
    <hyperlink ref="C211" r:id="rId416" display="https://www.pro-football-reference.com/years/2017/" xr:uid="{AEEFE630-EF5C-4742-8B6B-7604D12626EB}"/>
    <hyperlink ref="E211" r:id="rId417" tooltip="Pittsburgh Steelers" display="https://www.pro-football-reference.com/teams/pit/2017.htm" xr:uid="{7DD943EE-F92F-334B-BE3E-F9884F80056D}"/>
    <hyperlink ref="C212" r:id="rId418" display="https://www.pro-football-reference.com/years/2020/" xr:uid="{56AEF047-BC62-ED4C-BE40-80C15251E9B3}"/>
    <hyperlink ref="E212" r:id="rId419" tooltip="Pittsburgh Steelers" display="https://www.pro-football-reference.com/teams/pit/2020.htm" xr:uid="{A5A8B163-C928-4149-BDD0-F0BA14F91CB7}"/>
    <hyperlink ref="C213" r:id="rId420" display="https://www.pro-football-reference.com/years/2018/" xr:uid="{311E1D7D-C987-464F-8A78-038CE4C79713}"/>
    <hyperlink ref="E213" r:id="rId421" tooltip="Cleveland Browns" display="https://www.pro-football-reference.com/teams/cle/2018.htm" xr:uid="{01F8E2F7-ED56-8644-B158-F9E2BBFB3897}"/>
    <hyperlink ref="C214" r:id="rId422" display="https://www.pro-football-reference.com/years/2019/" xr:uid="{0C5289CD-5FCD-8A4B-92DF-51B25B1FA099}"/>
    <hyperlink ref="E214" r:id="rId423" tooltip="Cleveland Browns" display="https://www.pro-football-reference.com/teams/cle/2019.htm" xr:uid="{08040993-890D-1F48-BAC9-77F049DB6010}"/>
    <hyperlink ref="C215" r:id="rId424" display="https://www.pro-football-reference.com/years/2020/" xr:uid="{AB3634FC-282B-A148-976E-A168F26AAB2C}"/>
    <hyperlink ref="E215" r:id="rId425" tooltip="Cleveland Browns" display="https://www.pro-football-reference.com/teams/cle/2020.htm" xr:uid="{D917AC1E-0D58-504D-9592-872D83D1A31E}"/>
    <hyperlink ref="C216" r:id="rId426" display="https://www.pro-football-reference.com/years/2020/" xr:uid="{05F76AAD-2740-3F40-87C8-119E4553139D}"/>
    <hyperlink ref="E216" r:id="rId427" tooltip="Cleveland Browns" display="https://www.pro-football-reference.com/teams/cle/2020.htm" xr:uid="{3311B82F-3480-9A4F-A55F-38FA1587B1D4}"/>
    <hyperlink ref="C217" r:id="rId428" display="https://www.pro-football-reference.com/years/2018/" xr:uid="{E83F6DFC-838B-734C-BB14-D8FAF4201BA2}"/>
    <hyperlink ref="E217" r:id="rId429" tooltip="New York Jets" display="https://www.pro-football-reference.com/teams/nyj/2018.htm" xr:uid="{3D095522-4F71-E24D-A583-DAC656FA9500}"/>
    <hyperlink ref="C218" r:id="rId430" display="https://www.pro-football-reference.com/years/2019/" xr:uid="{A549C68C-4074-8948-8FE8-EE09D84FF010}"/>
    <hyperlink ref="E218" r:id="rId431" tooltip="New York Jets" display="https://www.pro-football-reference.com/teams/nyj/2019.htm" xr:uid="{96DB22F7-3055-4B4D-A8BD-E528CD144AE7}"/>
    <hyperlink ref="C219" r:id="rId432" display="https://www.pro-football-reference.com/years/2020/" xr:uid="{23030A4B-4C4D-6C4D-96C0-6F650832A90C}"/>
    <hyperlink ref="E219" r:id="rId433" tooltip="New York Jets" display="https://www.pro-football-reference.com/teams/nyj/2020.htm" xr:uid="{D1039D99-4BA9-764D-8A7C-B8682F8BC198}"/>
    <hyperlink ref="C220" r:id="rId434" display="https://www.pro-football-reference.com/years/2018/" xr:uid="{2F12D720-8642-F045-B338-79E0C6FFF44E}"/>
    <hyperlink ref="E220" r:id="rId435" tooltip="Baltimore Ravens" display="https://www.pro-football-reference.com/teams/rav/2018.htm" xr:uid="{688400EB-9AE9-0549-BBD7-003F5D65FDA7}"/>
    <hyperlink ref="C221" r:id="rId436" display="https://www.pro-football-reference.com/years/2019/" xr:uid="{8CBAC631-88A8-A64B-9B46-A6F1EEC12228}"/>
    <hyperlink ref="E221" r:id="rId437" tooltip="Baltimore Ravens" display="https://www.pro-football-reference.com/teams/rav/2019.htm" xr:uid="{19C9B826-CA33-5444-A46C-6CBCA5202776}"/>
    <hyperlink ref="C222" r:id="rId438" display="https://www.pro-football-reference.com/years/2020/" xr:uid="{ECF874EC-9F85-5548-A1BE-BFAA0E730FB4}"/>
    <hyperlink ref="E222" r:id="rId439" tooltip="Baltimore Ravens" display="https://www.pro-football-reference.com/teams/rav/2020.htm" xr:uid="{FCFD53A7-A52C-BB45-B5B2-E7EEC9621B14}"/>
    <hyperlink ref="C223" r:id="rId440" display="https://www.pro-football-reference.com/years/2018/" xr:uid="{5C8681D1-E394-4E4F-A31A-DC363B4647DD}"/>
    <hyperlink ref="E223" r:id="rId441" tooltip="Baltimore Ravens" display="https://www.pro-football-reference.com/teams/rav/2018.htm" xr:uid="{4F2B920F-92F2-7443-8CDD-72FF0FBDBF30}"/>
    <hyperlink ref="C224" r:id="rId442" display="https://www.pro-football-reference.com/years/2019/" xr:uid="{F4092FEE-5A45-4241-A66C-73CE673B66D1}"/>
    <hyperlink ref="E224" r:id="rId443" tooltip="Baltimore Ravens" display="https://www.pro-football-reference.com/teams/rav/2019.htm" xr:uid="{85F0499E-C597-DF43-9986-BACCEA8630BD}"/>
    <hyperlink ref="C225" r:id="rId444" display="https://www.pro-football-reference.com/years/2020/" xr:uid="{EA441089-F4E5-214F-ABB5-350D20C703A8}"/>
    <hyperlink ref="E225" r:id="rId445" tooltip="Baltimore Ravens" display="https://www.pro-football-reference.com/teams/rav/2020.htm" xr:uid="{BD01004E-4E80-AC4D-AFFF-FE5D3C088DEB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Planilha3</vt:lpstr>
      <vt:lpstr>Planilha2</vt:lpstr>
      <vt:lpstr>Planilha4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2021-10-18T12:10:45Z</dcterms:created>
  <dcterms:modified xsi:type="dcterms:W3CDTF">2021-10-19T17:58:37Z</dcterms:modified>
</cp:coreProperties>
</file>