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onsodelcarre/run/2019IFASD/UM-xhale/inputs/"/>
    </mc:Choice>
  </mc:AlternateContent>
  <xr:revisionPtr revIDLastSave="0" documentId="13_ncr:1_{D8D18C2A-DF7D-664D-9B13-3664DA60D4FD}" xr6:coauthVersionLast="43" xr6:coauthVersionMax="43" xr10:uidLastSave="{00000000-0000-0000-0000-000000000000}"/>
  <bookViews>
    <workbookView xWindow="0" yWindow="460" windowWidth="38400" windowHeight="21140" tabRatio="500" xr2:uid="{00000000-000D-0000-FFFF-FFFF00000000}"/>
  </bookViews>
  <sheets>
    <sheet name="mass" sheetId="1" r:id="rId1"/>
    <sheet name="stiffne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4" i="2" l="1"/>
  <c r="B14" i="2"/>
  <c r="C14" i="2" s="1"/>
  <c r="D14" i="2" s="1"/>
  <c r="C13" i="2"/>
  <c r="D13" i="2" s="1"/>
  <c r="C12" i="2"/>
  <c r="D12" i="2" s="1"/>
  <c r="D11" i="2"/>
  <c r="C11" i="2"/>
  <c r="C10" i="2"/>
  <c r="D10" i="2" s="1"/>
  <c r="J9" i="2"/>
  <c r="I9" i="2"/>
  <c r="H9" i="2"/>
  <c r="D9" i="2"/>
  <c r="C9" i="2"/>
  <c r="J8" i="2"/>
  <c r="I8" i="2"/>
  <c r="H8" i="2"/>
  <c r="D8" i="2"/>
  <c r="C8" i="2"/>
  <c r="I7" i="2"/>
  <c r="H7" i="2"/>
  <c r="D7" i="2"/>
  <c r="C7" i="2"/>
  <c r="J6" i="2"/>
  <c r="D6" i="2"/>
  <c r="C6" i="2"/>
  <c r="J5" i="2"/>
  <c r="C5" i="2"/>
  <c r="D5" i="2" s="1"/>
  <c r="D4" i="2"/>
  <c r="C4" i="2"/>
  <c r="H9" i="1"/>
  <c r="F9" i="1"/>
  <c r="E9" i="1"/>
  <c r="D9" i="1"/>
  <c r="C9" i="1"/>
  <c r="B9" i="1"/>
  <c r="H8" i="1"/>
  <c r="E8" i="1"/>
  <c r="D8" i="1"/>
  <c r="H7" i="1"/>
  <c r="F7" i="1"/>
  <c r="F8" i="1" s="1"/>
  <c r="E7" i="1"/>
  <c r="D7" i="1"/>
  <c r="C7" i="1"/>
  <c r="C8" i="1" s="1"/>
  <c r="B7" i="1"/>
  <c r="B8" i="1" s="1"/>
  <c r="I5" i="1"/>
  <c r="G5" i="1"/>
  <c r="F5" i="1"/>
  <c r="E5" i="1"/>
  <c r="D5" i="1"/>
  <c r="C5" i="1"/>
  <c r="B5" i="1"/>
  <c r="H4" i="1"/>
  <c r="H5" i="1" s="1"/>
  <c r="B15" i="2" l="1"/>
  <c r="C15" i="2" s="1"/>
  <c r="D15" i="2" s="1"/>
</calcChain>
</file>

<file path=xl/sharedStrings.xml><?xml version="1.0" encoding="utf-8"?>
<sst xmlns="http://schemas.openxmlformats.org/spreadsheetml/2006/main" count="66" uniqueCount="42">
  <si>
    <t>Mass Data (Material FoR)</t>
  </si>
  <si>
    <t>section</t>
  </si>
  <si>
    <t>mass</t>
  </si>
  <si>
    <t>ixx</t>
  </si>
  <si>
    <t>iyy</t>
  </si>
  <si>
    <t>izz</t>
  </si>
  <si>
    <t>iyz</t>
  </si>
  <si>
    <t>xcg</t>
  </si>
  <si>
    <t>ycg</t>
  </si>
  <si>
    <t>zcg</t>
  </si>
  <si>
    <t>[-]</t>
  </si>
  <si>
    <t>[kg/m]</t>
  </si>
  <si>
    <t>[kgm]</t>
  </si>
  <si>
    <t>[m]</t>
  </si>
  <si>
    <t>Linboard</t>
  </si>
  <si>
    <t>Loutboard</t>
  </si>
  <si>
    <t>Ldihedral</t>
  </si>
  <si>
    <t>Rinboard</t>
  </si>
  <si>
    <t>Routboard</t>
  </si>
  <si>
    <t>Rdihedral</t>
  </si>
  <si>
    <t>boom</t>
  </si>
  <si>
    <t>tailL</t>
  </si>
  <si>
    <t>tailR</t>
  </si>
  <si>
    <t>Cfin</t>
  </si>
  <si>
    <t>Lfin</t>
  </si>
  <si>
    <t>Rfin</t>
  </si>
  <si>
    <t>LLfin</t>
  </si>
  <si>
    <t>RRfin</t>
  </si>
  <si>
    <t>Stiffness Data (Material FoR)</t>
  </si>
  <si>
    <t>ea</t>
  </si>
  <si>
    <t>gay</t>
  </si>
  <si>
    <t>gaz</t>
  </si>
  <si>
    <t>gj</t>
  </si>
  <si>
    <t>eiy</t>
  </si>
  <si>
    <t>eiz</t>
  </si>
  <si>
    <t>k13</t>
  </si>
  <si>
    <t>k14</t>
  </si>
  <si>
    <t>k34</t>
  </si>
  <si>
    <t>[Nm2]</t>
  </si>
  <si>
    <t>Cvfin</t>
  </si>
  <si>
    <t>Lvfin</t>
  </si>
  <si>
    <t>Rvfin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</si>
</sst>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164" fontId="0" fillId="0" borderId="0" xfId="0" applyNumberFormat="1"/>
    <xf numFmtId="11" fontId="0" fillId="0" borderId="0" xfId="0" applyNumberFormat="1"/>
    <xf numFmtId="164" fontId="0" fillId="0" borderId="0" xfId="0" applyNumberFormat="1" applyFont="1"/>
    <xf numFmtId="11" fontId="0" fillId="2" borderId="0" xfId="0" applyNumberFormat="1" applyFill="1"/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150" zoomScaleNormal="150" workbookViewId="0">
      <selection activeCell="E20" sqref="E20"/>
    </sheetView>
  </sheetViews>
  <sheetFormatPr baseColWidth="10" defaultColWidth="8.83203125" defaultRowHeight="13" x14ac:dyDescent="0.15"/>
  <cols>
    <col min="1" max="1" width="11.5"/>
    <col min="2" max="5" width="11.6640625" customWidth="1"/>
    <col min="6" max="6" width="9.83203125" customWidth="1"/>
    <col min="7" max="9" width="11.6640625" customWidth="1"/>
    <col min="10" max="1025" width="11.5"/>
  </cols>
  <sheetData>
    <row r="1" spans="1:9" x14ac:dyDescent="0.15">
      <c r="B1" s="7" t="s">
        <v>0</v>
      </c>
      <c r="C1" s="7"/>
      <c r="D1" s="7"/>
      <c r="E1" s="7"/>
      <c r="F1" s="1"/>
    </row>
    <row r="2" spans="1:9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15">
      <c r="A3" t="s">
        <v>10</v>
      </c>
      <c r="B3" t="s">
        <v>11</v>
      </c>
      <c r="C3" t="s">
        <v>12</v>
      </c>
      <c r="D3" s="2" t="s">
        <v>12</v>
      </c>
      <c r="E3" s="2" t="s">
        <v>12</v>
      </c>
      <c r="F3" s="2" t="s">
        <v>12</v>
      </c>
      <c r="G3" t="s">
        <v>13</v>
      </c>
      <c r="H3" t="s">
        <v>13</v>
      </c>
      <c r="I3" t="s">
        <v>13</v>
      </c>
    </row>
    <row r="4" spans="1:9" x14ac:dyDescent="0.15">
      <c r="A4" t="s">
        <v>14</v>
      </c>
      <c r="B4" s="3">
        <v>0.39400000000000002</v>
      </c>
      <c r="C4" s="3">
        <v>8.0900000000000004E-4</v>
      </c>
      <c r="D4" s="3">
        <v>1.22E-5</v>
      </c>
      <c r="E4" s="3">
        <v>7.9699999999999997E-4</v>
      </c>
      <c r="F4" s="3">
        <v>6.4899999999999997E-6</v>
      </c>
      <c r="G4" s="3">
        <v>0</v>
      </c>
      <c r="H4" s="3">
        <f>-0.2*(0.435 - 0.288)</f>
        <v>-2.9400000000000006E-2</v>
      </c>
      <c r="I4" s="3">
        <v>0</v>
      </c>
    </row>
    <row r="5" spans="1:9" x14ac:dyDescent="0.15">
      <c r="A5" t="s">
        <v>15</v>
      </c>
      <c r="B5" s="3">
        <f t="shared" ref="B5:I5" si="0">B4</f>
        <v>0.39400000000000002</v>
      </c>
      <c r="C5" s="3">
        <f t="shared" si="0"/>
        <v>8.0900000000000004E-4</v>
      </c>
      <c r="D5" s="3">
        <f t="shared" si="0"/>
        <v>1.22E-5</v>
      </c>
      <c r="E5" s="3">
        <f t="shared" si="0"/>
        <v>7.9699999999999997E-4</v>
      </c>
      <c r="F5" s="3">
        <f t="shared" si="0"/>
        <v>6.4899999999999997E-6</v>
      </c>
      <c r="G5" s="3">
        <f t="shared" si="0"/>
        <v>0</v>
      </c>
      <c r="H5" s="3">
        <f t="shared" si="0"/>
        <v>-2.9400000000000006E-2</v>
      </c>
      <c r="I5" s="3">
        <f t="shared" si="0"/>
        <v>0</v>
      </c>
    </row>
    <row r="6" spans="1:9" x14ac:dyDescent="0.15">
      <c r="A6" t="s">
        <v>16</v>
      </c>
      <c r="B6" s="3">
        <v>0.5</v>
      </c>
      <c r="C6" s="4">
        <v>8.0900000000000004E-4</v>
      </c>
      <c r="D6" s="4">
        <v>1.22E-5</v>
      </c>
      <c r="E6" s="4">
        <v>7.9699999999999997E-4</v>
      </c>
      <c r="F6" s="4">
        <v>6.4899999999999997E-6</v>
      </c>
      <c r="G6" s="3">
        <v>0</v>
      </c>
      <c r="H6">
        <v>-2.1399999999999999E-2</v>
      </c>
      <c r="I6" s="3">
        <v>0</v>
      </c>
    </row>
    <row r="7" spans="1:9" x14ac:dyDescent="0.15">
      <c r="A7" t="s">
        <v>17</v>
      </c>
      <c r="B7" s="3">
        <f>B4</f>
        <v>0.39400000000000002</v>
      </c>
      <c r="C7" s="3">
        <f>C4</f>
        <v>8.0900000000000004E-4</v>
      </c>
      <c r="D7" s="3">
        <f>D4</f>
        <v>1.22E-5</v>
      </c>
      <c r="E7" s="3">
        <f>E4</f>
        <v>7.9699999999999997E-4</v>
      </c>
      <c r="F7" s="3">
        <f>F4</f>
        <v>6.4899999999999997E-6</v>
      </c>
      <c r="G7" s="3">
        <v>0</v>
      </c>
      <c r="H7" s="3">
        <f>0.2*(0.435 - 0.288)</f>
        <v>2.9400000000000006E-2</v>
      </c>
      <c r="I7" s="3">
        <v>0</v>
      </c>
    </row>
    <row r="8" spans="1:9" x14ac:dyDescent="0.15">
      <c r="A8" t="s">
        <v>18</v>
      </c>
      <c r="B8" s="3">
        <f>B7</f>
        <v>0.39400000000000002</v>
      </c>
      <c r="C8" s="3">
        <f>C7</f>
        <v>8.0900000000000004E-4</v>
      </c>
      <c r="D8" s="3">
        <f>D7</f>
        <v>1.22E-5</v>
      </c>
      <c r="E8" s="3">
        <f>E7</f>
        <v>7.9699999999999997E-4</v>
      </c>
      <c r="F8" s="3">
        <f>F7</f>
        <v>6.4899999999999997E-6</v>
      </c>
      <c r="G8" s="3">
        <v>0</v>
      </c>
      <c r="H8" s="3">
        <f>0.2*(0.435 - 0.288)</f>
        <v>2.9400000000000006E-2</v>
      </c>
      <c r="I8" s="3">
        <v>0</v>
      </c>
    </row>
    <row r="9" spans="1:9" x14ac:dyDescent="0.15">
      <c r="A9" t="s">
        <v>19</v>
      </c>
      <c r="B9" s="3">
        <f>B6</f>
        <v>0.5</v>
      </c>
      <c r="C9" s="3">
        <f>C6</f>
        <v>8.0900000000000004E-4</v>
      </c>
      <c r="D9" s="3">
        <f>D6</f>
        <v>1.22E-5</v>
      </c>
      <c r="E9" s="3">
        <f>E6</f>
        <v>7.9699999999999997E-4</v>
      </c>
      <c r="F9" s="3">
        <f>F6</f>
        <v>6.4899999999999997E-6</v>
      </c>
      <c r="G9" s="3">
        <v>0</v>
      </c>
      <c r="H9" s="3">
        <f>0.2*(0.395 - 0.288)</f>
        <v>2.1400000000000009E-2</v>
      </c>
      <c r="I9" s="3">
        <v>0</v>
      </c>
    </row>
    <row r="10" spans="1:9" s="2" customFormat="1" x14ac:dyDescent="0.15">
      <c r="A10" s="2" t="s">
        <v>20</v>
      </c>
      <c r="B10" s="2">
        <v>4.2900000000000001E-2</v>
      </c>
      <c r="C10" s="4">
        <v>2.9100000000000001E-9</v>
      </c>
      <c r="D10" s="4">
        <v>1.4599999999999999E-9</v>
      </c>
      <c r="E10" s="4">
        <v>1.4599999999999999E-9</v>
      </c>
      <c r="F10" s="3">
        <v>0</v>
      </c>
      <c r="G10" s="5">
        <v>0</v>
      </c>
      <c r="H10" s="5">
        <v>0</v>
      </c>
      <c r="I10" s="5">
        <v>0</v>
      </c>
    </row>
    <row r="11" spans="1:9" s="2" customFormat="1" x14ac:dyDescent="0.15">
      <c r="A11" s="2" t="s">
        <v>21</v>
      </c>
      <c r="B11" s="2">
        <v>0.26140000000000002</v>
      </c>
      <c r="C11" s="4">
        <v>1.6000000000000001E-4</v>
      </c>
      <c r="D11" s="3">
        <v>2.9100000000000001E-6</v>
      </c>
      <c r="E11" s="3">
        <v>1.5699999999999999E-4</v>
      </c>
      <c r="F11" s="4">
        <v>0</v>
      </c>
      <c r="G11" s="5">
        <v>0</v>
      </c>
      <c r="H11" s="2">
        <v>-1.44E-2</v>
      </c>
      <c r="I11" s="5">
        <v>0</v>
      </c>
    </row>
    <row r="12" spans="1:9" s="2" customFormat="1" x14ac:dyDescent="0.15">
      <c r="A12" s="2" t="s">
        <v>22</v>
      </c>
      <c r="B12" s="2">
        <v>0.26140000000000002</v>
      </c>
      <c r="C12" s="4">
        <v>1.6000000000000001E-4</v>
      </c>
      <c r="D12" s="3">
        <v>2.9100000000000001E-6</v>
      </c>
      <c r="E12" s="3">
        <v>1.5699999999999999E-4</v>
      </c>
      <c r="F12" s="4">
        <v>0</v>
      </c>
      <c r="G12" s="5">
        <v>0</v>
      </c>
      <c r="H12" s="2">
        <v>1.44E-2</v>
      </c>
      <c r="I12" s="5">
        <v>0</v>
      </c>
    </row>
    <row r="13" spans="1:9" x14ac:dyDescent="0.15">
      <c r="A13" t="s">
        <v>23</v>
      </c>
      <c r="B13" s="4">
        <v>1E-8</v>
      </c>
      <c r="C13" s="4">
        <v>2E-8</v>
      </c>
      <c r="D13" s="4">
        <v>1E-8</v>
      </c>
      <c r="E13" s="4">
        <v>1E-8</v>
      </c>
      <c r="F13" s="3">
        <v>0</v>
      </c>
      <c r="G13" s="3">
        <v>0</v>
      </c>
      <c r="H13" s="3">
        <v>0</v>
      </c>
      <c r="I13" s="3">
        <v>0</v>
      </c>
    </row>
    <row r="14" spans="1:9" x14ac:dyDescent="0.15">
      <c r="A14" t="s">
        <v>24</v>
      </c>
      <c r="B14" s="4">
        <v>1E-8</v>
      </c>
      <c r="C14" s="4">
        <v>2E-8</v>
      </c>
      <c r="D14" s="4">
        <v>1E-8</v>
      </c>
      <c r="E14" s="4">
        <v>1E-8</v>
      </c>
      <c r="F14" s="3">
        <v>0</v>
      </c>
      <c r="G14" s="3">
        <v>0</v>
      </c>
      <c r="H14" s="3">
        <v>0</v>
      </c>
      <c r="I14" s="3">
        <v>0</v>
      </c>
    </row>
    <row r="15" spans="1:9" x14ac:dyDescent="0.15">
      <c r="A15" t="s">
        <v>25</v>
      </c>
      <c r="B15" s="4">
        <v>1E-8</v>
      </c>
      <c r="C15" s="4">
        <v>2E-8</v>
      </c>
      <c r="D15" s="4">
        <v>1E-8</v>
      </c>
      <c r="E15" s="4">
        <v>1E-8</v>
      </c>
      <c r="F15" s="3">
        <v>0</v>
      </c>
      <c r="G15" s="3">
        <v>0</v>
      </c>
      <c r="H15" s="3">
        <v>0</v>
      </c>
      <c r="I15" s="3">
        <v>0</v>
      </c>
    </row>
    <row r="16" spans="1:9" x14ac:dyDescent="0.15">
      <c r="A16" t="s">
        <v>26</v>
      </c>
      <c r="B16" s="4">
        <v>1E-8</v>
      </c>
      <c r="C16" s="4">
        <v>2E-8</v>
      </c>
      <c r="D16" s="4">
        <v>1E-8</v>
      </c>
      <c r="E16" s="4">
        <v>1E-8</v>
      </c>
      <c r="F16" s="3">
        <v>0</v>
      </c>
      <c r="G16" s="3">
        <v>0</v>
      </c>
      <c r="H16" s="3">
        <v>0</v>
      </c>
      <c r="I16" s="3">
        <v>0</v>
      </c>
    </row>
    <row r="17" spans="1:9" x14ac:dyDescent="0.15">
      <c r="A17" t="s">
        <v>27</v>
      </c>
      <c r="B17" s="4">
        <v>1E-8</v>
      </c>
      <c r="C17" s="4">
        <v>2E-8</v>
      </c>
      <c r="D17" s="4">
        <v>1E-8</v>
      </c>
      <c r="E17" s="4">
        <v>1E-8</v>
      </c>
      <c r="F17" s="3">
        <v>0</v>
      </c>
      <c r="G17" s="3">
        <v>0</v>
      </c>
      <c r="H17" s="3">
        <v>0</v>
      </c>
      <c r="I17" s="3">
        <v>0</v>
      </c>
    </row>
    <row r="18" spans="1:9" x14ac:dyDescent="0.15">
      <c r="A18" t="s">
        <v>39</v>
      </c>
      <c r="B18">
        <v>0.50919999999999999</v>
      </c>
      <c r="C18" s="4">
        <v>3.1870000000000002E-3</v>
      </c>
      <c r="D18" s="4">
        <v>9.3399999999999993E-5</v>
      </c>
      <c r="E18" s="4">
        <v>3.2799999999999999E-3</v>
      </c>
      <c r="F18" s="3">
        <v>0</v>
      </c>
      <c r="G18" s="3">
        <v>0</v>
      </c>
      <c r="H18" s="3">
        <v>0</v>
      </c>
      <c r="I18" s="3">
        <v>0</v>
      </c>
    </row>
    <row r="19" spans="1:9" x14ac:dyDescent="0.15">
      <c r="A19" t="s">
        <v>40</v>
      </c>
      <c r="B19">
        <v>0.32079999999999997</v>
      </c>
      <c r="C19" s="4">
        <v>8.1700000000000002E-4</v>
      </c>
      <c r="D19" s="4">
        <v>5.8799999999999999E-5</v>
      </c>
      <c r="E19" s="4">
        <v>8.7600000000000004E-4</v>
      </c>
      <c r="F19" s="3">
        <v>0</v>
      </c>
      <c r="G19" s="3">
        <v>0</v>
      </c>
      <c r="H19" s="3">
        <v>0</v>
      </c>
      <c r="I19" s="3">
        <v>0</v>
      </c>
    </row>
    <row r="20" spans="1:9" x14ac:dyDescent="0.15">
      <c r="A20" t="s">
        <v>41</v>
      </c>
      <c r="B20">
        <v>0.32079999999999997</v>
      </c>
      <c r="C20" s="4">
        <v>8.1700000000000002E-4</v>
      </c>
      <c r="D20" s="4">
        <v>5.8799999999999999E-5</v>
      </c>
      <c r="E20" s="4">
        <v>8.7600000000000004E-4</v>
      </c>
      <c r="F20" s="3">
        <v>0</v>
      </c>
      <c r="G20" s="3">
        <v>0</v>
      </c>
      <c r="H20" s="3">
        <v>0</v>
      </c>
      <c r="I20" s="3">
        <v>0</v>
      </c>
    </row>
  </sheetData>
  <mergeCells count="1">
    <mergeCell ref="B1:E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zoomScale="120" zoomScaleNormal="120" workbookViewId="0">
      <selection activeCell="A17" activeCellId="1" sqref="E17 A17"/>
    </sheetView>
  </sheetViews>
  <sheetFormatPr baseColWidth="10" defaultColWidth="8.83203125" defaultRowHeight="13" x14ac:dyDescent="0.15"/>
  <cols>
    <col min="1" max="1025" width="11.5"/>
  </cols>
  <sheetData>
    <row r="1" spans="1:10" x14ac:dyDescent="0.15">
      <c r="B1" s="7" t="s">
        <v>28</v>
      </c>
      <c r="C1" s="7"/>
      <c r="D1" s="7"/>
      <c r="E1" s="7"/>
      <c r="F1" s="7"/>
      <c r="G1" s="7"/>
    </row>
    <row r="2" spans="1:10" x14ac:dyDescent="0.15">
      <c r="A2" t="s">
        <v>1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</row>
    <row r="3" spans="1:10" x14ac:dyDescent="0.15">
      <c r="A3" t="s">
        <v>10</v>
      </c>
      <c r="B3" t="s">
        <v>38</v>
      </c>
      <c r="C3" s="2" t="s">
        <v>38</v>
      </c>
      <c r="D3" s="2" t="s">
        <v>38</v>
      </c>
      <c r="E3" s="2" t="s">
        <v>38</v>
      </c>
      <c r="F3" s="2" t="s">
        <v>38</v>
      </c>
      <c r="G3" s="2" t="s">
        <v>38</v>
      </c>
    </row>
    <row r="4" spans="1:10" x14ac:dyDescent="0.15">
      <c r="A4" t="s">
        <v>17</v>
      </c>
      <c r="B4" s="4">
        <v>2140000</v>
      </c>
      <c r="C4" s="6">
        <f t="shared" ref="C4:C15" si="0">10*B4</f>
        <v>21400000</v>
      </c>
      <c r="D4" s="6">
        <f t="shared" ref="D4:D15" si="1">C4</f>
        <v>21400000</v>
      </c>
      <c r="E4" s="4">
        <v>59.3</v>
      </c>
      <c r="F4" s="4">
        <v>112</v>
      </c>
      <c r="G4" s="4">
        <v>6350</v>
      </c>
      <c r="H4" s="4">
        <v>0</v>
      </c>
      <c r="I4" s="4">
        <v>0</v>
      </c>
      <c r="J4" s="4">
        <v>46.3</v>
      </c>
    </row>
    <row r="5" spans="1:10" x14ac:dyDescent="0.15">
      <c r="A5" t="s">
        <v>18</v>
      </c>
      <c r="B5" s="4">
        <v>2140000</v>
      </c>
      <c r="C5" s="6">
        <f t="shared" si="0"/>
        <v>21400000</v>
      </c>
      <c r="D5" s="6">
        <f t="shared" si="1"/>
        <v>21400000</v>
      </c>
      <c r="E5" s="4">
        <v>59.3</v>
      </c>
      <c r="F5" s="4">
        <v>112</v>
      </c>
      <c r="G5" s="4">
        <v>6350</v>
      </c>
      <c r="H5" s="4">
        <v>0</v>
      </c>
      <c r="I5" s="4">
        <v>0</v>
      </c>
      <c r="J5" s="4">
        <f>J4</f>
        <v>46.3</v>
      </c>
    </row>
    <row r="6" spans="1:10" x14ac:dyDescent="0.15">
      <c r="A6" t="s">
        <v>19</v>
      </c>
      <c r="B6" s="4">
        <v>2140000</v>
      </c>
      <c r="C6" s="6">
        <f t="shared" si="0"/>
        <v>21400000</v>
      </c>
      <c r="D6" s="6">
        <f t="shared" si="1"/>
        <v>21400000</v>
      </c>
      <c r="E6" s="4">
        <v>59.3</v>
      </c>
      <c r="F6" s="4">
        <v>112</v>
      </c>
      <c r="G6" s="4">
        <v>6350</v>
      </c>
      <c r="H6" s="4">
        <v>0</v>
      </c>
      <c r="I6" s="4">
        <v>0</v>
      </c>
      <c r="J6" s="4">
        <f>J4</f>
        <v>46.3</v>
      </c>
    </row>
    <row r="7" spans="1:10" x14ac:dyDescent="0.15">
      <c r="A7" t="s">
        <v>14</v>
      </c>
      <c r="B7" s="4">
        <v>2140000</v>
      </c>
      <c r="C7" s="6">
        <f t="shared" si="0"/>
        <v>21400000</v>
      </c>
      <c r="D7" s="6">
        <f t="shared" si="1"/>
        <v>21400000</v>
      </c>
      <c r="E7" s="4">
        <v>59.3</v>
      </c>
      <c r="F7" s="4">
        <v>112</v>
      </c>
      <c r="G7" s="4">
        <v>6350</v>
      </c>
      <c r="H7" s="4">
        <f>H4</f>
        <v>0</v>
      </c>
      <c r="I7" s="4">
        <f>-I4</f>
        <v>0</v>
      </c>
      <c r="J7" s="4">
        <v>-46.3</v>
      </c>
    </row>
    <row r="8" spans="1:10" x14ac:dyDescent="0.15">
      <c r="A8" t="s">
        <v>15</v>
      </c>
      <c r="B8" s="4">
        <v>2140000</v>
      </c>
      <c r="C8" s="6">
        <f t="shared" si="0"/>
        <v>21400000</v>
      </c>
      <c r="D8" s="6">
        <f t="shared" si="1"/>
        <v>21400000</v>
      </c>
      <c r="E8" s="4">
        <v>59.3</v>
      </c>
      <c r="F8" s="4">
        <v>112</v>
      </c>
      <c r="G8" s="4">
        <v>6350</v>
      </c>
      <c r="H8" s="4">
        <f>H5</f>
        <v>0</v>
      </c>
      <c r="I8" s="4">
        <f>-I5</f>
        <v>0</v>
      </c>
      <c r="J8" s="4">
        <f>J7</f>
        <v>-46.3</v>
      </c>
    </row>
    <row r="9" spans="1:10" x14ac:dyDescent="0.15">
      <c r="A9" t="s">
        <v>16</v>
      </c>
      <c r="B9" s="4">
        <v>2140000</v>
      </c>
      <c r="C9" s="6">
        <f t="shared" si="0"/>
        <v>21400000</v>
      </c>
      <c r="D9" s="6">
        <f t="shared" si="1"/>
        <v>21400000</v>
      </c>
      <c r="E9" s="4">
        <v>59.3</v>
      </c>
      <c r="F9" s="4">
        <v>112</v>
      </c>
      <c r="G9" s="4">
        <v>6350</v>
      </c>
      <c r="H9" s="4">
        <f>H6</f>
        <v>0</v>
      </c>
      <c r="I9" s="4">
        <f>-I6</f>
        <v>0</v>
      </c>
      <c r="J9" s="4">
        <f>J7</f>
        <v>-46.3</v>
      </c>
    </row>
    <row r="10" spans="1:10" x14ac:dyDescent="0.15">
      <c r="A10" t="s">
        <v>20</v>
      </c>
      <c r="B10" s="4">
        <v>53900000</v>
      </c>
      <c r="C10" s="6">
        <f t="shared" si="0"/>
        <v>539000000</v>
      </c>
      <c r="D10" s="6">
        <f t="shared" si="1"/>
        <v>539000000</v>
      </c>
      <c r="E10" s="4">
        <v>53900000</v>
      </c>
      <c r="F10" s="4">
        <v>53900000</v>
      </c>
      <c r="G10" s="4">
        <v>53900000</v>
      </c>
      <c r="H10">
        <v>0</v>
      </c>
      <c r="I10">
        <v>0</v>
      </c>
      <c r="J10">
        <v>0</v>
      </c>
    </row>
    <row r="11" spans="1:10" x14ac:dyDescent="0.15">
      <c r="A11" t="s">
        <v>21</v>
      </c>
      <c r="B11" s="4">
        <v>3210000</v>
      </c>
      <c r="C11" s="6">
        <f t="shared" si="0"/>
        <v>32100000</v>
      </c>
      <c r="D11" s="6">
        <f t="shared" si="1"/>
        <v>32100000</v>
      </c>
      <c r="E11" s="4">
        <v>21.4</v>
      </c>
      <c r="F11" s="4">
        <v>91</v>
      </c>
      <c r="G11" s="4">
        <v>4270</v>
      </c>
      <c r="H11" s="4">
        <v>-3.7100000000000002E-4</v>
      </c>
      <c r="I11" s="4">
        <v>-74400</v>
      </c>
      <c r="J11" s="4">
        <v>2.26E-6</v>
      </c>
    </row>
    <row r="12" spans="1:10" x14ac:dyDescent="0.15">
      <c r="A12" t="s">
        <v>22</v>
      </c>
      <c r="B12" s="4">
        <v>3210000</v>
      </c>
      <c r="C12" s="6">
        <f t="shared" si="0"/>
        <v>32100000</v>
      </c>
      <c r="D12" s="6">
        <f t="shared" si="1"/>
        <v>32100000</v>
      </c>
      <c r="E12" s="4">
        <v>21.4</v>
      </c>
      <c r="F12" s="4">
        <v>91</v>
      </c>
      <c r="G12" s="4">
        <v>4270</v>
      </c>
      <c r="H12" s="4">
        <v>-3.7100000000000002E-4</v>
      </c>
      <c r="I12" s="4">
        <v>74400</v>
      </c>
      <c r="J12" s="4">
        <v>2.26E-6</v>
      </c>
    </row>
    <row r="13" spans="1:10" x14ac:dyDescent="0.15">
      <c r="A13" t="s">
        <v>23</v>
      </c>
      <c r="B13" s="4">
        <v>53900000</v>
      </c>
      <c r="C13" s="6">
        <f t="shared" si="0"/>
        <v>539000000</v>
      </c>
      <c r="D13" s="6">
        <f t="shared" si="1"/>
        <v>539000000</v>
      </c>
      <c r="E13" s="4">
        <v>53900000</v>
      </c>
      <c r="F13" s="4">
        <v>53900000</v>
      </c>
      <c r="G13" s="4">
        <v>53900000</v>
      </c>
      <c r="H13">
        <v>0</v>
      </c>
      <c r="I13">
        <v>0</v>
      </c>
      <c r="J13">
        <v>0</v>
      </c>
    </row>
    <row r="14" spans="1:10" x14ac:dyDescent="0.15">
      <c r="A14" t="s">
        <v>24</v>
      </c>
      <c r="B14" s="4">
        <f>B13</f>
        <v>53900000</v>
      </c>
      <c r="C14" s="6">
        <f t="shared" si="0"/>
        <v>539000000</v>
      </c>
      <c r="D14" s="6">
        <f t="shared" si="1"/>
        <v>539000000</v>
      </c>
      <c r="E14" s="4">
        <v>53900000</v>
      </c>
      <c r="F14" s="4">
        <f>F13</f>
        <v>53900000</v>
      </c>
      <c r="G14" s="4">
        <v>53900000</v>
      </c>
      <c r="H14">
        <v>0</v>
      </c>
      <c r="I14">
        <v>0</v>
      </c>
      <c r="J14">
        <v>0</v>
      </c>
    </row>
    <row r="15" spans="1:10" x14ac:dyDescent="0.15">
      <c r="A15" t="s">
        <v>25</v>
      </c>
      <c r="B15" s="4">
        <f>B14</f>
        <v>53900000</v>
      </c>
      <c r="C15" s="6">
        <f t="shared" si="0"/>
        <v>539000000</v>
      </c>
      <c r="D15" s="6">
        <f t="shared" si="1"/>
        <v>539000000</v>
      </c>
      <c r="E15" s="4">
        <v>53900000</v>
      </c>
      <c r="F15" s="4">
        <v>53900000</v>
      </c>
      <c r="G15" s="4">
        <v>53900000</v>
      </c>
      <c r="H15">
        <v>0</v>
      </c>
      <c r="I15">
        <v>0</v>
      </c>
      <c r="J15">
        <v>0</v>
      </c>
    </row>
    <row r="16" spans="1:10" x14ac:dyDescent="0.15">
      <c r="B16" s="4"/>
      <c r="C16" s="6"/>
      <c r="D16" s="6"/>
      <c r="E16" s="4"/>
      <c r="F16" s="4"/>
      <c r="G16" s="4"/>
    </row>
    <row r="17" spans="2:7" x14ac:dyDescent="0.15">
      <c r="B17" s="4"/>
      <c r="C17" s="6"/>
      <c r="D17" s="6"/>
      <c r="E17" s="4"/>
      <c r="F17" s="4"/>
      <c r="G17" s="4"/>
    </row>
  </sheetData>
  <mergeCells count="1">
    <mergeCell ref="B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</vt:lpstr>
      <vt:lpstr>stiffness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Alfonso del Carre</cp:lastModifiedBy>
  <cp:revision>79</cp:revision>
  <dcterms:created xsi:type="dcterms:W3CDTF">2018-06-15T11:02:20Z</dcterms:created>
  <dcterms:modified xsi:type="dcterms:W3CDTF">2019-04-22T16:49:29Z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