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yungbinkoh/Downloads/파이날 폴더/"/>
    </mc:Choice>
  </mc:AlternateContent>
  <xr:revisionPtr revIDLastSave="0" documentId="13_ncr:1_{D5EFA4F5-8859-9541-B9E4-B82C173D4613}" xr6:coauthVersionLast="45" xr6:coauthVersionMax="46" xr10:uidLastSave="{00000000-0000-0000-0000-000000000000}"/>
  <bookViews>
    <workbookView xWindow="60" yWindow="460" windowWidth="25540" windowHeight="14160" activeTab="3" xr2:uid="{00000000-000D-0000-FFFF-FFFF00000000}"/>
  </bookViews>
  <sheets>
    <sheet name="History" sheetId="4" r:id="rId1"/>
    <sheet name="Population" sheetId="1" r:id="rId2"/>
    <sheet name="Education" sheetId="2" r:id="rId3"/>
    <sheet name="Economic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M8" i="3" l="1"/>
  <c r="M5" i="3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<sst xmlns="http://schemas.openxmlformats.org/spreadsheetml/2006/main" count="141" uniqueCount="117">
  <si>
    <t>Population</t>
    <phoneticPr fontId="2" type="noConversion"/>
  </si>
  <si>
    <t>Fertility rate</t>
    <phoneticPr fontId="2" type="noConversion"/>
  </si>
  <si>
    <t>100+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</si>
  <si>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</si>
  <si>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</si>
  <si>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</si>
  <si>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</si>
  <si>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</si>
  <si>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</si>
  <si>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</si>
  <si>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</si>
  <si>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59-55</t>
  </si>
  <si>
    <t>50-54</t>
  </si>
  <si>
    <t>45-49</t>
  </si>
  <si>
    <t>40-45</t>
  </si>
  <si>
    <t>35-39</t>
  </si>
  <si>
    <t>30-34</t>
  </si>
  <si>
    <t>25-29</t>
  </si>
  <si>
    <t>20-24</t>
  </si>
  <si>
    <t>15-19</t>
  </si>
  <si>
    <t>10-14</t>
  </si>
  <si>
    <t>5-9</t>
  </si>
  <si>
    <t>0-4</t>
  </si>
  <si>
    <t>Age</t>
    <phoneticPr fontId="2" type="noConversion"/>
  </si>
  <si>
    <t>-</t>
    <phoneticPr fontId="2" type="noConversion"/>
  </si>
  <si>
    <t>-</t>
    <phoneticPr fontId="2" type="noConversion"/>
  </si>
  <si>
    <t>R&amp;D</t>
    <phoneticPr fontId="2" type="noConversion"/>
  </si>
  <si>
    <t>Total</t>
    <phoneticPr fontId="2" type="noConversion"/>
  </si>
  <si>
    <t>Government Budget</t>
    <phoneticPr fontId="2" type="noConversion"/>
  </si>
  <si>
    <t>Year</t>
    <phoneticPr fontId="2" type="noConversion"/>
  </si>
  <si>
    <t>OECD total</t>
    <phoneticPr fontId="2" type="noConversion"/>
  </si>
  <si>
    <t>$20,000~$50,000</t>
    <phoneticPr fontId="2" type="noConversion"/>
  </si>
  <si>
    <t>$50,000~$100,000</t>
    <phoneticPr fontId="2" type="noConversion"/>
  </si>
  <si>
    <t>$100,000~$150,000</t>
    <phoneticPr fontId="2" type="noConversion"/>
  </si>
  <si>
    <t>$150,000~$200,000</t>
    <phoneticPr fontId="2" type="noConversion"/>
  </si>
  <si>
    <t>$200,000~$300,000</t>
    <phoneticPr fontId="2" type="noConversion"/>
  </si>
  <si>
    <t>$400,000~$500,000</t>
    <phoneticPr fontId="2" type="noConversion"/>
  </si>
  <si>
    <t>$300,000~$400,000</t>
    <phoneticPr fontId="2" type="noConversion"/>
  </si>
  <si>
    <t>$500,000~$750,000</t>
    <phoneticPr fontId="2" type="noConversion"/>
  </si>
  <si>
    <t>$750,000~$1,000,000</t>
    <phoneticPr fontId="2" type="noConversion"/>
  </si>
  <si>
    <t>$1,000,000~$1,500,000</t>
    <phoneticPr fontId="2" type="noConversion"/>
  </si>
  <si>
    <t>$1,500,000~$2,000,000</t>
    <phoneticPr fontId="2" type="noConversion"/>
  </si>
  <si>
    <t>Top 10%</t>
    <phoneticPr fontId="2" type="noConversion"/>
  </si>
  <si>
    <t>Top 5%</t>
    <phoneticPr fontId="2" type="noConversion"/>
  </si>
  <si>
    <t>Top 1%</t>
    <phoneticPr fontId="2" type="noConversion"/>
  </si>
  <si>
    <t>Student Population</t>
    <phoneticPr fontId="2" type="noConversion"/>
  </si>
  <si>
    <t>Ratio</t>
    <phoneticPr fontId="2" type="noConversion"/>
  </si>
  <si>
    <t>Ratio</t>
    <phoneticPr fontId="2" type="noConversion"/>
  </si>
  <si>
    <t>2021~2033</t>
    <phoneticPr fontId="2" type="noConversion"/>
  </si>
  <si>
    <t>Construction of IT industrial complexes</t>
    <phoneticPr fontId="2" type="noConversion"/>
  </si>
  <si>
    <t>Construction of AI-specialized departments in universities and research institutes / Implementation of policies supporting start-ups</t>
    <phoneticPr fontId="2" type="noConversion"/>
  </si>
  <si>
    <t>First appearance of Alphago</t>
    <phoneticPr fontId="2" type="noConversion"/>
  </si>
  <si>
    <t>Commercialization of AI technology begins in earnest with the expansion of internet infrastructure, improved performance of computers, and fallen prices</t>
    <phoneticPr fontId="2" type="noConversion"/>
  </si>
  <si>
    <t>Many companies start restructuring caused by automation and AI / Many smaller businesses become insolvent</t>
    <phoneticPr fontId="2" type="noConversion"/>
  </si>
  <si>
    <t>Real estate growth rate in the Seoul metropolitan area compared to 10 years ago reaches 500% / Real estate issues are highlighted</t>
    <phoneticPr fontId="2" type="noConversion"/>
  </si>
  <si>
    <t>15 or less</t>
    <phoneticPr fontId="2" type="noConversion"/>
  </si>
  <si>
    <t>Unemployed</t>
    <phoneticPr fontId="2" type="noConversion"/>
  </si>
  <si>
    <t>Artists</t>
    <phoneticPr fontId="2" type="noConversion"/>
  </si>
  <si>
    <t>Service Occupations</t>
    <phoneticPr fontId="2" type="noConversion"/>
  </si>
  <si>
    <t>Entertainment</t>
    <phoneticPr fontId="2" type="noConversion"/>
  </si>
  <si>
    <t>Implementation of the basic income system</t>
    <phoneticPr fontId="2" type="noConversion"/>
  </si>
  <si>
    <t>Welfare reform centered on supporting low-income families (e.g. unemployment benefits)</t>
    <phoneticPr fontId="2" type="noConversion"/>
  </si>
  <si>
    <t>Introduction of "TITLE: Test of Intelligence - Technology and Linguistics Examination"</t>
    <phoneticPr fontId="2" type="noConversion"/>
  </si>
  <si>
    <t>Implementation of "TITLE: Test of Intelligence - Technology and Linguistics Examination"</t>
    <phoneticPr fontId="2" type="noConversion"/>
  </si>
  <si>
    <t>Welfare</t>
    <phoneticPr fontId="2" type="noConversion"/>
  </si>
  <si>
    <t>Education</t>
    <phoneticPr fontId="2" type="noConversion"/>
  </si>
  <si>
    <t>Income (Excluding Basic Income)</t>
    <phoneticPr fontId="2" type="noConversion"/>
  </si>
  <si>
    <t>Basic Income</t>
    <phoneticPr fontId="2" type="noConversion"/>
  </si>
  <si>
    <t>The government devises a 10-year balanced regional development plan</t>
    <phoneticPr fontId="2" type="noConversion"/>
  </si>
  <si>
    <t>Corporations</t>
    <phoneticPr fontId="2" type="noConversion"/>
  </si>
  <si>
    <t>Research Institutes</t>
    <phoneticPr fontId="2" type="noConversion"/>
  </si>
  <si>
    <t>Social Infrastructure</t>
    <phoneticPr fontId="2" type="noConversion"/>
  </si>
  <si>
    <t>Aerok</t>
    <phoneticPr fontId="2" type="noConversion"/>
  </si>
  <si>
    <t>18 of the top 30 IT companies in the world are from Aerok</t>
    <phoneticPr fontId="2" type="noConversion"/>
  </si>
  <si>
    <t>Unemployment rates, polarization, and suicide rates are at the peak</t>
    <phoneticPr fontId="2" type="noConversion"/>
  </si>
  <si>
    <t>Large population shift from central urban areas to suburbs/exurbs occurs</t>
    <phoneticPr fontId="2" type="noConversion"/>
  </si>
  <si>
    <t>Area (km2)</t>
    <phoneticPr fontId="2" type="noConversion"/>
  </si>
  <si>
    <t>Capital City (%)</t>
    <phoneticPr fontId="2" type="noConversion"/>
  </si>
  <si>
    <t>Subrubs/Exurbs (%)</t>
    <phoneticPr fontId="2" type="noConversion"/>
  </si>
  <si>
    <t>Other Welfare Policies</t>
    <phoneticPr fontId="2" type="noConversion"/>
  </si>
  <si>
    <t>1-person Household</t>
    <phoneticPr fontId="2" type="noConversion"/>
  </si>
  <si>
    <t>2-person Household</t>
    <phoneticPr fontId="2" type="noConversion"/>
  </si>
  <si>
    <t>3-person Household</t>
    <phoneticPr fontId="2" type="noConversion"/>
  </si>
  <si>
    <t>4-person Household</t>
    <phoneticPr fontId="2" type="noConversion"/>
  </si>
  <si>
    <t>Age Above 18</t>
    <phoneticPr fontId="2" type="noConversion"/>
  </si>
  <si>
    <t>Age 18 or Below</t>
    <phoneticPr fontId="2" type="noConversion"/>
  </si>
  <si>
    <t>Research Labs Affiliated to Universities</t>
    <phoneticPr fontId="2" type="noConversion"/>
  </si>
  <si>
    <t>Other</t>
    <phoneticPr fontId="2" type="noConversion"/>
  </si>
  <si>
    <t>Passed the TITLE</t>
    <phoneticPr fontId="2" type="noConversion"/>
  </si>
  <si>
    <t>Failed the TITLE</t>
    <phoneticPr fontId="2" type="noConversion"/>
  </si>
  <si>
    <t>Basic Income (No Tax)</t>
    <phoneticPr fontId="2" type="noConversion"/>
  </si>
  <si>
    <t>Minimum Cost of Living
(Estimated)</t>
    <phoneticPr fontId="2" type="noConversion"/>
  </si>
  <si>
    <t>Metropolitan Areas (%)</t>
    <phoneticPr fontId="2" type="noConversion"/>
  </si>
  <si>
    <t>Country: Aerok</t>
    <phoneticPr fontId="2" type="noConversion"/>
  </si>
  <si>
    <t>Year: 2071</t>
    <phoneticPr fontId="2" type="noConversion"/>
  </si>
  <si>
    <t>After-tax Income (Age 19-69)</t>
    <phoneticPr fontId="2" type="noConversion"/>
  </si>
  <si>
    <t>(Dollars per year)</t>
    <phoneticPr fontId="2" type="noConversion"/>
  </si>
  <si>
    <t>Average Income: $140,000</t>
    <phoneticPr fontId="2" type="noConversion"/>
  </si>
  <si>
    <t>Median Income: $28,000</t>
    <phoneticPr fontId="2" type="noConversion"/>
  </si>
  <si>
    <t>$2,000,000~</t>
    <phoneticPr fontId="2" type="noConversion"/>
  </si>
  <si>
    <t>$0~$20,000</t>
    <phoneticPr fontId="2" type="noConversion"/>
  </si>
  <si>
    <t xml:space="preserve">Category </t>
    <phoneticPr fontId="2" type="noConversion"/>
  </si>
  <si>
    <t>Percentage</t>
    <phoneticPr fontId="2" type="noConversion"/>
  </si>
  <si>
    <t>Subcategory</t>
    <phoneticPr fontId="2" type="noConversion"/>
  </si>
  <si>
    <t>Historic Event</t>
    <phoneticPr fontId="2" type="noConversion"/>
  </si>
  <si>
    <t>Year: 2011-2050</t>
    <phoneticPr fontId="2" type="noConversion"/>
  </si>
  <si>
    <t>Year: 2010-2070</t>
    <phoneticPr fontId="2" type="noConversion"/>
  </si>
  <si>
    <t xml:space="preserve">Note: It is mandatory for students at the age of 15 or less to receive education. </t>
    <phoneticPr fontId="2" type="noConversion"/>
  </si>
  <si>
    <t>% of Total Population</t>
    <phoneticPr fontId="2" type="noConversion"/>
  </si>
  <si>
    <t>% of People by Wage Level, Aged 30-39 Years</t>
    <phoneticPr fontId="2" type="noConversion"/>
  </si>
  <si>
    <t>Male (%)</t>
    <phoneticPr fontId="2" type="noConversion"/>
  </si>
  <si>
    <t>Female (%)</t>
    <phoneticPr fontId="2" type="noConversion"/>
  </si>
  <si>
    <t>AI Developer/Researcher</t>
    <phoneticPr fontId="2" type="noConversion"/>
  </si>
  <si>
    <t>Note: The wage levels (top 10%, top 5%, top 1%) are classifed based on the data collected from people of all ages.</t>
    <phoneticPr fontId="2" type="noConversion"/>
  </si>
  <si>
    <t>% of Total Population Aged 30-39 Years</t>
    <phoneticPr fontId="2" type="noConversion"/>
  </si>
  <si>
    <t>GDP (Million Dollar)</t>
    <phoneticPr fontId="2" type="noConversion"/>
  </si>
  <si>
    <t xml:space="preserve">Note: Basic income classes are exempt from paying taxes.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</si>
</sst>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24" formatCode="\$#,##0_);[Red]\(\$#,##0\)"/>
    <numFmt numFmtId="176" formatCode="_-* #,##0_-;\-* #,##0_-;_-* &quot;-&quot;_-;_-@_-"/>
    <numFmt numFmtId="177" formatCode="_-* #,##0.00_-;\-* #,##0.00_-;_-* &quot;-&quot;??_-;_-@_-"/>
    <numFmt numFmtId="178" formatCode="0.0%"/>
    <numFmt numFmtId="179" formatCode="\$#,##0"/>
    <numFmt numFmtId="180" formatCode="0.00000%"/>
    <numFmt numFmtId="181" formatCode="0.0000%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0D568"/>
        <bgColor indexed="64"/>
      </patternFill>
    </fill>
    <fill>
      <patternFill patternType="solid">
        <fgColor rgb="FFFFDB7F"/>
        <bgColor indexed="64"/>
      </patternFill>
    </fill>
    <fill>
      <patternFill patternType="solid">
        <fgColor rgb="FFFFEEBF"/>
        <bgColor indexed="64"/>
      </patternFill>
    </fill>
    <fill>
      <patternFill patternType="solid">
        <fgColor rgb="FFCDF0A8"/>
        <bgColor indexed="64"/>
      </patternFill>
    </fill>
    <fill>
      <patternFill patternType="solid">
        <fgColor rgb="FF8BD1E8"/>
        <bgColor indexed="64"/>
      </patternFill>
    </fill>
    <fill>
      <patternFill patternType="solid">
        <fgColor rgb="FFC6E9F4"/>
        <bgColor indexed="64"/>
      </patternFill>
    </fill>
    <fill>
      <patternFill patternType="solid">
        <fgColor rgb="FFEDA6A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38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0" applyBorder="1">
      <alignment vertical="center"/>
    </xf>
    <xf numFmtId="38" fontId="0" fillId="0" borderId="4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11" xfId="0" applyNumberFormat="1" applyBorder="1">
      <alignment vertical="center"/>
    </xf>
    <xf numFmtId="0" fontId="5" fillId="2" borderId="15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176" fontId="0" fillId="0" borderId="13" xfId="1" applyFont="1" applyBorder="1" applyAlignment="1">
      <alignment horizontal="center" vertical="center"/>
    </xf>
    <xf numFmtId="176" fontId="0" fillId="0" borderId="6" xfId="1" applyFont="1" applyBorder="1" applyAlignment="1">
      <alignment horizontal="center" vertical="center"/>
    </xf>
    <xf numFmtId="176" fontId="0" fillId="0" borderId="13" xfId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1" applyFont="1" applyFill="1" applyBorder="1" applyAlignment="1">
      <alignment horizontal="center" vertical="center"/>
    </xf>
    <xf numFmtId="176" fontId="0" fillId="0" borderId="9" xfId="1" applyFon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24" fontId="0" fillId="0" borderId="12" xfId="0" applyNumberFormat="1" applyBorder="1">
      <alignment vertical="center"/>
    </xf>
    <xf numFmtId="24" fontId="0" fillId="0" borderId="14" xfId="0" applyNumberFormat="1" applyBorder="1">
      <alignment vertical="center"/>
    </xf>
    <xf numFmtId="178" fontId="0" fillId="0" borderId="1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78" fontId="0" fillId="0" borderId="12" xfId="2" applyNumberFormat="1" applyFont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14" xfId="2" applyNumberFormat="1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0" fontId="0" fillId="0" borderId="13" xfId="0" applyNumberFormat="1" applyBorder="1" applyAlignment="1">
      <alignment horizontal="center" vertical="center"/>
    </xf>
    <xf numFmtId="40" fontId="0" fillId="0" borderId="6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0" fontId="0" fillId="0" borderId="14" xfId="0" applyNumberFormat="1" applyBorder="1" applyAlignment="1">
      <alignment horizontal="center" vertical="center"/>
    </xf>
    <xf numFmtId="40" fontId="0" fillId="0" borderId="9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24" fontId="0" fillId="0" borderId="11" xfId="0" applyNumberFormat="1" applyBorder="1" applyAlignment="1">
      <alignment horizontal="center" vertical="center"/>
    </xf>
    <xf numFmtId="24" fontId="0" fillId="0" borderId="6" xfId="0" applyNumberFormat="1" applyBorder="1" applyAlignment="1">
      <alignment horizontal="center" vertical="center"/>
    </xf>
    <xf numFmtId="24" fontId="0" fillId="0" borderId="9" xfId="0" applyNumberFormat="1" applyBorder="1" applyAlignment="1">
      <alignment horizontal="center" vertical="center"/>
    </xf>
    <xf numFmtId="2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38" fontId="5" fillId="5" borderId="15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5" fillId="8" borderId="4" xfId="0" applyFont="1" applyFill="1" applyBorder="1">
      <alignment vertical="center"/>
    </xf>
    <xf numFmtId="0" fontId="5" fillId="9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38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8" fontId="0" fillId="0" borderId="13" xfId="0" applyNumberFormat="1" applyFill="1" applyBorder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38" fontId="0" fillId="0" borderId="14" xfId="0" applyNumberFormat="1" applyFill="1" applyBorder="1" applyAlignment="1">
      <alignment horizontal="center" vertical="center"/>
    </xf>
    <xf numFmtId="176" fontId="0" fillId="0" borderId="5" xfId="1" applyFont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38" fontId="5" fillId="4" borderId="4" xfId="0" applyNumberFormat="1" applyFont="1" applyFill="1" applyBorder="1" applyAlignment="1">
      <alignment horizontal="center" vertical="center"/>
    </xf>
    <xf numFmtId="38" fontId="5" fillId="4" borderId="3" xfId="0" applyNumberFormat="1" applyFont="1" applyFill="1" applyBorder="1" applyAlignment="1">
      <alignment horizontal="center" vertical="center"/>
    </xf>
    <xf numFmtId="38" fontId="5" fillId="4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8" fontId="0" fillId="0" borderId="4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DA6AD"/>
      <color rgb="FF8BD1E8"/>
      <color rgb="FFC6E9F4"/>
      <color rgb="FFCDF0A8"/>
      <color rgb="FFA0D568"/>
      <color rgb="FFFFEEBF"/>
      <color rgb="FFFFDB7F"/>
      <color rgb="FFED8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17"/>
  <sheetViews>
    <sheetView topLeftCell="B1" zoomScale="107" workbookViewId="0">
      <selection activeCell="C4" sqref="C4"/>
    </sheetView>
  </sheetViews>
  <sheetFormatPr baseColWidth="10" defaultColWidth="8.83203125" defaultRowHeight="17"/>
  <cols>
    <col min="3" max="3" width="18.1640625" customWidth="1"/>
    <col min="5" max="5" width="11.6640625" customWidth="1"/>
    <col min="20" max="20" width="9.33203125" customWidth="1"/>
  </cols>
  <sheetData>
    <row r="2" spans="3:20">
      <c r="E2" s="56"/>
      <c r="F2" s="56"/>
    </row>
    <row r="3" spans="3:20">
      <c r="C3" s="28" t="s">
        <v>93</v>
      </c>
      <c r="E3" s="88" t="s">
        <v>29</v>
      </c>
      <c r="F3" s="107" t="s">
        <v>104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</row>
    <row r="4" spans="3:20">
      <c r="C4" s="28" t="s">
        <v>105</v>
      </c>
      <c r="E4" s="57">
        <v>2011</v>
      </c>
      <c r="F4" s="119" t="s">
        <v>50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1"/>
    </row>
    <row r="5" spans="3:20">
      <c r="E5" s="24">
        <v>2012</v>
      </c>
      <c r="F5" s="110" t="s">
        <v>49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2"/>
    </row>
    <row r="6" spans="3:20">
      <c r="E6" s="24">
        <v>2017</v>
      </c>
      <c r="F6" s="110" t="s">
        <v>51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3:20">
      <c r="E7" s="24" t="s">
        <v>48</v>
      </c>
      <c r="F7" s="110" t="s">
        <v>52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</row>
    <row r="8" spans="3:20">
      <c r="E8" s="24">
        <v>2027</v>
      </c>
      <c r="F8" s="110" t="s">
        <v>73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/>
    </row>
    <row r="9" spans="3:20">
      <c r="E9" s="24">
        <v>2027</v>
      </c>
      <c r="F9" s="110" t="s">
        <v>54</v>
      </c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/>
    </row>
    <row r="10" spans="3:20">
      <c r="E10" s="24">
        <v>2036</v>
      </c>
      <c r="F10" s="110" t="s">
        <v>53</v>
      </c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</row>
    <row r="11" spans="3:20">
      <c r="E11" s="24">
        <v>2037</v>
      </c>
      <c r="F11" s="110" t="s">
        <v>74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/>
    </row>
    <row r="12" spans="3:20">
      <c r="E12" s="24">
        <v>2037</v>
      </c>
      <c r="F12" s="116" t="s">
        <v>61</v>
      </c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8"/>
    </row>
    <row r="13" spans="3:20">
      <c r="E13" s="24">
        <v>2040</v>
      </c>
      <c r="F13" s="110" t="s">
        <v>60</v>
      </c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/>
    </row>
    <row r="14" spans="3:20">
      <c r="E14" s="24">
        <v>2041</v>
      </c>
      <c r="F14" s="110" t="s">
        <v>75</v>
      </c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/>
    </row>
    <row r="15" spans="3:20">
      <c r="E15" s="24">
        <v>2041</v>
      </c>
      <c r="F15" s="110" t="s">
        <v>68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/>
    </row>
    <row r="16" spans="3:20">
      <c r="E16" s="24">
        <v>2048</v>
      </c>
      <c r="F16" s="110" t="s">
        <v>62</v>
      </c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/>
    </row>
    <row r="17" spans="5:20">
      <c r="E17" s="25">
        <v>2050</v>
      </c>
      <c r="F17" s="113" t="s">
        <v>63</v>
      </c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5"/>
    </row>
  </sheetData>
  <mergeCells count="15">
    <mergeCell ref="F3:T3"/>
    <mergeCell ref="F15:T15"/>
    <mergeCell ref="F16:T16"/>
    <mergeCell ref="F17:T17"/>
    <mergeCell ref="F9:T9"/>
    <mergeCell ref="F10:T10"/>
    <mergeCell ref="F11:T11"/>
    <mergeCell ref="F12:T12"/>
    <mergeCell ref="F13:T13"/>
    <mergeCell ref="F14:T14"/>
    <mergeCell ref="F7:T7"/>
    <mergeCell ref="F8:T8"/>
    <mergeCell ref="F4:T4"/>
    <mergeCell ref="F5:T5"/>
    <mergeCell ref="F6:T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N25"/>
  <sheetViews>
    <sheetView topLeftCell="B1" zoomScale="110" zoomScaleNormal="70" workbookViewId="0">
      <selection activeCell="I22" sqref="I22"/>
    </sheetView>
  </sheetViews>
  <sheetFormatPr baseColWidth="10" defaultColWidth="8.83203125" defaultRowHeight="17"/>
  <cols>
    <col min="1" max="2" width="8.83203125" style="90"/>
    <col min="3" max="3" width="15.83203125" style="90" customWidth="1"/>
    <col min="4" max="4" width="12.1640625" style="90" bestFit="1" customWidth="1"/>
    <col min="5" max="5" width="11" style="90" customWidth="1"/>
    <col min="6" max="6" width="16" style="95" customWidth="1"/>
    <col min="7" max="7" width="15.6640625" style="90" customWidth="1"/>
    <col min="8" max="8" width="16.33203125" style="90" customWidth="1"/>
    <col min="9" max="9" width="22.5" style="90" customWidth="1"/>
    <col min="10" max="10" width="19.1640625" style="90" customWidth="1"/>
    <col min="11" max="11" width="8.83203125" style="90"/>
    <col min="12" max="12" width="7.5" style="90" bestFit="1" customWidth="1"/>
    <col min="13" max="13" width="9.6640625" style="90" bestFit="1" customWidth="1"/>
    <col min="14" max="14" width="11.5" style="90" bestFit="1" customWidth="1"/>
    <col min="15" max="16384" width="8.83203125" style="90"/>
  </cols>
  <sheetData>
    <row r="3" spans="3:14">
      <c r="C3" s="89" t="s">
        <v>93</v>
      </c>
      <c r="E3" s="122" t="s">
        <v>0</v>
      </c>
      <c r="F3" s="123"/>
      <c r="G3" s="123"/>
      <c r="H3" s="123"/>
      <c r="I3" s="123"/>
      <c r="J3" s="124"/>
      <c r="L3" s="122" t="s">
        <v>108</v>
      </c>
      <c r="M3" s="123"/>
      <c r="N3" s="124"/>
    </row>
    <row r="4" spans="3:14">
      <c r="C4" s="89" t="s">
        <v>106</v>
      </c>
      <c r="E4" s="76" t="s">
        <v>29</v>
      </c>
      <c r="F4" s="77" t="s">
        <v>0</v>
      </c>
      <c r="G4" s="78" t="s">
        <v>1</v>
      </c>
      <c r="H4" s="79" t="s">
        <v>77</v>
      </c>
      <c r="I4" s="78" t="s">
        <v>92</v>
      </c>
      <c r="J4" s="79" t="s">
        <v>78</v>
      </c>
      <c r="L4" s="79" t="s">
        <v>23</v>
      </c>
      <c r="M4" s="77" t="s">
        <v>110</v>
      </c>
      <c r="N4" s="80" t="s">
        <v>111</v>
      </c>
    </row>
    <row r="5" spans="3:14">
      <c r="E5" s="91">
        <v>2010</v>
      </c>
      <c r="F5" s="92">
        <v>46939786</v>
      </c>
      <c r="G5" s="93">
        <v>1.62</v>
      </c>
      <c r="H5" s="58">
        <v>21.4</v>
      </c>
      <c r="I5" s="93">
        <v>32</v>
      </c>
      <c r="J5" s="58">
        <f t="shared" ref="J5:J17" si="0">100-H5-I5</f>
        <v>46.599999999999994</v>
      </c>
      <c r="L5" s="58" t="s">
        <v>2</v>
      </c>
      <c r="M5" s="59">
        <v>0.28689363003415724</v>
      </c>
      <c r="N5" s="60">
        <v>0.28083799713920232</v>
      </c>
    </row>
    <row r="6" spans="3:14">
      <c r="E6" s="91">
        <v>2015</v>
      </c>
      <c r="F6" s="92">
        <v>47117352</v>
      </c>
      <c r="G6" s="93">
        <v>1.66</v>
      </c>
      <c r="H6" s="58">
        <v>21.3</v>
      </c>
      <c r="I6" s="93">
        <v>34.299999999999997</v>
      </c>
      <c r="J6" s="58">
        <f t="shared" si="0"/>
        <v>44.400000000000006</v>
      </c>
      <c r="L6" s="61" t="s">
        <v>3</v>
      </c>
      <c r="M6" s="59">
        <v>0.41777872649878423</v>
      </c>
      <c r="N6" s="60">
        <v>0.4258604504548561</v>
      </c>
    </row>
    <row r="7" spans="3:14">
      <c r="E7" s="91">
        <v>2020</v>
      </c>
      <c r="F7" s="92">
        <v>47302370</v>
      </c>
      <c r="G7" s="93">
        <v>1.76</v>
      </c>
      <c r="H7" s="58">
        <v>21.8</v>
      </c>
      <c r="I7" s="93">
        <v>36.1</v>
      </c>
      <c r="J7" s="58">
        <f t="shared" si="0"/>
        <v>42.1</v>
      </c>
      <c r="L7" s="58" t="s">
        <v>4</v>
      </c>
      <c r="M7" s="59">
        <v>1.0900724439610086</v>
      </c>
      <c r="N7" s="60">
        <v>1.1145533850281915</v>
      </c>
    </row>
    <row r="8" spans="3:14">
      <c r="E8" s="91">
        <v>2025</v>
      </c>
      <c r="F8" s="92">
        <v>47456471</v>
      </c>
      <c r="G8" s="93">
        <v>1.68</v>
      </c>
      <c r="H8" s="58">
        <v>22.4</v>
      </c>
      <c r="I8" s="93">
        <v>42</v>
      </c>
      <c r="J8" s="58">
        <f t="shared" si="0"/>
        <v>35.599999999999994</v>
      </c>
      <c r="L8" s="58" t="s">
        <v>5</v>
      </c>
      <c r="M8" s="59">
        <v>1.4528413609050554</v>
      </c>
      <c r="N8" s="60">
        <v>1.5098053817579073</v>
      </c>
    </row>
    <row r="9" spans="3:14">
      <c r="E9" s="91">
        <v>2030</v>
      </c>
      <c r="F9" s="92">
        <v>47600276</v>
      </c>
      <c r="G9" s="93">
        <v>1.52</v>
      </c>
      <c r="H9" s="58">
        <v>22.5</v>
      </c>
      <c r="I9" s="93">
        <v>48.4</v>
      </c>
      <c r="J9" s="58">
        <f t="shared" si="0"/>
        <v>29.1</v>
      </c>
      <c r="L9" s="58" t="s">
        <v>6</v>
      </c>
      <c r="M9" s="59">
        <v>2.171631189557317</v>
      </c>
      <c r="N9" s="60">
        <v>2.1637536226665599</v>
      </c>
    </row>
    <row r="10" spans="3:14">
      <c r="E10" s="91">
        <v>2035</v>
      </c>
      <c r="F10" s="94">
        <v>47738606</v>
      </c>
      <c r="G10" s="93">
        <v>1.54</v>
      </c>
      <c r="H10" s="29">
        <v>21.4</v>
      </c>
      <c r="I10" s="93">
        <v>51.4</v>
      </c>
      <c r="J10" s="58">
        <f t="shared" si="0"/>
        <v>27.199999999999996</v>
      </c>
      <c r="L10" s="58" t="s">
        <v>7</v>
      </c>
      <c r="M10" s="59">
        <v>2.3524398722340596</v>
      </c>
      <c r="N10" s="60">
        <v>2.3671405814223005</v>
      </c>
    </row>
    <row r="11" spans="3:14">
      <c r="D11" s="95"/>
      <c r="E11" s="91">
        <v>2040</v>
      </c>
      <c r="F11" s="94">
        <v>47834289</v>
      </c>
      <c r="G11" s="93">
        <v>1.61</v>
      </c>
      <c r="H11" s="29">
        <v>18.399999999999999</v>
      </c>
      <c r="I11" s="93">
        <v>42.3</v>
      </c>
      <c r="J11" s="58">
        <f t="shared" si="0"/>
        <v>39.299999999999997</v>
      </c>
      <c r="L11" s="58" t="s">
        <v>8</v>
      </c>
      <c r="M11" s="59">
        <v>2.3096613587302302</v>
      </c>
      <c r="N11" s="60">
        <v>2.3139975239265675</v>
      </c>
    </row>
    <row r="12" spans="3:14">
      <c r="D12" s="95"/>
      <c r="E12" s="91">
        <v>2045</v>
      </c>
      <c r="F12" s="94">
        <v>48012267</v>
      </c>
      <c r="G12" s="93">
        <v>1.71</v>
      </c>
      <c r="H12" s="29">
        <v>17.600000000000001</v>
      </c>
      <c r="I12" s="93">
        <v>38.200000000000003</v>
      </c>
      <c r="J12" s="58">
        <f t="shared" si="0"/>
        <v>44.2</v>
      </c>
      <c r="L12" s="58" t="s">
        <v>9</v>
      </c>
      <c r="M12" s="59">
        <v>2.2284914768622768</v>
      </c>
      <c r="N12" s="60">
        <v>2.2215822238424927</v>
      </c>
    </row>
    <row r="13" spans="3:14">
      <c r="D13" s="95"/>
      <c r="E13" s="91">
        <v>2050</v>
      </c>
      <c r="F13" s="94">
        <v>48192696</v>
      </c>
      <c r="G13" s="93">
        <v>1.73</v>
      </c>
      <c r="H13" s="29">
        <v>17.2</v>
      </c>
      <c r="I13" s="93">
        <v>34.200000000000003</v>
      </c>
      <c r="J13" s="58">
        <f t="shared" si="0"/>
        <v>48.599999999999994</v>
      </c>
      <c r="L13" s="58" t="s">
        <v>10</v>
      </c>
      <c r="M13" s="59">
        <v>2.3481865955026922</v>
      </c>
      <c r="N13" s="60">
        <v>2.3261179800796947</v>
      </c>
    </row>
    <row r="14" spans="3:14">
      <c r="D14" s="95"/>
      <c r="E14" s="91">
        <v>2055</v>
      </c>
      <c r="F14" s="94">
        <v>48376178</v>
      </c>
      <c r="G14" s="93">
        <v>1.82</v>
      </c>
      <c r="H14" s="29">
        <v>21.7</v>
      </c>
      <c r="I14" s="93">
        <v>48.6</v>
      </c>
      <c r="J14" s="58">
        <f t="shared" si="0"/>
        <v>29.699999999999996</v>
      </c>
      <c r="L14" s="58" t="s">
        <v>11</v>
      </c>
      <c r="M14" s="59">
        <v>2.3974664442680282</v>
      </c>
      <c r="N14" s="60">
        <v>2.3705108918093427</v>
      </c>
    </row>
    <row r="15" spans="3:14">
      <c r="D15" s="95"/>
      <c r="E15" s="91">
        <v>2060</v>
      </c>
      <c r="F15" s="94">
        <v>48567058</v>
      </c>
      <c r="G15" s="93">
        <v>1.91</v>
      </c>
      <c r="H15" s="29">
        <v>22.3</v>
      </c>
      <c r="I15" s="93">
        <v>57.5</v>
      </c>
      <c r="J15" s="58">
        <f t="shared" si="0"/>
        <v>20.200000000000003</v>
      </c>
      <c r="L15" s="58" t="s">
        <v>12</v>
      </c>
      <c r="M15" s="59">
        <v>2.6383781246984839</v>
      </c>
      <c r="N15" s="60">
        <v>2.6409446411216018</v>
      </c>
    </row>
    <row r="16" spans="3:14">
      <c r="D16" s="95"/>
      <c r="E16" s="91">
        <v>2065</v>
      </c>
      <c r="F16" s="94">
        <v>48758679</v>
      </c>
      <c r="G16" s="93">
        <v>1.95</v>
      </c>
      <c r="H16" s="29">
        <v>21.7</v>
      </c>
      <c r="I16" s="93">
        <v>41.2</v>
      </c>
      <c r="J16" s="58">
        <f t="shared" si="0"/>
        <v>37.099999999999994</v>
      </c>
      <c r="L16" s="58" t="s">
        <v>13</v>
      </c>
      <c r="M16" s="59">
        <v>2.726413147055911</v>
      </c>
      <c r="N16" s="60">
        <v>2.6769449946044435</v>
      </c>
    </row>
    <row r="17" spans="4:14">
      <c r="D17" s="95"/>
      <c r="E17" s="96">
        <v>2070</v>
      </c>
      <c r="F17" s="97">
        <v>48948606</v>
      </c>
      <c r="G17" s="26">
        <v>2.0299999999999998</v>
      </c>
      <c r="H17" s="33">
        <v>20.9</v>
      </c>
      <c r="I17" s="26">
        <v>38.799999999999997</v>
      </c>
      <c r="J17" s="62">
        <f t="shared" si="0"/>
        <v>40.299999999999997</v>
      </c>
      <c r="L17" s="58" t="s">
        <v>14</v>
      </c>
      <c r="M17" s="59">
        <v>2.5428061917223665</v>
      </c>
      <c r="N17" s="60">
        <v>2.5684908115457716</v>
      </c>
    </row>
    <row r="18" spans="4:14">
      <c r="F18" s="90"/>
      <c r="L18" s="58" t="s">
        <v>15</v>
      </c>
      <c r="M18" s="59">
        <v>2.5772002168386465</v>
      </c>
      <c r="N18" s="60">
        <v>2.6037069213296777</v>
      </c>
    </row>
    <row r="19" spans="4:14">
      <c r="L19" s="58" t="s">
        <v>16</v>
      </c>
      <c r="M19" s="59">
        <v>2.9927546061913972</v>
      </c>
      <c r="N19" s="60">
        <v>3.0379010388551082</v>
      </c>
    </row>
    <row r="20" spans="4:14">
      <c r="E20" s="17" t="s">
        <v>76</v>
      </c>
      <c r="F20" s="98">
        <v>101861</v>
      </c>
      <c r="L20" s="58" t="s">
        <v>17</v>
      </c>
      <c r="M20" s="59">
        <v>3.0014967592954012</v>
      </c>
      <c r="N20" s="60">
        <v>2.9961999115142071</v>
      </c>
    </row>
    <row r="21" spans="4:14">
      <c r="L21" s="58" t="s">
        <v>18</v>
      </c>
      <c r="M21" s="59">
        <v>2.9952921449772503</v>
      </c>
      <c r="N21" s="60">
        <v>3.0326954052114141</v>
      </c>
    </row>
    <row r="22" spans="4:14">
      <c r="L22" s="58" t="s">
        <v>19</v>
      </c>
      <c r="M22" s="59">
        <v>3.2076703111385401</v>
      </c>
      <c r="N22" s="60">
        <v>3.2135745883118405</v>
      </c>
    </row>
    <row r="23" spans="4:14">
      <c r="L23" s="58" t="s">
        <v>20</v>
      </c>
      <c r="M23" s="59">
        <v>3.2686049943819935</v>
      </c>
      <c r="N23" s="60">
        <v>3.2203065569348608</v>
      </c>
    </row>
    <row r="24" spans="4:14">
      <c r="L24" s="58" t="s">
        <v>21</v>
      </c>
      <c r="M24" s="59">
        <v>3.4018101099351412</v>
      </c>
      <c r="N24" s="60">
        <v>3.4042562871094124</v>
      </c>
    </row>
    <row r="25" spans="4:14">
      <c r="L25" s="62" t="s">
        <v>22</v>
      </c>
      <c r="M25" s="63">
        <v>3.5608438552851127</v>
      </c>
      <c r="N25" s="64">
        <v>3.5420852452606808</v>
      </c>
    </row>
  </sheetData>
  <mergeCells count="2">
    <mergeCell ref="E3:J3"/>
    <mergeCell ref="L3:N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N17"/>
  <sheetViews>
    <sheetView topLeftCell="C1" zoomScale="118" workbookViewId="0">
      <selection activeCell="G21" sqref="G21"/>
    </sheetView>
  </sheetViews>
  <sheetFormatPr baseColWidth="10" defaultColWidth="8.83203125" defaultRowHeight="17"/>
  <cols>
    <col min="3" max="3" width="15" customWidth="1"/>
    <col min="5" max="5" width="16.6640625" customWidth="1"/>
    <col min="6" max="6" width="22.5" customWidth="1"/>
    <col min="7" max="7" width="9.33203125" customWidth="1"/>
    <col min="8" max="8" width="14.33203125" customWidth="1"/>
    <col min="9" max="9" width="15.83203125" bestFit="1" customWidth="1"/>
    <col min="10" max="10" width="14.1640625" customWidth="1"/>
    <col min="12" max="13" width="12.83203125" customWidth="1"/>
  </cols>
  <sheetData>
    <row r="3" spans="3:14">
      <c r="C3" s="28" t="s">
        <v>93</v>
      </c>
      <c r="E3" s="134" t="s">
        <v>114</v>
      </c>
      <c r="F3" s="135"/>
      <c r="G3" s="135"/>
      <c r="H3" s="133" t="s">
        <v>109</v>
      </c>
      <c r="I3" s="133"/>
      <c r="J3" s="133"/>
      <c r="L3" s="125" t="s">
        <v>45</v>
      </c>
      <c r="M3" s="126"/>
    </row>
    <row r="4" spans="3:14">
      <c r="C4" s="28" t="s">
        <v>94</v>
      </c>
      <c r="E4" s="136"/>
      <c r="F4" s="137"/>
      <c r="G4" s="137"/>
      <c r="H4" s="81" t="s">
        <v>42</v>
      </c>
      <c r="I4" s="81" t="s">
        <v>43</v>
      </c>
      <c r="J4" s="82" t="s">
        <v>44</v>
      </c>
      <c r="L4" s="81" t="s">
        <v>23</v>
      </c>
      <c r="M4" s="83" t="s">
        <v>47</v>
      </c>
    </row>
    <row r="5" spans="3:14">
      <c r="E5" s="127" t="s">
        <v>88</v>
      </c>
      <c r="F5" s="20" t="s">
        <v>112</v>
      </c>
      <c r="G5" s="52">
        <v>4.8000000000000001E-2</v>
      </c>
      <c r="H5" s="42">
        <v>1</v>
      </c>
      <c r="I5" s="48">
        <v>0.85099999999999998</v>
      </c>
      <c r="J5" s="38">
        <v>3.1E-2</v>
      </c>
      <c r="L5" s="24" t="s">
        <v>55</v>
      </c>
      <c r="M5" s="65">
        <v>1</v>
      </c>
      <c r="N5" s="6"/>
    </row>
    <row r="6" spans="3:14">
      <c r="E6" s="128"/>
      <c r="F6" s="21" t="s">
        <v>87</v>
      </c>
      <c r="G6" s="53">
        <v>2E-3</v>
      </c>
      <c r="H6" s="43">
        <v>0.98199999999999998</v>
      </c>
      <c r="I6" s="49">
        <v>0.58299999999999996</v>
      </c>
      <c r="J6" s="39">
        <v>1.7999999999999999E-2</v>
      </c>
      <c r="L6" s="24">
        <v>16</v>
      </c>
      <c r="M6" s="66">
        <v>0.15</v>
      </c>
    </row>
    <row r="7" spans="3:14">
      <c r="E7" s="129"/>
      <c r="F7" s="22" t="s">
        <v>27</v>
      </c>
      <c r="G7" s="54">
        <v>0.05</v>
      </c>
      <c r="H7" s="44" t="s">
        <v>25</v>
      </c>
      <c r="I7" s="50" t="s">
        <v>24</v>
      </c>
      <c r="J7" s="37" t="s">
        <v>24</v>
      </c>
      <c r="L7" s="24">
        <v>17</v>
      </c>
      <c r="M7" s="66">
        <v>0.11</v>
      </c>
    </row>
    <row r="8" spans="3:14">
      <c r="E8" s="127" t="s">
        <v>89</v>
      </c>
      <c r="F8" s="20" t="s">
        <v>56</v>
      </c>
      <c r="G8" s="52">
        <v>0.54200000000000004</v>
      </c>
      <c r="H8" s="42" t="s">
        <v>24</v>
      </c>
      <c r="I8" s="48" t="s">
        <v>24</v>
      </c>
      <c r="J8" s="38" t="s">
        <v>24</v>
      </c>
      <c r="L8" s="25">
        <v>18</v>
      </c>
      <c r="M8" s="67">
        <v>0.08</v>
      </c>
    </row>
    <row r="9" spans="3:14">
      <c r="E9" s="128"/>
      <c r="F9" s="21" t="s">
        <v>57</v>
      </c>
      <c r="G9" s="53">
        <v>4.2999999999999997E-2</v>
      </c>
      <c r="H9" s="43">
        <v>3.4000000000000002E-2</v>
      </c>
      <c r="I9" s="49">
        <v>8.0000000000000002E-3</v>
      </c>
      <c r="J9" s="39">
        <v>4.0000000000000001E-3</v>
      </c>
    </row>
    <row r="10" spans="3:14">
      <c r="E10" s="128"/>
      <c r="F10" s="21" t="s">
        <v>58</v>
      </c>
      <c r="G10" s="53">
        <v>0.151</v>
      </c>
      <c r="H10" s="43">
        <v>0.158</v>
      </c>
      <c r="I10" s="49">
        <v>1.2999999999999999E-2</v>
      </c>
      <c r="J10" s="39">
        <v>1E-3</v>
      </c>
      <c r="L10" s="55" t="s">
        <v>107</v>
      </c>
    </row>
    <row r="11" spans="3:14">
      <c r="E11" s="128"/>
      <c r="F11" s="21" t="s">
        <v>59</v>
      </c>
      <c r="G11" s="53">
        <v>8.2000000000000003E-2</v>
      </c>
      <c r="H11" s="43">
        <v>4.3999999999999997E-2</v>
      </c>
      <c r="I11" s="49">
        <v>1.2E-2</v>
      </c>
      <c r="J11" s="39">
        <v>5.0000000000000001E-3</v>
      </c>
    </row>
    <row r="12" spans="3:14">
      <c r="E12" s="128"/>
      <c r="F12" s="21" t="s">
        <v>87</v>
      </c>
      <c r="G12" s="53">
        <v>0.13200000000000001</v>
      </c>
      <c r="H12" s="43">
        <v>5.8000000000000003E-2</v>
      </c>
      <c r="I12" s="49">
        <v>4.0000000000000001E-3</v>
      </c>
      <c r="J12" s="39">
        <v>1E-3</v>
      </c>
    </row>
    <row r="13" spans="3:14">
      <c r="E13" s="129"/>
      <c r="F13" s="22" t="s">
        <v>27</v>
      </c>
      <c r="G13" s="54">
        <f>95%</f>
        <v>0.95</v>
      </c>
      <c r="H13" s="26" t="s">
        <v>24</v>
      </c>
      <c r="I13" s="50" t="s">
        <v>24</v>
      </c>
      <c r="J13" s="45" t="s">
        <v>24</v>
      </c>
    </row>
    <row r="14" spans="3:14">
      <c r="E14" s="130" t="s">
        <v>114</v>
      </c>
      <c r="F14" s="131"/>
      <c r="G14" s="132"/>
      <c r="H14" s="46">
        <v>8.6499999999999994E-2</v>
      </c>
      <c r="I14" s="51">
        <v>4.58E-2</v>
      </c>
      <c r="J14" s="47">
        <v>2.3999999999999998E-3</v>
      </c>
    </row>
    <row r="15" spans="3:14">
      <c r="H15" s="12"/>
      <c r="I15" s="12"/>
      <c r="J15" s="12"/>
    </row>
    <row r="16" spans="3:14">
      <c r="E16" s="55" t="s">
        <v>113</v>
      </c>
    </row>
    <row r="17" spans="5:5">
      <c r="E17" s="55"/>
    </row>
  </sheetData>
  <mergeCells count="6">
    <mergeCell ref="L3:M3"/>
    <mergeCell ref="E5:E7"/>
    <mergeCell ref="E8:E13"/>
    <mergeCell ref="E14:G14"/>
    <mergeCell ref="H3:J3"/>
    <mergeCell ref="E3:G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Y27"/>
  <sheetViews>
    <sheetView tabSelected="1" topLeftCell="D1" zoomScaleNormal="85" workbookViewId="0">
      <selection activeCell="O21" sqref="O21"/>
    </sheetView>
  </sheetViews>
  <sheetFormatPr baseColWidth="10" defaultColWidth="8.83203125" defaultRowHeight="17"/>
  <cols>
    <col min="4" max="4" width="15.1640625" customWidth="1"/>
    <col min="5" max="5" width="7.33203125" customWidth="1"/>
    <col min="6" max="6" width="8.33203125" customWidth="1"/>
    <col min="7" max="7" width="12.6640625" bestFit="1" customWidth="1"/>
    <col min="8" max="8" width="13.6640625" bestFit="1" customWidth="1"/>
    <col min="9" max="9" width="13.6640625" customWidth="1"/>
    <col min="10" max="10" width="14.83203125" customWidth="1"/>
    <col min="11" max="11" width="7.33203125" customWidth="1"/>
    <col min="12" max="12" width="18.83203125" customWidth="1"/>
    <col min="13" max="13" width="11.1640625" style="5" customWidth="1"/>
    <col min="14" max="14" width="34.1640625" style="7" customWidth="1"/>
    <col min="15" max="15" width="11.1640625" customWidth="1"/>
    <col min="16" max="16" width="8.1640625" customWidth="1"/>
    <col min="17" max="17" width="22.6640625" bestFit="1" customWidth="1"/>
    <col min="18" max="18" width="20.5" style="90" customWidth="1"/>
    <col min="19" max="19" width="17.5" customWidth="1"/>
    <col min="20" max="20" width="10" bestFit="1" customWidth="1"/>
    <col min="21" max="21" width="31.1640625" customWidth="1"/>
    <col min="24" max="24" width="13.1640625" bestFit="1" customWidth="1"/>
  </cols>
  <sheetData>
    <row r="3" spans="4:25">
      <c r="D3" s="28" t="s">
        <v>93</v>
      </c>
      <c r="F3" s="140" t="s">
        <v>115</v>
      </c>
      <c r="G3" s="141"/>
      <c r="H3" s="142"/>
      <c r="I3" s="100"/>
      <c r="J3" s="28" t="s">
        <v>93</v>
      </c>
      <c r="K3" s="6"/>
      <c r="L3" s="140" t="s">
        <v>28</v>
      </c>
      <c r="M3" s="141"/>
      <c r="N3" s="141"/>
      <c r="O3" s="142"/>
      <c r="Q3" s="138" t="s">
        <v>67</v>
      </c>
      <c r="R3" s="143"/>
      <c r="S3" s="139"/>
      <c r="U3" s="138" t="s">
        <v>95</v>
      </c>
      <c r="V3" s="139"/>
    </row>
    <row r="4" spans="4:25">
      <c r="D4" s="28" t="s">
        <v>106</v>
      </c>
      <c r="F4" s="84" t="s">
        <v>29</v>
      </c>
      <c r="G4" s="84" t="s">
        <v>72</v>
      </c>
      <c r="H4" s="85" t="s">
        <v>30</v>
      </c>
      <c r="I4" s="100"/>
      <c r="J4" s="28" t="s">
        <v>94</v>
      </c>
      <c r="L4" s="86" t="s">
        <v>101</v>
      </c>
      <c r="M4" s="86" t="s">
        <v>102</v>
      </c>
      <c r="N4" s="86" t="s">
        <v>103</v>
      </c>
      <c r="O4" s="86" t="s">
        <v>102</v>
      </c>
      <c r="Q4" s="87"/>
      <c r="R4" s="84"/>
      <c r="S4" s="85" t="s">
        <v>96</v>
      </c>
      <c r="U4" s="84" t="s">
        <v>66</v>
      </c>
      <c r="V4" s="85" t="s">
        <v>46</v>
      </c>
      <c r="W4" s="2"/>
      <c r="X4" s="15"/>
      <c r="Y4" s="9"/>
    </row>
    <row r="5" spans="4:25">
      <c r="E5" s="3"/>
      <c r="F5" s="29">
        <v>2010</v>
      </c>
      <c r="G5" s="30">
        <v>2563973</v>
      </c>
      <c r="H5" s="31">
        <v>44465990</v>
      </c>
      <c r="I5" s="99"/>
      <c r="J5" s="99"/>
      <c r="K5" s="4"/>
      <c r="L5" s="144" t="s">
        <v>64</v>
      </c>
      <c r="M5" s="150">
        <f>SUM(O5:O6)</f>
        <v>0.71300000000000008</v>
      </c>
      <c r="N5" s="23" t="s">
        <v>67</v>
      </c>
      <c r="O5" s="52">
        <v>0.64800000000000002</v>
      </c>
      <c r="Q5" s="127" t="s">
        <v>91</v>
      </c>
      <c r="R5" s="105" t="s">
        <v>80</v>
      </c>
      <c r="S5" s="68">
        <v>180000</v>
      </c>
      <c r="T5" s="4"/>
      <c r="U5" s="71" t="s">
        <v>100</v>
      </c>
      <c r="V5" s="39">
        <v>0.433</v>
      </c>
      <c r="W5" s="2"/>
      <c r="X5" s="15"/>
      <c r="Y5" s="9"/>
    </row>
    <row r="6" spans="4:25">
      <c r="E6" s="3"/>
      <c r="F6" s="29">
        <v>2015</v>
      </c>
      <c r="G6" s="30">
        <v>3069497</v>
      </c>
      <c r="H6" s="31">
        <v>53731464</v>
      </c>
      <c r="I6" s="99"/>
      <c r="J6" s="99"/>
      <c r="K6" s="4"/>
      <c r="L6" s="146"/>
      <c r="M6" s="151"/>
      <c r="N6" s="18" t="s">
        <v>79</v>
      </c>
      <c r="O6" s="75">
        <v>6.5000000000000002E-2</v>
      </c>
      <c r="Q6" s="128"/>
      <c r="R6" s="58" t="s">
        <v>81</v>
      </c>
      <c r="S6" s="69">
        <v>280000</v>
      </c>
      <c r="T6" s="4"/>
      <c r="U6" s="71" t="s">
        <v>31</v>
      </c>
      <c r="V6" s="39">
        <v>0.188</v>
      </c>
      <c r="W6" s="2"/>
      <c r="X6" s="15"/>
    </row>
    <row r="7" spans="4:25">
      <c r="E7" s="3"/>
      <c r="F7" s="29">
        <v>2020</v>
      </c>
      <c r="G7" s="30">
        <v>4219483</v>
      </c>
      <c r="H7" s="31">
        <v>63153173</v>
      </c>
      <c r="I7" s="99"/>
      <c r="J7" s="99"/>
      <c r="K7" s="4"/>
      <c r="L7" s="72" t="s">
        <v>65</v>
      </c>
      <c r="M7" s="36">
        <v>6.0999999999999999E-2</v>
      </c>
      <c r="N7" s="23"/>
      <c r="O7" s="38"/>
      <c r="Q7" s="128"/>
      <c r="R7" s="58" t="s">
        <v>82</v>
      </c>
      <c r="S7" s="69">
        <v>370000</v>
      </c>
      <c r="T7" s="4"/>
      <c r="U7" s="71" t="s">
        <v>32</v>
      </c>
      <c r="V7" s="39">
        <v>0.191</v>
      </c>
      <c r="W7" s="2"/>
      <c r="X7" s="15"/>
    </row>
    <row r="8" spans="4:25">
      <c r="E8" s="3"/>
      <c r="F8" s="29">
        <v>2025</v>
      </c>
      <c r="G8" s="30">
        <v>6516123</v>
      </c>
      <c r="H8" s="31">
        <v>73482163</v>
      </c>
      <c r="I8" s="99"/>
      <c r="J8" s="99"/>
      <c r="K8" s="4"/>
      <c r="L8" s="144" t="s">
        <v>26</v>
      </c>
      <c r="M8" s="147">
        <f>SUM(O8:O10)</f>
        <v>7.2000000000000008E-2</v>
      </c>
      <c r="N8" s="102" t="s">
        <v>69</v>
      </c>
      <c r="O8" s="52">
        <v>3.3000000000000002E-2</v>
      </c>
      <c r="Q8" s="129"/>
      <c r="R8" s="62" t="s">
        <v>83</v>
      </c>
      <c r="S8" s="70">
        <v>450000</v>
      </c>
      <c r="T8" s="4"/>
      <c r="U8" s="71" t="s">
        <v>33</v>
      </c>
      <c r="V8" s="39">
        <v>5.0999999999999997E-2</v>
      </c>
      <c r="W8" s="2"/>
      <c r="X8" s="15"/>
    </row>
    <row r="9" spans="4:25">
      <c r="E9" s="3"/>
      <c r="F9" s="29">
        <v>2030</v>
      </c>
      <c r="G9" s="30">
        <v>8673865</v>
      </c>
      <c r="H9" s="31">
        <v>84461569</v>
      </c>
      <c r="I9" s="99"/>
      <c r="J9" s="99"/>
      <c r="K9" s="4"/>
      <c r="L9" s="145"/>
      <c r="M9" s="147"/>
      <c r="N9" s="103" t="s">
        <v>70</v>
      </c>
      <c r="O9" s="53">
        <v>1.7000000000000001E-2</v>
      </c>
      <c r="Q9" s="148" t="s">
        <v>90</v>
      </c>
      <c r="R9" s="105" t="s">
        <v>84</v>
      </c>
      <c r="S9" s="69">
        <v>200000</v>
      </c>
      <c r="T9" s="4"/>
      <c r="U9" s="71" t="s">
        <v>34</v>
      </c>
      <c r="V9" s="39">
        <v>3.2000000000000001E-2</v>
      </c>
      <c r="W9" s="2"/>
      <c r="X9" s="15"/>
    </row>
    <row r="10" spans="4:25">
      <c r="E10" s="3"/>
      <c r="F10" s="29">
        <v>2035</v>
      </c>
      <c r="G10" s="30">
        <v>9804139</v>
      </c>
      <c r="H10" s="31">
        <v>98186281</v>
      </c>
      <c r="I10" s="99"/>
      <c r="J10" s="99"/>
      <c r="K10" s="4"/>
      <c r="L10" s="146"/>
      <c r="M10" s="147"/>
      <c r="N10" s="104" t="s">
        <v>86</v>
      </c>
      <c r="O10" s="50">
        <v>2.1999999999999999E-2</v>
      </c>
      <c r="Q10" s="149"/>
      <c r="R10" s="62" t="s">
        <v>85</v>
      </c>
      <c r="S10" s="70">
        <v>70000</v>
      </c>
      <c r="U10" s="71" t="s">
        <v>35</v>
      </c>
      <c r="V10" s="39">
        <v>2.5000000000000001E-2</v>
      </c>
      <c r="W10" s="2"/>
      <c r="X10" s="15"/>
    </row>
    <row r="11" spans="4:25">
      <c r="E11" s="3"/>
      <c r="F11" s="29">
        <v>2040</v>
      </c>
      <c r="G11" s="30">
        <v>10835412</v>
      </c>
      <c r="H11" s="31">
        <v>115865163</v>
      </c>
      <c r="I11" s="99"/>
      <c r="J11" s="99"/>
      <c r="K11" s="4"/>
      <c r="L11" s="72" t="s">
        <v>71</v>
      </c>
      <c r="M11" s="75">
        <v>6.2E-2</v>
      </c>
      <c r="N11" s="16"/>
      <c r="O11" s="43"/>
      <c r="U11" s="71" t="s">
        <v>37</v>
      </c>
      <c r="V11" s="39">
        <v>3.0000000000000001E-3</v>
      </c>
      <c r="W11" s="2"/>
      <c r="X11" s="15"/>
    </row>
    <row r="12" spans="4:25">
      <c r="E12" s="3"/>
      <c r="F12" s="29">
        <v>2045</v>
      </c>
      <c r="G12" s="32">
        <v>12011642</v>
      </c>
      <c r="H12" s="31">
        <v>131865163</v>
      </c>
      <c r="I12" s="99"/>
      <c r="J12" s="99"/>
      <c r="K12" s="4"/>
      <c r="L12" s="73" t="s">
        <v>87</v>
      </c>
      <c r="M12" s="74">
        <v>9.1999999999999998E-2</v>
      </c>
      <c r="N12" s="16"/>
      <c r="O12" s="101"/>
      <c r="Q12" s="55" t="s">
        <v>116</v>
      </c>
      <c r="U12" s="71" t="s">
        <v>36</v>
      </c>
      <c r="V12" s="39">
        <v>7.0000000000000001E-3</v>
      </c>
      <c r="W12" s="2"/>
      <c r="X12" s="15"/>
    </row>
    <row r="13" spans="4:25">
      <c r="E13" s="3"/>
      <c r="F13" s="29">
        <v>2050</v>
      </c>
      <c r="G13" s="32">
        <v>13326468</v>
      </c>
      <c r="H13" s="31">
        <v>151651539</v>
      </c>
      <c r="I13" s="99"/>
      <c r="J13" s="99"/>
      <c r="K13" s="4"/>
      <c r="L13" s="72" t="s">
        <v>27</v>
      </c>
      <c r="M13" s="74">
        <v>1</v>
      </c>
      <c r="U13" s="71" t="s">
        <v>38</v>
      </c>
      <c r="V13" s="39">
        <v>1.0999999999999999E-2</v>
      </c>
      <c r="W13" s="2"/>
      <c r="X13" s="15"/>
    </row>
    <row r="14" spans="4:25">
      <c r="E14" s="3"/>
      <c r="F14" s="29">
        <v>2055</v>
      </c>
      <c r="G14" s="32">
        <v>14923008</v>
      </c>
      <c r="H14" s="31">
        <v>172624195</v>
      </c>
      <c r="I14" s="99"/>
      <c r="J14" s="99"/>
      <c r="K14" s="4"/>
      <c r="U14" s="71" t="s">
        <v>39</v>
      </c>
      <c r="V14" s="39">
        <v>1.7999999999999999E-2</v>
      </c>
      <c r="W14" s="2"/>
      <c r="X14" s="15"/>
    </row>
    <row r="15" spans="4:25">
      <c r="E15" s="3"/>
      <c r="F15" s="29">
        <v>2060</v>
      </c>
      <c r="G15" s="32">
        <v>16583771</v>
      </c>
      <c r="H15" s="31">
        <v>194510325</v>
      </c>
      <c r="I15" s="99"/>
      <c r="J15" s="99"/>
      <c r="K15" s="4"/>
      <c r="U15" s="71" t="s">
        <v>40</v>
      </c>
      <c r="V15" s="39">
        <v>1.9E-2</v>
      </c>
      <c r="W15" s="2"/>
      <c r="X15" s="15"/>
    </row>
    <row r="16" spans="4:25">
      <c r="E16" s="3"/>
      <c r="F16" s="29">
        <v>2065</v>
      </c>
      <c r="G16" s="32">
        <v>18450944</v>
      </c>
      <c r="H16" s="31">
        <v>216728195</v>
      </c>
      <c r="I16" s="99"/>
      <c r="J16" s="99"/>
      <c r="K16" s="4"/>
      <c r="T16" s="14"/>
      <c r="U16" s="71" t="s">
        <v>41</v>
      </c>
      <c r="V16" s="39">
        <v>1.4999999999999999E-2</v>
      </c>
      <c r="W16" s="2"/>
      <c r="X16" s="15"/>
    </row>
    <row r="17" spans="5:24">
      <c r="E17" s="3"/>
      <c r="F17" s="33">
        <v>2070</v>
      </c>
      <c r="G17" s="34">
        <v>20578499</v>
      </c>
      <c r="H17" s="35">
        <v>241858621</v>
      </c>
      <c r="I17" s="99"/>
      <c r="J17" s="99"/>
      <c r="K17" s="4"/>
      <c r="T17" s="14"/>
      <c r="U17" s="71" t="s">
        <v>99</v>
      </c>
      <c r="V17" s="39">
        <v>7.0000000000000001E-3</v>
      </c>
      <c r="W17" s="2"/>
      <c r="X17" s="8"/>
    </row>
    <row r="18" spans="5:24">
      <c r="U18" s="40" t="s">
        <v>97</v>
      </c>
      <c r="V18" s="27"/>
      <c r="X18" s="2"/>
    </row>
    <row r="19" spans="5:24">
      <c r="U19" s="41" t="s">
        <v>98</v>
      </c>
      <c r="V19" s="19"/>
      <c r="W19" s="2"/>
      <c r="X19" s="2"/>
    </row>
    <row r="20" spans="5:24">
      <c r="R20" s="106"/>
      <c r="S20" s="14"/>
      <c r="T20" s="14"/>
    </row>
    <row r="21" spans="5:24">
      <c r="R21" s="106"/>
      <c r="S21" s="14"/>
      <c r="T21" s="14"/>
    </row>
    <row r="22" spans="5:24">
      <c r="R22" s="106"/>
      <c r="S22" s="14"/>
      <c r="T22" s="14"/>
    </row>
    <row r="23" spans="5:24">
      <c r="K23" s="11"/>
      <c r="R23" s="106"/>
      <c r="S23" s="14"/>
      <c r="T23" s="14"/>
    </row>
    <row r="24" spans="5:24">
      <c r="K24" s="10"/>
      <c r="R24" s="106"/>
      <c r="S24" s="13"/>
      <c r="T24" s="13"/>
    </row>
    <row r="27" spans="5:24">
      <c r="H27" s="1"/>
      <c r="I27" s="1"/>
      <c r="J27" s="1"/>
      <c r="K27" s="1"/>
    </row>
  </sheetData>
  <mergeCells count="10">
    <mergeCell ref="U3:V3"/>
    <mergeCell ref="F3:H3"/>
    <mergeCell ref="Q3:S3"/>
    <mergeCell ref="L3:O3"/>
    <mergeCell ref="L8:L10"/>
    <mergeCell ref="M8:M10"/>
    <mergeCell ref="Q5:Q8"/>
    <mergeCell ref="Q9:Q10"/>
    <mergeCell ref="L5:L6"/>
    <mergeCell ref="M5:M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History</vt:lpstr>
      <vt:lpstr>Population</vt:lpstr>
      <vt:lpstr>Education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kyungbinkoh@outlook.com</cp:lastModifiedBy>
  <dcterms:created xsi:type="dcterms:W3CDTF">2021-01-03T10:49:24Z</dcterms:created>
  <dcterms:modified xsi:type="dcterms:W3CDTF">2021-01-05T16:53:42Z</dcterms:modified>
</cp:coreProperties>
</file>