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ho3\Box\Poultry\USPoultry work\risk models\scaling, tables, calculations, related files\"/>
    </mc:Choice>
  </mc:AlternateContent>
  <xr:revisionPtr revIDLastSave="0" documentId="13_ncr:1_{928E6399-3799-422A-8F33-F67217B13D9F}" xr6:coauthVersionLast="47" xr6:coauthVersionMax="47" xr10:uidLastSave="{00000000-0000-0000-0000-000000000000}"/>
  <bookViews>
    <workbookView xWindow="28680" yWindow="-120" windowWidth="16440" windowHeight="28440" xr2:uid="{DC106363-F3BF-43CB-A474-22471A3DD5AF}"/>
  </bookViews>
  <sheets>
    <sheet name="Sheet1" sheetId="1" r:id="rId1"/>
  </sheets>
  <definedNames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CorrelationEnabledState" hidden="1">1</definedName>
    <definedName name="_AtRisk_SimSetting_GoalSeekTargetValue" hidden="1">0</definedName>
    <definedName name="_AtRisk_SimSetting_LiveUpdate" hidden="1">TRUE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-1</definedName>
    <definedName name="_AtRisk_SimSetting_MultipleCPUMode" hidden="1">0</definedName>
    <definedName name="_AtRisk_SimSetting_MultipleCPUModeV8" hidden="1">0</definedName>
    <definedName name="_AtRisk_SimSetting_RandomNumberGenerator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1</definedName>
    <definedName name="_AtRisk_SimSetting_StdRecalcWithoutRiskStaticPercentile" hidden="1">0.5</definedName>
    <definedName name="Pal_Workbook_GUID" hidden="1">"RKQ2I7DLNSKZSWVZVK1YG1RF"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1" l="1"/>
  <c r="L6" i="1" s="1"/>
  <c r="E11" i="1" l="1"/>
  <c r="E2" i="1"/>
  <c r="E10" i="1" s="1"/>
  <c r="E16" i="1" l="1"/>
  <c r="E14" i="1"/>
  <c r="E13" i="1"/>
  <c r="E4" i="1"/>
  <c r="E6" i="1" s="1"/>
  <c r="E12" i="1" s="1"/>
  <c r="F16" i="1"/>
</calcChain>
</file>

<file path=xl/sharedStrings.xml><?xml version="1.0" encoding="utf-8"?>
<sst xmlns="http://schemas.openxmlformats.org/spreadsheetml/2006/main" count="57" uniqueCount="48">
  <si>
    <t>Economic and Statistics option</t>
  </si>
  <si>
    <t>Serving size</t>
  </si>
  <si>
    <t>https://www.fsis.usda.gov/sites/default/files/import/Chicken_Turkey_Nutrition_Facts.pdf</t>
  </si>
  <si>
    <t>Total servings per person per year</t>
  </si>
  <si>
    <t>Units</t>
  </si>
  <si>
    <t>g</t>
  </si>
  <si>
    <t>servings</t>
  </si>
  <si>
    <t>mean percentage</t>
  </si>
  <si>
    <t>total amount consumed (2021)</t>
  </si>
  <si>
    <t>https://www.ers.usda.gov/data-products/ag-and-food-statistics-charting-the-essentials/food-availability-and-consumption/#:~:text=In%202021%2C%2068.1%20pounds%20of,to%2056.2%20pounds%20of%20beef.</t>
  </si>
  <si>
    <t>https://www.cdc.gov/foodborneburden/pdfs/scallan-estimated-illnesses-foodborne-pathogens.pdf</t>
  </si>
  <si>
    <t>CFR §381.412</t>
  </si>
  <si>
    <t>https://www.law.cornell.edu/cfr/text/9/381.412</t>
  </si>
  <si>
    <t>https://www.census.gov/popclock/</t>
  </si>
  <si>
    <t>Total chicken servings in the US in a year</t>
  </si>
  <si>
    <t>people</t>
  </si>
  <si>
    <t>cases</t>
  </si>
  <si>
    <t>calculation</t>
  </si>
  <si>
    <t>lbs</t>
  </si>
  <si>
    <t>(Serving size * foodbourne illness atributed to salmonella in a year)/amount consumed</t>
  </si>
  <si>
    <t>Source</t>
  </si>
  <si>
    <t>Foodbourne illness atributed to salmonella in chicken in a year</t>
  </si>
  <si>
    <t>Total grams per 1 reported case in 1 year</t>
  </si>
  <si>
    <t>reported</t>
  </si>
  <si>
    <t>X per mill</t>
  </si>
  <si>
    <t>US population, July 1 2021</t>
  </si>
  <si>
    <t>Food Availability - Per capita chicken (2021)</t>
  </si>
  <si>
    <t>https://www.cdc.gov/salmonella/index.html, leads to Scallan 2011 http://wwwnc.cdc.gov/eid/article/17/1/pdfs/p1-1101.pdf</t>
  </si>
  <si>
    <t>Total cases per gram of chicken in 1 year</t>
  </si>
  <si>
    <t>P illness in 2021 (# ill / # servings)</t>
  </si>
  <si>
    <t>Estimated Scallan domestically acquired foodborne salmonella mean</t>
  </si>
  <si>
    <t>Consumption</t>
  </si>
  <si>
    <t>P illness calculated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</si>
  <si>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</si>
  <si>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</si>
  <si>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</si>
  <si>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</si>
  <si>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</si>
  <si>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</si>
  <si>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</si>
  <si>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</si>
  <si>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</si>
  <si>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</si>
  <si>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</si>
  <si>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</si>
  <si>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</si>
  <si>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https://www.cdc.gov/foodsafety/ifsac/annual-reports.html</t>
  </si>
  <si>
    <t>Percentage of foodbourne illness atributed to Salmonella in chicken 2022, reported in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</si>
</sst>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1"/>
    <xf numFmtId="0" fontId="3" fillId="0" borderId="0" xfId="0" applyFont="1"/>
    <xf numFmtId="0" fontId="0" fillId="2" borderId="0" xfId="0" applyFill="1"/>
    <xf numFmtId="0" fontId="3" fillId="2" borderId="0" xfId="0" applyFont="1" applyFill="1"/>
    <xf numFmtId="164" fontId="3" fillId="2" borderId="0" xfId="2" applyNumberFormat="1" applyFont="1" applyFill="1"/>
    <xf numFmtId="11" fontId="0" fillId="0" borderId="0" xfId="0" applyNumberFormat="1"/>
    <xf numFmtId="165" fontId="0" fillId="0" borderId="0" xfId="0" applyNumberFormat="1"/>
    <xf numFmtId="164" fontId="0" fillId="2" borderId="0" xfId="2" applyNumberFormat="1" applyFont="1" applyFill="1"/>
    <xf numFmtId="164" fontId="0" fillId="0" borderId="0" xfId="2" applyNumberFormat="1" applyFont="1"/>
    <xf numFmtId="0" fontId="3" fillId="3" borderId="0" xfId="0" applyFont="1" applyFill="1"/>
    <xf numFmtId="0" fontId="0" fillId="4" borderId="0" xfId="0" applyFill="1"/>
    <xf numFmtId="11" fontId="0" fillId="4" borderId="0" xfId="0" applyNumberFormat="1" applyFill="1"/>
    <xf numFmtId="164" fontId="0" fillId="4" borderId="0" xfId="2" applyNumberFormat="1" applyFont="1" applyFill="1"/>
    <xf numFmtId="0" fontId="0" fillId="3" borderId="0" xfId="0" applyFill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cdc.gov/salmonella/index.html" TargetMode="External"/><Relationship Id="rId7" Type="http://schemas.openxmlformats.org/officeDocument/2006/relationships/hyperlink" Target="https://www.cdc.gov/foodsafety/ifsac/annual-reports.html" TargetMode="External"/><Relationship Id="rId2" Type="http://schemas.openxmlformats.org/officeDocument/2006/relationships/hyperlink" Target="https://www.fsis.usda.gov/sites/default/files/import/Chicken_Turkey_Nutrition_Facts.pdf" TargetMode="External"/><Relationship Id="rId1" Type="http://schemas.openxmlformats.org/officeDocument/2006/relationships/hyperlink" Target="https://www.ers.usda.gov/data-products/ag-and-food-statistics-charting-the-essentials/food-availability-and-consumption/" TargetMode="External"/><Relationship Id="rId6" Type="http://schemas.openxmlformats.org/officeDocument/2006/relationships/hyperlink" Target="https://www.census.gov/popclock/" TargetMode="External"/><Relationship Id="rId5" Type="http://schemas.openxmlformats.org/officeDocument/2006/relationships/hyperlink" Target="https://www.law.cornell.edu/cfr/text/9/381.412" TargetMode="External"/><Relationship Id="rId4" Type="http://schemas.openxmlformats.org/officeDocument/2006/relationships/hyperlink" Target="https://www.cdc.gov/foodborneburden/pdfs/scallan-estimated-illnesses-foodborne-pathogen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4FFFE-DCA8-44E8-B11E-38C8F4F8B2D1}">
  <dimension ref="A1:Q17"/>
  <sheetViews>
    <sheetView tabSelected="1" workbookViewId="0">
      <selection activeCell="E11" sqref="E11"/>
    </sheetView>
  </sheetViews>
  <sheetFormatPr defaultRowHeight="15" x14ac:dyDescent="0.25"/>
  <cols>
    <col min="2" max="2" width="40.85546875" customWidth="1"/>
    <col min="3" max="3" width="11" bestFit="1" customWidth="1"/>
    <col min="4" max="4" width="11" customWidth="1"/>
    <col min="5" max="5" width="15.140625" customWidth="1"/>
    <col min="6" max="6" width="15.28515625" customWidth="1"/>
    <col min="7" max="7" width="29.5703125" customWidth="1"/>
    <col min="13" max="13" width="12" bestFit="1" customWidth="1"/>
  </cols>
  <sheetData>
    <row r="1" spans="1:17" x14ac:dyDescent="0.25">
      <c r="B1" s="10" t="s">
        <v>0</v>
      </c>
      <c r="D1" t="s">
        <v>4</v>
      </c>
      <c r="F1" t="s">
        <v>4</v>
      </c>
      <c r="G1" t="s">
        <v>20</v>
      </c>
    </row>
    <row r="2" spans="1:17" x14ac:dyDescent="0.25">
      <c r="A2" t="s">
        <v>33</v>
      </c>
      <c r="B2" s="2" t="s">
        <v>26</v>
      </c>
      <c r="C2" s="4">
        <v>68.099999999999994</v>
      </c>
      <c r="D2" s="2" t="s">
        <v>18</v>
      </c>
      <c r="E2" s="2">
        <f>C2*453.6</f>
        <v>30890.16</v>
      </c>
      <c r="F2" s="2" t="s">
        <v>5</v>
      </c>
      <c r="G2" s="1" t="s">
        <v>9</v>
      </c>
    </row>
    <row r="3" spans="1:17" x14ac:dyDescent="0.25">
      <c r="A3" t="s">
        <v>34</v>
      </c>
      <c r="B3" s="2" t="s">
        <v>1</v>
      </c>
      <c r="C3" s="2"/>
      <c r="D3" s="2"/>
      <c r="E3" s="4">
        <v>114</v>
      </c>
      <c r="F3" s="2" t="s">
        <v>5</v>
      </c>
      <c r="G3" s="2" t="s">
        <v>11</v>
      </c>
      <c r="I3" s="1" t="s">
        <v>12</v>
      </c>
      <c r="Q3" s="1" t="s">
        <v>2</v>
      </c>
    </row>
    <row r="4" spans="1:17" x14ac:dyDescent="0.25">
      <c r="A4" t="s">
        <v>35</v>
      </c>
      <c r="B4" t="s">
        <v>3</v>
      </c>
      <c r="E4" s="7">
        <f>E2/E3</f>
        <v>270.9663157894737</v>
      </c>
      <c r="F4" t="s">
        <v>6</v>
      </c>
      <c r="G4" t="s">
        <v>17</v>
      </c>
    </row>
    <row r="5" spans="1:17" x14ac:dyDescent="0.25">
      <c r="A5" t="s">
        <v>36</v>
      </c>
      <c r="B5" s="2" t="s">
        <v>25</v>
      </c>
      <c r="C5" s="2"/>
      <c r="D5" s="2"/>
      <c r="E5" s="5">
        <v>332031554</v>
      </c>
      <c r="F5" s="2" t="s">
        <v>15</v>
      </c>
      <c r="G5" s="1" t="s">
        <v>13</v>
      </c>
    </row>
    <row r="6" spans="1:17" x14ac:dyDescent="0.25">
      <c r="A6" t="s">
        <v>37</v>
      </c>
      <c r="B6" t="s">
        <v>14</v>
      </c>
      <c r="E6" s="9">
        <f>E5*E4</f>
        <v>89969366913.233688</v>
      </c>
      <c r="F6" t="s">
        <v>6</v>
      </c>
      <c r="G6" t="s">
        <v>17</v>
      </c>
      <c r="J6">
        <f>1-0.11</f>
        <v>0.89</v>
      </c>
      <c r="K6">
        <v>0.94</v>
      </c>
      <c r="L6">
        <f>E7/K6/J6</f>
        <v>1228258.4269662921</v>
      </c>
    </row>
    <row r="7" spans="1:17" x14ac:dyDescent="0.25">
      <c r="A7" t="s">
        <v>38</v>
      </c>
      <c r="B7" t="s">
        <v>30</v>
      </c>
      <c r="E7" s="8">
        <v>1027561</v>
      </c>
      <c r="F7" t="s">
        <v>16</v>
      </c>
      <c r="G7" s="1" t="s">
        <v>27</v>
      </c>
    </row>
    <row r="8" spans="1:17" x14ac:dyDescent="0.25">
      <c r="A8" t="s">
        <v>39</v>
      </c>
      <c r="B8" t="s">
        <v>47</v>
      </c>
      <c r="E8" s="3">
        <v>17.3</v>
      </c>
      <c r="F8" t="s">
        <v>7</v>
      </c>
      <c r="G8" s="1" t="s">
        <v>46</v>
      </c>
      <c r="P8" s="1" t="s">
        <v>10</v>
      </c>
    </row>
    <row r="9" spans="1:17" x14ac:dyDescent="0.25">
      <c r="B9" s="10" t="s">
        <v>31</v>
      </c>
    </row>
    <row r="10" spans="1:17" x14ac:dyDescent="0.25">
      <c r="A10" t="s">
        <v>40</v>
      </c>
      <c r="B10" t="s">
        <v>8</v>
      </c>
      <c r="E10" s="6">
        <f>E5*E2</f>
        <v>10256507828108.641</v>
      </c>
      <c r="F10" t="s">
        <v>5</v>
      </c>
    </row>
    <row r="11" spans="1:17" x14ac:dyDescent="0.25">
      <c r="A11" t="s">
        <v>41</v>
      </c>
      <c r="B11" t="s">
        <v>21</v>
      </c>
      <c r="E11" s="9">
        <f>E7*(E8/100)</f>
        <v>177768.05300000001</v>
      </c>
      <c r="F11" t="s">
        <v>16</v>
      </c>
    </row>
    <row r="12" spans="1:17" x14ac:dyDescent="0.25">
      <c r="A12" t="s">
        <v>42</v>
      </c>
      <c r="B12" s="11" t="s">
        <v>14</v>
      </c>
      <c r="C12" s="11"/>
      <c r="D12" s="11"/>
      <c r="E12" s="13">
        <f>E6</f>
        <v>89969366913.233688</v>
      </c>
      <c r="F12" s="11" t="s">
        <v>6</v>
      </c>
    </row>
    <row r="13" spans="1:17" x14ac:dyDescent="0.25">
      <c r="A13" t="s">
        <v>43</v>
      </c>
      <c r="B13" s="11" t="s">
        <v>28</v>
      </c>
      <c r="C13" s="11"/>
      <c r="D13" s="11"/>
      <c r="E13" s="12">
        <f>$E$11/($E$12*$E$3)</f>
        <v>1.7332220281918459E-8</v>
      </c>
      <c r="F13" s="11" t="s">
        <v>16</v>
      </c>
    </row>
    <row r="14" spans="1:17" x14ac:dyDescent="0.25">
      <c r="A14" t="s">
        <v>44</v>
      </c>
      <c r="B14" s="11" t="s">
        <v>22</v>
      </c>
      <c r="C14" s="11"/>
      <c r="D14" s="11"/>
      <c r="E14" s="11">
        <f>($E$12*$E$3)/E11</f>
        <v>57696012.613181062</v>
      </c>
      <c r="F14" s="11"/>
    </row>
    <row r="15" spans="1:17" x14ac:dyDescent="0.25">
      <c r="B15" s="10" t="s">
        <v>32</v>
      </c>
      <c r="C15" s="14"/>
      <c r="D15" s="14"/>
      <c r="E15" s="14" t="s">
        <v>23</v>
      </c>
      <c r="F15" s="14" t="s">
        <v>24</v>
      </c>
    </row>
    <row r="16" spans="1:17" x14ac:dyDescent="0.25">
      <c r="A16" t="s">
        <v>45</v>
      </c>
      <c r="B16" t="s">
        <v>29</v>
      </c>
      <c r="C16" s="7"/>
      <c r="D16" s="6"/>
      <c r="E16" s="6">
        <f>(E11)/(E10/E3)</f>
        <v>1.9758731121387041E-6</v>
      </c>
      <c r="F16" s="7">
        <f>E16*10^6</f>
        <v>1.9758731121387041</v>
      </c>
      <c r="G16" t="s">
        <v>19</v>
      </c>
    </row>
    <row r="17" spans="13:13" x14ac:dyDescent="0.25">
      <c r="M17" s="2"/>
    </row>
  </sheetData>
  <hyperlinks>
    <hyperlink ref="G2" r:id="rId1" location=":~:text=In%202021%2C%2068.1%20pounds%20of,to%2056.2%20pounds%20of%20beef." xr:uid="{2118E3B7-B8DF-4E26-9BF9-4F6F7E7323FB}"/>
    <hyperlink ref="Q3" r:id="rId2" xr:uid="{6C50C956-D456-4036-A645-A56EF5FE5D6A}"/>
    <hyperlink ref="G7" r:id="rId3" display="https://www.cdc.gov/salmonella/index.html" xr:uid="{738F7F86-6B93-4EE1-8834-F2047AB89DE1}"/>
    <hyperlink ref="P8" r:id="rId4" xr:uid="{6402D3B7-8EF6-47EE-866A-794A212D9BF1}"/>
    <hyperlink ref="I3" r:id="rId5" xr:uid="{0548D33B-6EC4-4ACD-A832-9DE98FC92534}"/>
    <hyperlink ref="G5" r:id="rId6" xr:uid="{C761D366-18CF-411A-879A-B2F9F5096B7C}"/>
    <hyperlink ref="G8" r:id="rId7" xr:uid="{386EB058-961D-4F82-9F27-32FC734FF6FD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Chavez Viteri, Ruben Alexander</dc:creator>
  <cp:lastModifiedBy>Kim, Minho</cp:lastModifiedBy>
  <dcterms:created xsi:type="dcterms:W3CDTF">2023-01-25T16:42:22Z</dcterms:created>
  <dcterms:modified xsi:type="dcterms:W3CDTF">2024-02-12T23:00:13Z</dcterms:modified>
</cp:coreProperties>
</file>