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 Table QMRA\Share-Table-QMRA\R\Dose Response\"/>
    </mc:Choice>
  </mc:AlternateContent>
  <xr:revisionPtr revIDLastSave="0" documentId="13_ncr:1_{EC07F758-B838-41A6-A934-3A31B04072B2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SummaryComparison" sheetId="1" r:id="rId1"/>
    <sheet name="Sheet3" sheetId="4" r:id="rId2"/>
    <sheet name="Sheet1" sheetId="2" r:id="rId3"/>
    <sheet name="Sheet2" sheetId="3" r:id="rId4"/>
    <sheet name="Sheet4" sheetId="5" r:id="rId5"/>
  </sheets>
  <definedNames>
    <definedName name="_xlnm._FilterDatabase" localSheetId="3" hidden="1">Sheet2!$A$1:$R$1</definedName>
    <definedName name="_xlnm._FilterDatabase" localSheetId="4" hidden="1">Sheet4!$A$1:$S$1</definedName>
    <definedName name="_xlnm._FilterDatabase" localSheetId="0" hidden="1">SummaryComparison!$A$4:$Y$4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" i="5" l="1"/>
  <c r="R12" i="5"/>
  <c r="AO3" i="5" s="1"/>
  <c r="R13" i="5"/>
  <c r="R14" i="5"/>
  <c r="AO5" i="5" s="1"/>
  <c r="R15" i="5"/>
  <c r="AO6" i="5" s="1"/>
  <c r="R16" i="5"/>
  <c r="AO7" i="5" s="1"/>
  <c r="R17" i="5"/>
  <c r="S12" i="5"/>
  <c r="S13" i="5"/>
  <c r="AP4" i="5" s="1"/>
  <c r="S14" i="5"/>
  <c r="AP5" i="5" s="1"/>
  <c r="S15" i="5"/>
  <c r="AP6" i="5" s="1"/>
  <c r="S16" i="5"/>
  <c r="AP7" i="5" s="1"/>
  <c r="S17" i="5"/>
  <c r="AP8" i="5" s="1"/>
  <c r="S11" i="5"/>
  <c r="AO4" i="5"/>
  <c r="P17" i="5"/>
  <c r="AN8" i="5" s="1"/>
  <c r="O17" i="5"/>
  <c r="N17" i="5"/>
  <c r="M17" i="5"/>
  <c r="AH8" i="5" s="1"/>
  <c r="L17" i="5"/>
  <c r="AG8" i="5" s="1"/>
  <c r="K17" i="5"/>
  <c r="AE8" i="5" s="1"/>
  <c r="J17" i="5"/>
  <c r="AD8" i="5" s="1"/>
  <c r="F17" i="5"/>
  <c r="Z8" i="5" s="1"/>
  <c r="P16" i="5"/>
  <c r="AN7" i="5" s="1"/>
  <c r="O16" i="5"/>
  <c r="AJ7" i="5" s="1"/>
  <c r="N16" i="5"/>
  <c r="M16" i="5"/>
  <c r="AH7" i="5" s="1"/>
  <c r="L16" i="5"/>
  <c r="AG7" i="5" s="1"/>
  <c r="K16" i="5"/>
  <c r="AE7" i="5" s="1"/>
  <c r="J16" i="5"/>
  <c r="AD7" i="5" s="1"/>
  <c r="F16" i="5"/>
  <c r="Z7" i="5" s="1"/>
  <c r="P15" i="5"/>
  <c r="AN6" i="5" s="1"/>
  <c r="O15" i="5"/>
  <c r="AJ6" i="5" s="1"/>
  <c r="N15" i="5"/>
  <c r="AI6" i="5" s="1"/>
  <c r="M15" i="5"/>
  <c r="AH6" i="5" s="1"/>
  <c r="L15" i="5"/>
  <c r="AG6" i="5" s="1"/>
  <c r="K15" i="5"/>
  <c r="J15" i="5"/>
  <c r="AD6" i="5" s="1"/>
  <c r="F15" i="5"/>
  <c r="Z6" i="5" s="1"/>
  <c r="P14" i="5"/>
  <c r="AN5" i="5" s="1"/>
  <c r="O14" i="5"/>
  <c r="AJ5" i="5" s="1"/>
  <c r="N14" i="5"/>
  <c r="AI5" i="5" s="1"/>
  <c r="M14" i="5"/>
  <c r="AH5" i="5" s="1"/>
  <c r="L14" i="5"/>
  <c r="AG5" i="5" s="1"/>
  <c r="K14" i="5"/>
  <c r="AE5" i="5" s="1"/>
  <c r="J14" i="5"/>
  <c r="AD5" i="5" s="1"/>
  <c r="F14" i="5"/>
  <c r="Z5" i="5" s="1"/>
  <c r="P13" i="5"/>
  <c r="AN4" i="5" s="1"/>
  <c r="O13" i="5"/>
  <c r="AJ4" i="5" s="1"/>
  <c r="N13" i="5"/>
  <c r="AI4" i="5" s="1"/>
  <c r="M13" i="5"/>
  <c r="AH4" i="5" s="1"/>
  <c r="L13" i="5"/>
  <c r="AG4" i="5" s="1"/>
  <c r="K13" i="5"/>
  <c r="AE4" i="5" s="1"/>
  <c r="J13" i="5"/>
  <c r="AD4" i="5" s="1"/>
  <c r="F13" i="5"/>
  <c r="Z4" i="5" s="1"/>
  <c r="P12" i="5"/>
  <c r="AN3" i="5" s="1"/>
  <c r="O12" i="5"/>
  <c r="AJ3" i="5" s="1"/>
  <c r="N12" i="5"/>
  <c r="AI3" i="5" s="1"/>
  <c r="M12" i="5"/>
  <c r="AH3" i="5" s="1"/>
  <c r="L12" i="5"/>
  <c r="AG3" i="5" s="1"/>
  <c r="K12" i="5"/>
  <c r="AE3" i="5" s="1"/>
  <c r="J12" i="5"/>
  <c r="AD3" i="5" s="1"/>
  <c r="F12" i="5"/>
  <c r="Z3" i="5" s="1"/>
  <c r="P11" i="5"/>
  <c r="AN2" i="5" s="1"/>
  <c r="O11" i="5"/>
  <c r="AJ2" i="5" s="1"/>
  <c r="N11" i="5"/>
  <c r="AI2" i="5" s="1"/>
  <c r="M11" i="5"/>
  <c r="AH2" i="5" s="1"/>
  <c r="L11" i="5"/>
  <c r="AG2" i="5" s="1"/>
  <c r="K11" i="5"/>
  <c r="AE2" i="5" s="1"/>
  <c r="J11" i="5"/>
  <c r="AD2" i="5" s="1"/>
  <c r="F11" i="5"/>
  <c r="Z2" i="5" s="1"/>
  <c r="AO8" i="5"/>
  <c r="AJ8" i="5"/>
  <c r="AI8" i="5"/>
  <c r="AC8" i="5"/>
  <c r="AB8" i="5"/>
  <c r="AA8" i="5"/>
  <c r="Y8" i="5"/>
  <c r="X8" i="5"/>
  <c r="W8" i="5"/>
  <c r="AI7" i="5"/>
  <c r="AC7" i="5"/>
  <c r="AB7" i="5"/>
  <c r="AA7" i="5"/>
  <c r="Y7" i="5"/>
  <c r="X7" i="5"/>
  <c r="W7" i="5"/>
  <c r="AE6" i="5"/>
  <c r="AC6" i="5"/>
  <c r="AB6" i="5"/>
  <c r="AA6" i="5"/>
  <c r="Y6" i="5"/>
  <c r="X6" i="5"/>
  <c r="W6" i="5"/>
  <c r="AC5" i="5"/>
  <c r="AB5" i="5"/>
  <c r="AA5" i="5"/>
  <c r="Y5" i="5"/>
  <c r="X5" i="5"/>
  <c r="W5" i="5"/>
  <c r="AC4" i="5"/>
  <c r="AB4" i="5"/>
  <c r="AA4" i="5"/>
  <c r="Y4" i="5"/>
  <c r="X4" i="5"/>
  <c r="W4" i="5"/>
  <c r="AP3" i="5"/>
  <c r="AC3" i="5"/>
  <c r="AB3" i="5"/>
  <c r="AA3" i="5"/>
  <c r="Y3" i="5"/>
  <c r="X3" i="5"/>
  <c r="W3" i="5"/>
  <c r="AP2" i="5"/>
  <c r="AO2" i="5"/>
  <c r="AC2" i="5"/>
  <c r="AB2" i="5"/>
  <c r="AA2" i="5"/>
  <c r="Y2" i="5"/>
  <c r="X2" i="5"/>
  <c r="W2" i="5"/>
  <c r="AL7" i="5" l="1"/>
  <c r="AL5" i="5"/>
  <c r="AL6" i="5"/>
  <c r="AL8" i="5"/>
  <c r="AL3" i="5"/>
  <c r="AL4" i="5"/>
  <c r="AL2" i="5"/>
  <c r="E5" i="4"/>
  <c r="AN4" i="3" l="1"/>
  <c r="AN5" i="3"/>
  <c r="AO5" i="3"/>
  <c r="AN6" i="3"/>
  <c r="AO6" i="3"/>
  <c r="AN7" i="3"/>
  <c r="AO7" i="3"/>
  <c r="AM5" i="3"/>
  <c r="AM7" i="3"/>
  <c r="AM8" i="3"/>
  <c r="AM2" i="3"/>
  <c r="Q11" i="3"/>
  <c r="AN2" i="3" s="1"/>
  <c r="R11" i="3"/>
  <c r="AO2" i="3" s="1"/>
  <c r="Q12" i="3"/>
  <c r="AN3" i="3" s="1"/>
  <c r="R12" i="3"/>
  <c r="AO3" i="3" s="1"/>
  <c r="Q13" i="3"/>
  <c r="R13" i="3"/>
  <c r="AO4" i="3" s="1"/>
  <c r="Q14" i="3"/>
  <c r="R14" i="3"/>
  <c r="Q15" i="3"/>
  <c r="R15" i="3"/>
  <c r="Q16" i="3"/>
  <c r="R16" i="3"/>
  <c r="Q17" i="3"/>
  <c r="AN8" i="3" s="1"/>
  <c r="R17" i="3"/>
  <c r="AO8" i="3" s="1"/>
  <c r="P12" i="3"/>
  <c r="AM3" i="3" s="1"/>
  <c r="P13" i="3"/>
  <c r="AM4" i="3" s="1"/>
  <c r="P14" i="3"/>
  <c r="P15" i="3"/>
  <c r="AM6" i="3" s="1"/>
  <c r="P16" i="3"/>
  <c r="P17" i="3"/>
  <c r="P11" i="3"/>
  <c r="AK5" i="3"/>
  <c r="AH4" i="3"/>
  <c r="AI4" i="3"/>
  <c r="AG5" i="3"/>
  <c r="AH5" i="3"/>
  <c r="AI5" i="3"/>
  <c r="AH7" i="3"/>
  <c r="AF3" i="3"/>
  <c r="AF4" i="3"/>
  <c r="AF5" i="3"/>
  <c r="K12" i="3"/>
  <c r="AD3" i="3" s="1"/>
  <c r="L12" i="3"/>
  <c r="M12" i="3"/>
  <c r="AG3" i="3" s="1"/>
  <c r="N12" i="3"/>
  <c r="AH3" i="3" s="1"/>
  <c r="O12" i="3"/>
  <c r="AI3" i="3" s="1"/>
  <c r="K13" i="3"/>
  <c r="AD4" i="3" s="1"/>
  <c r="L13" i="3"/>
  <c r="M13" i="3"/>
  <c r="AG4" i="3" s="1"/>
  <c r="AK4" i="3" s="1"/>
  <c r="N13" i="3"/>
  <c r="O13" i="3"/>
  <c r="K14" i="3"/>
  <c r="AD5" i="3" s="1"/>
  <c r="L14" i="3"/>
  <c r="M14" i="3"/>
  <c r="N14" i="3"/>
  <c r="O14" i="3"/>
  <c r="K15" i="3"/>
  <c r="AD6" i="3" s="1"/>
  <c r="L15" i="3"/>
  <c r="AF6" i="3" s="1"/>
  <c r="M15" i="3"/>
  <c r="AG6" i="3" s="1"/>
  <c r="AK6" i="3" s="1"/>
  <c r="N15" i="3"/>
  <c r="AH6" i="3" s="1"/>
  <c r="O15" i="3"/>
  <c r="AI6" i="3" s="1"/>
  <c r="K16" i="3"/>
  <c r="AD7" i="3" s="1"/>
  <c r="L16" i="3"/>
  <c r="AF7" i="3" s="1"/>
  <c r="M16" i="3"/>
  <c r="AG7" i="3" s="1"/>
  <c r="N16" i="3"/>
  <c r="O16" i="3"/>
  <c r="AI7" i="3" s="1"/>
  <c r="K17" i="3"/>
  <c r="L17" i="3"/>
  <c r="AF8" i="3" s="1"/>
  <c r="M17" i="3"/>
  <c r="AG8" i="3" s="1"/>
  <c r="N17" i="3"/>
  <c r="AH8" i="3" s="1"/>
  <c r="O17" i="3"/>
  <c r="AI8" i="3" s="1"/>
  <c r="L11" i="3"/>
  <c r="AF2" i="3" s="1"/>
  <c r="M11" i="3"/>
  <c r="AG2" i="3" s="1"/>
  <c r="N11" i="3"/>
  <c r="AH2" i="3" s="1"/>
  <c r="O11" i="3"/>
  <c r="AI2" i="3" s="1"/>
  <c r="AD8" i="3"/>
  <c r="K11" i="3"/>
  <c r="AD2" i="3" s="1"/>
  <c r="AC8" i="3"/>
  <c r="AC2" i="3"/>
  <c r="J12" i="3"/>
  <c r="AC3" i="3" s="1"/>
  <c r="J13" i="3"/>
  <c r="AC4" i="3" s="1"/>
  <c r="J14" i="3"/>
  <c r="AC5" i="3" s="1"/>
  <c r="J15" i="3"/>
  <c r="AC6" i="3" s="1"/>
  <c r="J16" i="3"/>
  <c r="AC7" i="3" s="1"/>
  <c r="J17" i="3"/>
  <c r="J11" i="3"/>
  <c r="AB3" i="3"/>
  <c r="AB4" i="3"/>
  <c r="AB5" i="3"/>
  <c r="AB6" i="3"/>
  <c r="AB7" i="3"/>
  <c r="AB8" i="3"/>
  <c r="AB2" i="3"/>
  <c r="AA3" i="3"/>
  <c r="AA4" i="3"/>
  <c r="AA5" i="3"/>
  <c r="AA6" i="3"/>
  <c r="AA7" i="3"/>
  <c r="AA8" i="3"/>
  <c r="AA2" i="3"/>
  <c r="Z3" i="3"/>
  <c r="Z4" i="3"/>
  <c r="Z5" i="3"/>
  <c r="Z6" i="3"/>
  <c r="Z7" i="3"/>
  <c r="Z8" i="3"/>
  <c r="Z2" i="3"/>
  <c r="F12" i="3"/>
  <c r="Y3" i="3" s="1"/>
  <c r="F13" i="3"/>
  <c r="Y4" i="3" s="1"/>
  <c r="F14" i="3"/>
  <c r="Y5" i="3" s="1"/>
  <c r="F15" i="3"/>
  <c r="Y6" i="3" s="1"/>
  <c r="F16" i="3"/>
  <c r="Y7" i="3" s="1"/>
  <c r="F17" i="3"/>
  <c r="Y8" i="3" s="1"/>
  <c r="F11" i="3"/>
  <c r="Y2" i="3" s="1"/>
  <c r="X3" i="3"/>
  <c r="X4" i="3"/>
  <c r="X5" i="3"/>
  <c r="X6" i="3"/>
  <c r="X7" i="3"/>
  <c r="X8" i="3"/>
  <c r="X2" i="3"/>
  <c r="W3" i="3"/>
  <c r="W4" i="3"/>
  <c r="W5" i="3"/>
  <c r="W6" i="3"/>
  <c r="W7" i="3"/>
  <c r="W8" i="3"/>
  <c r="W2" i="3"/>
  <c r="V3" i="3"/>
  <c r="V4" i="3"/>
  <c r="V5" i="3"/>
  <c r="V6" i="3"/>
  <c r="V7" i="3"/>
  <c r="V8" i="3"/>
  <c r="V2" i="3"/>
  <c r="AK3" i="3" l="1"/>
  <c r="AK2" i="3"/>
  <c r="AK8" i="3"/>
  <c r="AK7" i="3"/>
  <c r="V20" i="1"/>
  <c r="U20" i="1"/>
  <c r="T20" i="1"/>
  <c r="R11" i="1"/>
  <c r="L28" i="1"/>
  <c r="P28" i="1"/>
  <c r="O28" i="1"/>
  <c r="N28" i="1"/>
  <c r="M28" i="1"/>
  <c r="K28" i="1"/>
  <c r="G28" i="1"/>
  <c r="K22" i="1"/>
  <c r="V15" i="1" l="1"/>
  <c r="V16" i="1"/>
  <c r="V17" i="1"/>
  <c r="V18" i="1"/>
  <c r="V19" i="1"/>
  <c r="V14" i="1"/>
  <c r="U15" i="1"/>
  <c r="U16" i="1"/>
  <c r="U17" i="1"/>
  <c r="U18" i="1"/>
  <c r="U19" i="1"/>
  <c r="U14" i="1"/>
  <c r="R5" i="1"/>
  <c r="R9" i="1"/>
  <c r="R10" i="1"/>
  <c r="R6" i="1"/>
  <c r="R7" i="1"/>
  <c r="R8" i="1"/>
  <c r="O22" i="1"/>
  <c r="P22" i="1"/>
  <c r="O23" i="1"/>
  <c r="P23" i="1"/>
  <c r="O24" i="1"/>
  <c r="P24" i="1"/>
  <c r="O25" i="1"/>
  <c r="P25" i="1"/>
  <c r="O26" i="1"/>
  <c r="P26" i="1"/>
  <c r="O27" i="1"/>
  <c r="P27" i="1"/>
  <c r="N23" i="1"/>
  <c r="N24" i="1"/>
  <c r="N25" i="1"/>
  <c r="N26" i="1"/>
  <c r="N27" i="1"/>
  <c r="N22" i="1"/>
  <c r="M23" i="1"/>
  <c r="M24" i="1"/>
  <c r="M25" i="1"/>
  <c r="M26" i="1"/>
  <c r="M27" i="1"/>
  <c r="M22" i="1"/>
  <c r="L23" i="1"/>
  <c r="L24" i="1"/>
  <c r="L25" i="1"/>
  <c r="L26" i="1"/>
  <c r="L27" i="1"/>
  <c r="L22" i="1"/>
  <c r="K23" i="1"/>
  <c r="K24" i="1"/>
  <c r="K25" i="1"/>
  <c r="K26" i="1"/>
  <c r="K27" i="1"/>
  <c r="G23" i="1"/>
  <c r="G24" i="1"/>
  <c r="G25" i="1"/>
  <c r="G26" i="1"/>
  <c r="G27" i="1"/>
  <c r="G22" i="1"/>
</calcChain>
</file>

<file path=xl/sharedStrings.xml><?xml version="1.0" encoding="utf-8"?>
<sst xmlns="http://schemas.openxmlformats.org/spreadsheetml/2006/main" count="187" uniqueCount="76">
  <si>
    <t>Treatment</t>
  </si>
  <si>
    <t>Treatment Description</t>
  </si>
  <si>
    <t># Werks</t>
  </si>
  <si>
    <t>Participating Students</t>
  </si>
  <si>
    <t># Student that consumed Fruit</t>
  </si>
  <si>
    <t>Consumption Rate</t>
  </si>
  <si>
    <t xml:space="preserve">Total Fruit Items </t>
  </si>
  <si>
    <t xml:space="preserve">Total Fruit Consumed </t>
  </si>
  <si>
    <t>Total Fruit Discarded</t>
  </si>
  <si>
    <t>Percent Consumed</t>
  </si>
  <si>
    <t>Percent Discarded</t>
  </si>
  <si>
    <t>0 GEC NoV</t>
  </si>
  <si>
    <t>&gt;0-100 GEC NoV</t>
  </si>
  <si>
    <t>100-999 GEC NoV</t>
  </si>
  <si>
    <t>&gt;1,000
GEC NoV</t>
  </si>
  <si>
    <t>Sick Students Mean[95% variability Interval]</t>
  </si>
  <si>
    <t>Proportion of Contamination consumed by Students</t>
  </si>
  <si>
    <t>Food Security Portion</t>
  </si>
  <si>
    <t>Dose Response</t>
  </si>
  <si>
    <t>ST ON. No internvetions</t>
  </si>
  <si>
    <t>ST OFF (Baseline). No Interventions</t>
  </si>
  <si>
    <t>Exposed Students</t>
  </si>
  <si>
    <t>ON</t>
  </si>
  <si>
    <t>OFF</t>
  </si>
  <si>
    <t>ONWash</t>
  </si>
  <si>
    <t>ONWr</t>
  </si>
  <si>
    <t>OFFWash</t>
  </si>
  <si>
    <t>OFFWr</t>
  </si>
  <si>
    <t xml:space="preserve">1.136% [0.34%-2.20%]  </t>
  </si>
  <si>
    <t xml:space="preserve">1.129% [0.40%-2.10%]  </t>
  </si>
  <si>
    <t xml:space="preserve">1.173% [0.39%-2.18%]  </t>
  </si>
  <si>
    <t xml:space="preserve">0.656% [0.14%-1.34%]  </t>
  </si>
  <si>
    <t xml:space="preserve">1.071% [0.33%-2.07%]  </t>
  </si>
  <si>
    <t xml:space="preserve">0.675% [0.0%-1.49%]  </t>
  </si>
  <si>
    <t>Intervention Illness Effectiveness (means)</t>
  </si>
  <si>
    <t>Top 2.5th percentile</t>
  </si>
  <si>
    <t>Bottom 2.5th Percentile</t>
  </si>
  <si>
    <t>ST OFF,  Wrapp ON</t>
  </si>
  <si>
    <t xml:space="preserve">ST OFF, Wash ON </t>
  </si>
  <si>
    <t>ST ON,  Wrapp ON</t>
  </si>
  <si>
    <t xml:space="preserve">ST ON, Wash ON </t>
  </si>
  <si>
    <t>XExc</t>
  </si>
  <si>
    <t>Treatment.Desc</t>
  </si>
  <si>
    <t>NWeeks</t>
  </si>
  <si>
    <t>Participating.Students</t>
  </si>
  <si>
    <t>NStudentCosumedFood</t>
  </si>
  <si>
    <t>ConsumptionRate</t>
  </si>
  <si>
    <t>TotalFruitSystem</t>
  </si>
  <si>
    <t>TotalFruitConsumed</t>
  </si>
  <si>
    <t>TotalFruitDiscarded</t>
  </si>
  <si>
    <t>PercentConsumed</t>
  </si>
  <si>
    <t>PercentDiscarded</t>
  </si>
  <si>
    <t>X0</t>
  </si>
  <si>
    <t>X.0</t>
  </si>
  <si>
    <t>X.100</t>
  </si>
  <si>
    <t>X.1000</t>
  </si>
  <si>
    <t>Mean.Prevalence.Ill</t>
  </si>
  <si>
    <t>Top.97.5.Ill</t>
  </si>
  <si>
    <t>Bot.025.Ill</t>
  </si>
  <si>
    <t>ST ON, Ill Exclusion</t>
  </si>
  <si>
    <t>1.106% [0.29%-2.08%]</t>
  </si>
  <si>
    <t xml:space="preserve">1.087% [0.33%-2.15%]  </t>
  </si>
  <si>
    <t xml:space="preserve">1.087% [0.33%-2.09%]  </t>
  </si>
  <si>
    <t xml:space="preserve">0.664% [0.0%-1.47%]  </t>
  </si>
  <si>
    <t xml:space="preserve">1.429% [0.55%-2.58%]  </t>
  </si>
  <si>
    <t xml:space="preserve">1.21% [0.41%-2.21%]  </t>
  </si>
  <si>
    <t xml:space="preserve">0.672% [0.14%-1.42%]  </t>
  </si>
  <si>
    <t>1.122% [0.41%-2.25%]</t>
  </si>
  <si>
    <t>MedianPrev</t>
  </si>
  <si>
    <t xml:space="preserve">1.13% [0.34%-2.21%]  </t>
  </si>
  <si>
    <t xml:space="preserve">1.067% [0.33%-2.13%]  </t>
  </si>
  <si>
    <t xml:space="preserve">0.616% [0.0%-1.4%]  </t>
  </si>
  <si>
    <t xml:space="preserve">1.37% [0.44%-2.46%]  </t>
  </si>
  <si>
    <t xml:space="preserve">1.21% [0.41%-2.27%]  </t>
  </si>
  <si>
    <t xml:space="preserve">0.607% [0.14%-1.42%]  </t>
  </si>
  <si>
    <t>1.244% [0.42%-2.25%]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</si>
</sst>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10"/>
      <color rgb="FF000000"/>
      <name val="Lucida Console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left" vertical="top" wrapText="1"/>
    </xf>
    <xf numFmtId="3" fontId="18" fillId="0" borderId="0" xfId="0" applyNumberFormat="1" applyFont="1" applyAlignment="1">
      <alignment horizontal="left" vertical="top" wrapText="1"/>
    </xf>
    <xf numFmtId="164" fontId="18" fillId="0" borderId="0" xfId="0" applyNumberFormat="1" applyFont="1" applyAlignment="1">
      <alignment horizontal="left" vertical="top" wrapText="1"/>
    </xf>
    <xf numFmtId="10" fontId="18" fillId="0" borderId="0" xfId="0" applyNumberFormat="1" applyFont="1" applyAlignment="1">
      <alignment horizontal="left" vertical="top" wrapText="1"/>
    </xf>
    <xf numFmtId="2" fontId="18" fillId="0" borderId="0" xfId="0" applyNumberFormat="1" applyFont="1" applyAlignment="1">
      <alignment horizontal="left" vertical="top" wrapText="1"/>
    </xf>
    <xf numFmtId="0" fontId="18" fillId="0" borderId="10" xfId="0" applyFont="1" applyBorder="1" applyAlignment="1">
      <alignment horizontal="center" wrapText="1"/>
    </xf>
    <xf numFmtId="0" fontId="18" fillId="0" borderId="0" xfId="0" applyFont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18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left" wrapText="1"/>
    </xf>
    <xf numFmtId="10" fontId="18" fillId="0" borderId="0" xfId="0" applyNumberFormat="1" applyFont="1" applyBorder="1" applyAlignment="1">
      <alignment horizontal="left" vertical="top" wrapText="1"/>
    </xf>
    <xf numFmtId="164" fontId="18" fillId="0" borderId="0" xfId="0" applyNumberFormat="1" applyFont="1" applyBorder="1" applyAlignment="1">
      <alignment horizontal="left" vertical="top" wrapText="1"/>
    </xf>
    <xf numFmtId="2" fontId="18" fillId="0" borderId="0" xfId="0" applyNumberFormat="1" applyFont="1" applyBorder="1" applyAlignment="1">
      <alignment horizontal="left" vertical="top" wrapText="1"/>
    </xf>
    <xf numFmtId="0" fontId="19" fillId="33" borderId="11" xfId="0" applyFont="1" applyFill="1" applyBorder="1" applyAlignment="1">
      <alignment vertical="center"/>
    </xf>
    <xf numFmtId="0" fontId="20" fillId="34" borderId="11" xfId="0" applyFont="1" applyFill="1" applyBorder="1" applyAlignment="1">
      <alignment horizontal="right" vertical="center"/>
    </xf>
    <xf numFmtId="0" fontId="18" fillId="0" borderId="10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center" wrapText="1"/>
    </xf>
    <xf numFmtId="0" fontId="21" fillId="0" borderId="0" xfId="0" applyFont="1" applyAlignment="1">
      <alignment vertical="center"/>
    </xf>
    <xf numFmtId="0" fontId="18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Y28"/>
  <sheetViews>
    <sheetView topLeftCell="A19" workbookViewId="0">
      <selection activeCell="F50" sqref="F50:F51"/>
    </sheetView>
  </sheetViews>
  <sheetFormatPr defaultRowHeight="12.75" x14ac:dyDescent="0.2"/>
  <cols>
    <col min="1" max="1" width="9" style="1" customWidth="1"/>
    <col min="2" max="2" width="18.42578125" style="1" customWidth="1"/>
    <col min="3" max="3" width="9.28515625" style="1" customWidth="1"/>
    <col min="4" max="4" width="11" style="1" customWidth="1"/>
    <col min="5" max="5" width="9.28515625" style="1" customWidth="1"/>
    <col min="6" max="6" width="12" style="1" customWidth="1"/>
    <col min="7" max="11" width="9.28515625" style="1" customWidth="1"/>
    <col min="12" max="12" width="1.5703125" style="1" customWidth="1"/>
    <col min="13" max="16" width="9.28515625" style="1" customWidth="1"/>
    <col min="17" max="17" width="9.7109375" style="10" customWidth="1"/>
    <col min="18" max="18" width="16.140625" style="10" customWidth="1"/>
    <col min="19" max="19" width="18.28515625" style="1" customWidth="1"/>
    <col min="20" max="20" width="11.5703125" style="1" customWidth="1"/>
    <col min="21" max="22" width="11.42578125" style="1" bestFit="1" customWidth="1"/>
    <col min="23" max="16384" width="9.140625" style="1"/>
  </cols>
  <sheetData>
    <row r="3" spans="1:25" x14ac:dyDescent="0.2">
      <c r="A3" s="8"/>
      <c r="B3" s="8"/>
      <c r="C3" s="8"/>
      <c r="D3" s="8"/>
      <c r="E3" s="8"/>
      <c r="F3" s="8"/>
      <c r="G3" s="8"/>
      <c r="H3" s="21" t="s">
        <v>17</v>
      </c>
      <c r="I3" s="21"/>
      <c r="J3" s="21"/>
      <c r="K3" s="21"/>
      <c r="L3" s="10"/>
      <c r="M3" s="21" t="s">
        <v>16</v>
      </c>
      <c r="N3" s="21"/>
      <c r="O3" s="21"/>
      <c r="P3" s="21"/>
      <c r="R3" s="21" t="s">
        <v>18</v>
      </c>
      <c r="S3" s="21"/>
      <c r="T3" s="21"/>
      <c r="U3" s="21"/>
      <c r="V3" s="21"/>
    </row>
    <row r="4" spans="1:25" ht="51" x14ac:dyDescent="0.2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11"/>
      <c r="M4" s="9" t="s">
        <v>11</v>
      </c>
      <c r="N4" s="9" t="s">
        <v>12</v>
      </c>
      <c r="O4" s="9" t="s">
        <v>13</v>
      </c>
      <c r="P4" s="9" t="s">
        <v>14</v>
      </c>
      <c r="Q4" s="11"/>
      <c r="R4" s="9" t="s">
        <v>21</v>
      </c>
      <c r="S4" s="9" t="s">
        <v>15</v>
      </c>
      <c r="T4" s="7" t="s">
        <v>34</v>
      </c>
      <c r="U4" s="7" t="s">
        <v>36</v>
      </c>
      <c r="V4" s="7" t="s">
        <v>35</v>
      </c>
    </row>
    <row r="5" spans="1:25" ht="25.5" x14ac:dyDescent="0.2">
      <c r="A5" s="2">
        <v>1</v>
      </c>
      <c r="B5" s="2" t="s">
        <v>20</v>
      </c>
      <c r="C5" s="2">
        <v>100</v>
      </c>
      <c r="D5" s="3">
        <v>162500</v>
      </c>
      <c r="E5" s="3">
        <v>57468</v>
      </c>
      <c r="F5" s="5">
        <v>0.3536492</v>
      </c>
      <c r="G5" s="3">
        <v>98050</v>
      </c>
      <c r="H5" s="3">
        <v>57468</v>
      </c>
      <c r="I5" s="3">
        <v>40582</v>
      </c>
      <c r="J5" s="4">
        <v>0.58610909999999994</v>
      </c>
      <c r="K5" s="5">
        <v>0.41389090000000001</v>
      </c>
      <c r="L5" s="12"/>
      <c r="M5" s="4">
        <v>0.84036330000000004</v>
      </c>
      <c r="N5" s="4">
        <v>6.5740930000000003E-2</v>
      </c>
      <c r="O5" s="4">
        <v>3.4854179999999998E-2</v>
      </c>
      <c r="P5" s="4">
        <v>5.9041550000000005E-2</v>
      </c>
      <c r="Q5" s="13"/>
      <c r="R5" s="13">
        <f t="shared" ref="R5:R11" si="0">SUM(N5:P5)</f>
        <v>0.15963666000000001</v>
      </c>
      <c r="S5" s="5" t="s">
        <v>28</v>
      </c>
      <c r="T5" s="4">
        <v>1</v>
      </c>
      <c r="U5" s="4">
        <v>1</v>
      </c>
      <c r="V5" s="4">
        <v>1</v>
      </c>
    </row>
    <row r="6" spans="1:25" ht="25.5" x14ac:dyDescent="0.2">
      <c r="A6" s="2">
        <v>2</v>
      </c>
      <c r="B6" s="2" t="s">
        <v>38</v>
      </c>
      <c r="C6" s="2">
        <v>100</v>
      </c>
      <c r="D6" s="3">
        <v>162500</v>
      </c>
      <c r="E6" s="3">
        <v>57587</v>
      </c>
      <c r="F6" s="5">
        <v>0.35438150000000002</v>
      </c>
      <c r="G6" s="3">
        <v>97827</v>
      </c>
      <c r="H6" s="3">
        <v>57587</v>
      </c>
      <c r="I6" s="3">
        <v>40240</v>
      </c>
      <c r="J6" s="4">
        <v>0.58866160000000001</v>
      </c>
      <c r="K6" s="5">
        <v>0.41133839999999999</v>
      </c>
      <c r="L6" s="12"/>
      <c r="M6" s="4">
        <v>0.84645840000000006</v>
      </c>
      <c r="N6" s="4">
        <v>6.3295539999999997E-2</v>
      </c>
      <c r="O6" s="4">
        <v>3.4104920000000004E-2</v>
      </c>
      <c r="P6" s="4">
        <v>5.6141139999999999E-2</v>
      </c>
      <c r="Q6" s="13"/>
      <c r="R6" s="13">
        <f t="shared" si="0"/>
        <v>0.1535416</v>
      </c>
      <c r="S6" s="5" t="s">
        <v>32</v>
      </c>
      <c r="T6" s="4">
        <v>0.94335561456596306</v>
      </c>
      <c r="U6" s="4">
        <v>0.94231515936299215</v>
      </c>
      <c r="V6" s="4">
        <v>0.97401870858040418</v>
      </c>
    </row>
    <row r="7" spans="1:25" x14ac:dyDescent="0.2">
      <c r="A7" s="2">
        <v>3</v>
      </c>
      <c r="B7" s="2" t="s">
        <v>37</v>
      </c>
      <c r="C7" s="2">
        <v>100</v>
      </c>
      <c r="D7" s="3">
        <v>162500</v>
      </c>
      <c r="E7" s="3">
        <v>57407</v>
      </c>
      <c r="F7" s="5">
        <v>0.35327379999999997</v>
      </c>
      <c r="G7" s="3">
        <v>98013</v>
      </c>
      <c r="H7" s="3">
        <v>57407</v>
      </c>
      <c r="I7" s="3">
        <v>40606</v>
      </c>
      <c r="J7" s="4">
        <v>0.58570800000000001</v>
      </c>
      <c r="K7" s="5">
        <v>0.41429199999999999</v>
      </c>
      <c r="L7" s="12"/>
      <c r="M7" s="4">
        <v>0.8767919999999999</v>
      </c>
      <c r="N7" s="4">
        <v>6.3232709999999998E-2</v>
      </c>
      <c r="O7" s="4">
        <v>2.4596300000000001E-2</v>
      </c>
      <c r="P7" s="4">
        <v>3.5378960000000001E-2</v>
      </c>
      <c r="Q7" s="13"/>
      <c r="R7" s="13">
        <f t="shared" si="0"/>
        <v>0.12320797</v>
      </c>
      <c r="S7" s="5" t="s">
        <v>33</v>
      </c>
      <c r="T7" s="4">
        <v>0.58635564045321353</v>
      </c>
      <c r="U7" s="4">
        <v>0.67631871420409573</v>
      </c>
      <c r="V7" s="4">
        <v>0</v>
      </c>
    </row>
    <row r="8" spans="1:25" ht="25.5" x14ac:dyDescent="0.2">
      <c r="A8" s="2">
        <v>4</v>
      </c>
      <c r="B8" s="2" t="s">
        <v>19</v>
      </c>
      <c r="C8" s="2">
        <v>100</v>
      </c>
      <c r="D8" s="3">
        <v>162500</v>
      </c>
      <c r="E8" s="3">
        <v>65941</v>
      </c>
      <c r="F8" s="5">
        <v>0.40579079999999995</v>
      </c>
      <c r="G8" s="3">
        <v>91095</v>
      </c>
      <c r="H8" s="3">
        <v>70664</v>
      </c>
      <c r="I8" s="3">
        <v>20431</v>
      </c>
      <c r="J8" s="4">
        <v>0.77571769999999995</v>
      </c>
      <c r="K8" s="5">
        <v>0.22428229999999999</v>
      </c>
      <c r="L8" s="12"/>
      <c r="M8" s="4">
        <v>0.8150771</v>
      </c>
      <c r="N8" s="4">
        <v>7.8858370000000011E-2</v>
      </c>
      <c r="O8" s="4">
        <v>3.8913570000000001E-2</v>
      </c>
      <c r="P8" s="4">
        <v>6.7150939999999992E-2</v>
      </c>
      <c r="Q8" s="13"/>
      <c r="R8" s="13">
        <f t="shared" si="0"/>
        <v>0.18492288000000001</v>
      </c>
      <c r="S8" s="2" t="s">
        <v>30</v>
      </c>
      <c r="T8" s="4">
        <v>1.0327111822883308</v>
      </c>
      <c r="U8" s="4">
        <v>0.99069289498448443</v>
      </c>
      <c r="V8" s="4">
        <v>1.1749659105642232</v>
      </c>
    </row>
    <row r="9" spans="1:25" ht="25.5" x14ac:dyDescent="0.2">
      <c r="A9" s="2">
        <v>5</v>
      </c>
      <c r="B9" s="2" t="s">
        <v>40</v>
      </c>
      <c r="C9" s="2">
        <v>100</v>
      </c>
      <c r="D9" s="3">
        <v>162500</v>
      </c>
      <c r="E9" s="3">
        <v>66238</v>
      </c>
      <c r="F9" s="5">
        <v>0.40761850000000005</v>
      </c>
      <c r="G9" s="3">
        <v>91199</v>
      </c>
      <c r="H9" s="3">
        <v>70925</v>
      </c>
      <c r="I9" s="3">
        <v>20274</v>
      </c>
      <c r="J9" s="4">
        <v>0.77769490000000008</v>
      </c>
      <c r="K9" s="5">
        <v>0.22230509999999998</v>
      </c>
      <c r="L9" s="12"/>
      <c r="M9" s="4">
        <v>0.82072220000000007</v>
      </c>
      <c r="N9" s="4">
        <v>7.8429299999999993E-2</v>
      </c>
      <c r="O9" s="4">
        <v>3.6897249999999999E-2</v>
      </c>
      <c r="P9" s="4">
        <v>6.3951209999999994E-2</v>
      </c>
      <c r="Q9" s="13"/>
      <c r="R9" s="13">
        <f t="shared" si="0"/>
        <v>0.17927776000000001</v>
      </c>
      <c r="S9" s="5" t="s">
        <v>29</v>
      </c>
      <c r="T9" s="4">
        <v>0.99333869980140765</v>
      </c>
      <c r="U9" s="4">
        <v>0.97930797945387027</v>
      </c>
      <c r="V9" s="4">
        <v>1.2165295389618034</v>
      </c>
    </row>
    <row r="10" spans="1:25" ht="25.5" x14ac:dyDescent="0.2">
      <c r="A10" s="2">
        <v>6</v>
      </c>
      <c r="B10" s="2" t="s">
        <v>39</v>
      </c>
      <c r="C10" s="2">
        <v>100</v>
      </c>
      <c r="D10" s="3">
        <v>162500</v>
      </c>
      <c r="E10" s="3">
        <v>65721</v>
      </c>
      <c r="F10" s="5">
        <v>0.40443689999999999</v>
      </c>
      <c r="G10" s="3">
        <v>90809</v>
      </c>
      <c r="H10" s="3">
        <v>70153</v>
      </c>
      <c r="I10" s="3">
        <v>20656</v>
      </c>
      <c r="J10" s="4">
        <v>0.77253360000000004</v>
      </c>
      <c r="K10" s="5">
        <v>0.22746639999999999</v>
      </c>
      <c r="L10" s="12"/>
      <c r="M10" s="4">
        <v>0.86576589999999998</v>
      </c>
      <c r="N10" s="4">
        <v>6.9886340000000005E-2</v>
      </c>
      <c r="O10" s="4">
        <v>2.7388509999999998E-2</v>
      </c>
      <c r="P10" s="4">
        <v>3.6959270000000002E-2</v>
      </c>
      <c r="Q10" s="13"/>
      <c r="R10" s="13">
        <f t="shared" si="0"/>
        <v>0.13423412000000001</v>
      </c>
      <c r="S10" s="5" t="s">
        <v>31</v>
      </c>
      <c r="T10" s="4">
        <v>0.57718468580714766</v>
      </c>
      <c r="U10" s="4">
        <v>0.6058978828171051</v>
      </c>
      <c r="V10" s="4">
        <v>0.41802217191805424</v>
      </c>
    </row>
    <row r="11" spans="1:25" ht="25.5" x14ac:dyDescent="0.2">
      <c r="A11" s="2">
        <v>7</v>
      </c>
      <c r="B11" s="2" t="s">
        <v>59</v>
      </c>
      <c r="C11" s="2">
        <v>100</v>
      </c>
      <c r="D11" s="3">
        <v>162500</v>
      </c>
      <c r="E11" s="3">
        <v>65852</v>
      </c>
      <c r="F11" s="5">
        <v>0.4052</v>
      </c>
      <c r="G11" s="3">
        <v>91360</v>
      </c>
      <c r="H11" s="3">
        <v>70413</v>
      </c>
      <c r="I11" s="3">
        <v>20947</v>
      </c>
      <c r="J11" s="4">
        <v>0.77070000000000005</v>
      </c>
      <c r="K11" s="5">
        <v>0.22919999999999999</v>
      </c>
      <c r="L11" s="12"/>
      <c r="M11" s="4">
        <v>0.82264775557310299</v>
      </c>
      <c r="N11" s="4">
        <v>7.8205673328068992E-2</v>
      </c>
      <c r="O11" s="4">
        <v>3.6263135516005601E-2</v>
      </c>
      <c r="P11" s="4">
        <v>6.2883435582822098E-2</v>
      </c>
      <c r="Q11" s="13"/>
      <c r="R11" s="13">
        <f t="shared" si="0"/>
        <v>0.17735224442689668</v>
      </c>
      <c r="S11" s="5" t="s">
        <v>60</v>
      </c>
      <c r="T11" s="4">
        <v>0.97419999999999995</v>
      </c>
      <c r="U11" s="4">
        <v>0.86699999999999999</v>
      </c>
      <c r="V11" s="4">
        <v>0.94389999999999996</v>
      </c>
    </row>
    <row r="14" spans="1:25" ht="13.5" thickBot="1" x14ac:dyDescent="0.25">
      <c r="A14" s="16">
        <v>1</v>
      </c>
      <c r="B14" s="15">
        <v>1</v>
      </c>
      <c r="C14" s="15" t="s">
        <v>22</v>
      </c>
      <c r="D14" s="15">
        <v>100</v>
      </c>
      <c r="E14" s="15">
        <v>162500</v>
      </c>
      <c r="F14" s="15">
        <v>65941</v>
      </c>
      <c r="G14" s="15">
        <v>40.579079999999998</v>
      </c>
      <c r="H14" s="15">
        <v>91095</v>
      </c>
      <c r="I14" s="15">
        <v>70664</v>
      </c>
      <c r="J14" s="15">
        <v>20431</v>
      </c>
      <c r="K14" s="15">
        <v>77.571770000000001</v>
      </c>
      <c r="L14" s="15">
        <v>22.428229999999999</v>
      </c>
      <c r="M14" s="15">
        <v>81.507710000000003</v>
      </c>
      <c r="N14" s="15">
        <v>7.8858370000000004</v>
      </c>
      <c r="O14" s="15">
        <v>3.8913570000000002</v>
      </c>
      <c r="P14" s="15">
        <v>6.7150939999999997</v>
      </c>
      <c r="Q14" s="15">
        <v>1.1728441000000001</v>
      </c>
      <c r="R14" s="15">
        <v>2.1865890000000001</v>
      </c>
      <c r="S14" s="15">
        <v>0.39421810000000002</v>
      </c>
      <c r="T14" s="1">
        <v>1.0327111822883308</v>
      </c>
      <c r="U14" s="1">
        <f>R14/$R$15</f>
        <v>0.99069289498448443</v>
      </c>
      <c r="V14" s="1">
        <f>S14/$S$15</f>
        <v>1.1749659105642232</v>
      </c>
      <c r="W14" s="1">
        <v>100</v>
      </c>
      <c r="X14" s="1">
        <v>100</v>
      </c>
      <c r="Y14" s="1">
        <v>100</v>
      </c>
    </row>
    <row r="15" spans="1:25" ht="13.5" thickBot="1" x14ac:dyDescent="0.25">
      <c r="A15" s="16">
        <v>2</v>
      </c>
      <c r="B15" s="15">
        <v>2</v>
      </c>
      <c r="C15" s="15" t="s">
        <v>23</v>
      </c>
      <c r="D15" s="15">
        <v>100</v>
      </c>
      <c r="E15" s="15">
        <v>162500</v>
      </c>
      <c r="F15" s="15">
        <v>57468</v>
      </c>
      <c r="G15" s="15">
        <v>35.364919999999998</v>
      </c>
      <c r="H15" s="15">
        <v>98050</v>
      </c>
      <c r="I15" s="15">
        <v>57468</v>
      </c>
      <c r="J15" s="15">
        <v>40582</v>
      </c>
      <c r="K15" s="15">
        <v>58.610909999999997</v>
      </c>
      <c r="L15" s="15">
        <v>41.389090000000003</v>
      </c>
      <c r="M15" s="15">
        <v>84.036330000000007</v>
      </c>
      <c r="N15" s="15">
        <v>6.5740930000000004</v>
      </c>
      <c r="O15" s="15">
        <v>3.4854180000000001</v>
      </c>
      <c r="P15" s="15">
        <v>5.9041550000000003</v>
      </c>
      <c r="Q15" s="15">
        <v>1.1356942000000001</v>
      </c>
      <c r="R15" s="15">
        <v>2.207131</v>
      </c>
      <c r="S15" s="15">
        <v>0.33551449999999999</v>
      </c>
      <c r="T15" s="1">
        <v>1</v>
      </c>
      <c r="U15" s="1">
        <f t="shared" ref="U15:U19" si="1">R15/$R$15</f>
        <v>1</v>
      </c>
      <c r="V15" s="1">
        <f t="shared" ref="V15:V19" si="2">S15/$S$15</f>
        <v>1</v>
      </c>
      <c r="W15" s="1">
        <v>100</v>
      </c>
      <c r="X15" s="1">
        <v>100</v>
      </c>
      <c r="Y15" s="1">
        <v>100</v>
      </c>
    </row>
    <row r="16" spans="1:25" ht="13.5" thickBot="1" x14ac:dyDescent="0.25">
      <c r="A16" s="16">
        <v>3</v>
      </c>
      <c r="B16" s="15">
        <v>3</v>
      </c>
      <c r="C16" s="15" t="s">
        <v>24</v>
      </c>
      <c r="D16" s="15">
        <v>100</v>
      </c>
      <c r="E16" s="15">
        <v>162500</v>
      </c>
      <c r="F16" s="15">
        <v>66238</v>
      </c>
      <c r="G16" s="15">
        <v>40.761850000000003</v>
      </c>
      <c r="H16" s="15">
        <v>91199</v>
      </c>
      <c r="I16" s="15">
        <v>70925</v>
      </c>
      <c r="J16" s="15">
        <v>20274</v>
      </c>
      <c r="K16" s="15">
        <v>77.769490000000005</v>
      </c>
      <c r="L16" s="15">
        <v>22.230509999999999</v>
      </c>
      <c r="M16" s="15">
        <v>82.072220000000002</v>
      </c>
      <c r="N16" s="15">
        <v>7.84293</v>
      </c>
      <c r="O16" s="15">
        <v>3.6897250000000001</v>
      </c>
      <c r="P16" s="15">
        <v>6.3951209999999996</v>
      </c>
      <c r="Q16" s="15">
        <v>1.1281289999999999</v>
      </c>
      <c r="R16" s="15">
        <v>2.1614610000000001</v>
      </c>
      <c r="S16" s="15">
        <v>0.40816330000000001</v>
      </c>
      <c r="T16" s="1">
        <v>0.99333869980140765</v>
      </c>
      <c r="U16" s="1">
        <f t="shared" si="1"/>
        <v>0.97930797945387027</v>
      </c>
      <c r="V16" s="1">
        <f t="shared" si="2"/>
        <v>1.2165295389618034</v>
      </c>
      <c r="W16" s="1">
        <v>100</v>
      </c>
      <c r="X16" s="1">
        <v>100</v>
      </c>
      <c r="Y16" s="1">
        <v>100</v>
      </c>
    </row>
    <row r="17" spans="1:25" ht="13.5" thickBot="1" x14ac:dyDescent="0.25">
      <c r="A17" s="16">
        <v>4</v>
      </c>
      <c r="B17" s="15">
        <v>4</v>
      </c>
      <c r="C17" s="15" t="s">
        <v>25</v>
      </c>
      <c r="D17" s="15">
        <v>100</v>
      </c>
      <c r="E17" s="15">
        <v>162500</v>
      </c>
      <c r="F17" s="15">
        <v>65721</v>
      </c>
      <c r="G17" s="15">
        <v>40.443689999999997</v>
      </c>
      <c r="H17" s="15">
        <v>90809</v>
      </c>
      <c r="I17" s="15">
        <v>70153</v>
      </c>
      <c r="J17" s="15">
        <v>20656</v>
      </c>
      <c r="K17" s="15">
        <v>77.253360000000001</v>
      </c>
      <c r="L17" s="15">
        <v>22.746639999999999</v>
      </c>
      <c r="M17" s="15">
        <v>86.576589999999996</v>
      </c>
      <c r="N17" s="15">
        <v>6.9886340000000002</v>
      </c>
      <c r="O17" s="15">
        <v>2.7388509999999999</v>
      </c>
      <c r="P17" s="15">
        <v>3.6959270000000002</v>
      </c>
      <c r="Q17" s="15">
        <v>0.65550529999999996</v>
      </c>
      <c r="R17" s="15">
        <v>1.337296</v>
      </c>
      <c r="S17" s="15">
        <v>0.1402525</v>
      </c>
      <c r="T17" s="1">
        <v>0.57718468580714766</v>
      </c>
      <c r="U17" s="1">
        <f t="shared" si="1"/>
        <v>0.6058978828171051</v>
      </c>
      <c r="V17" s="1">
        <f t="shared" si="2"/>
        <v>0.41802217191805424</v>
      </c>
      <c r="W17" s="1">
        <v>100</v>
      </c>
      <c r="X17" s="1">
        <v>100</v>
      </c>
      <c r="Y17" s="1">
        <v>100</v>
      </c>
    </row>
    <row r="18" spans="1:25" ht="13.5" thickBot="1" x14ac:dyDescent="0.25">
      <c r="A18" s="16">
        <v>5</v>
      </c>
      <c r="B18" s="15">
        <v>5</v>
      </c>
      <c r="C18" s="15" t="s">
        <v>26</v>
      </c>
      <c r="D18" s="15">
        <v>100</v>
      </c>
      <c r="E18" s="15">
        <v>162500</v>
      </c>
      <c r="F18" s="15">
        <v>57587</v>
      </c>
      <c r="G18" s="15">
        <v>35.43815</v>
      </c>
      <c r="H18" s="15">
        <v>97827</v>
      </c>
      <c r="I18" s="15">
        <v>57587</v>
      </c>
      <c r="J18" s="15">
        <v>40240</v>
      </c>
      <c r="K18" s="15">
        <v>58.866160000000001</v>
      </c>
      <c r="L18" s="15">
        <v>41.133839999999999</v>
      </c>
      <c r="M18" s="15">
        <v>84.645840000000007</v>
      </c>
      <c r="N18" s="15">
        <v>6.3295539999999999</v>
      </c>
      <c r="O18" s="15">
        <v>3.4104920000000001</v>
      </c>
      <c r="P18" s="15">
        <v>5.6141139999999998</v>
      </c>
      <c r="Q18" s="15">
        <v>1.0713634999999999</v>
      </c>
      <c r="R18" s="15">
        <v>2.0798130000000001</v>
      </c>
      <c r="S18" s="15">
        <v>0.32679740000000002</v>
      </c>
      <c r="T18" s="1">
        <v>0.94335561456596306</v>
      </c>
      <c r="U18" s="1">
        <f t="shared" si="1"/>
        <v>0.94231515936299215</v>
      </c>
      <c r="V18" s="1">
        <f t="shared" si="2"/>
        <v>0.97401870858040418</v>
      </c>
      <c r="W18" s="1">
        <v>100</v>
      </c>
      <c r="X18" s="1">
        <v>100</v>
      </c>
      <c r="Y18" s="1">
        <v>100</v>
      </c>
    </row>
    <row r="19" spans="1:25" ht="13.5" thickBot="1" x14ac:dyDescent="0.25">
      <c r="A19" s="16">
        <v>6</v>
      </c>
      <c r="B19" s="15">
        <v>6</v>
      </c>
      <c r="C19" s="15" t="s">
        <v>27</v>
      </c>
      <c r="D19" s="15">
        <v>100</v>
      </c>
      <c r="E19" s="15">
        <v>162500</v>
      </c>
      <c r="F19" s="15">
        <v>57407</v>
      </c>
      <c r="G19" s="15">
        <v>35.327379999999998</v>
      </c>
      <c r="H19" s="15">
        <v>98013</v>
      </c>
      <c r="I19" s="15">
        <v>57407</v>
      </c>
      <c r="J19" s="15">
        <v>40606</v>
      </c>
      <c r="K19" s="15">
        <v>58.570799999999998</v>
      </c>
      <c r="L19" s="15">
        <v>41.429200000000002</v>
      </c>
      <c r="M19" s="15">
        <v>87.679199999999994</v>
      </c>
      <c r="N19" s="15">
        <v>6.3232710000000001</v>
      </c>
      <c r="O19" s="15">
        <v>2.4596300000000002</v>
      </c>
      <c r="P19" s="15">
        <v>3.5378959999999999</v>
      </c>
      <c r="Q19" s="15">
        <v>0.66592070000000003</v>
      </c>
      <c r="R19" s="15">
        <v>1.4927239999999999</v>
      </c>
      <c r="S19" s="15">
        <v>0</v>
      </c>
      <c r="T19" s="1">
        <v>0.58635564045321353</v>
      </c>
      <c r="U19" s="1">
        <f t="shared" si="1"/>
        <v>0.67631871420409573</v>
      </c>
      <c r="V19" s="1">
        <f t="shared" si="2"/>
        <v>0</v>
      </c>
      <c r="W19" s="1">
        <v>100</v>
      </c>
      <c r="X19" s="1">
        <v>100</v>
      </c>
      <c r="Y19" s="1">
        <v>100</v>
      </c>
    </row>
    <row r="20" spans="1:25" ht="15" x14ac:dyDescent="0.25">
      <c r="D20">
        <v>100</v>
      </c>
      <c r="E20">
        <v>162500</v>
      </c>
      <c r="F20">
        <v>65852</v>
      </c>
      <c r="G20">
        <v>40.524307692307701</v>
      </c>
      <c r="H20">
        <v>91360</v>
      </c>
      <c r="I20">
        <v>70413</v>
      </c>
      <c r="J20">
        <v>20947</v>
      </c>
      <c r="K20">
        <v>77.072022767075296</v>
      </c>
      <c r="L20">
        <v>22.9279772329247</v>
      </c>
      <c r="M20">
        <v>82.264775557310301</v>
      </c>
      <c r="N20">
        <v>7.8205673328068999</v>
      </c>
      <c r="O20">
        <v>3.62631355160056</v>
      </c>
      <c r="P20">
        <v>6.28834355828221</v>
      </c>
      <c r="Q20">
        <v>1.10650172619312</v>
      </c>
      <c r="R20">
        <v>2.0833333333333299</v>
      </c>
      <c r="S20">
        <v>0.29154518950437303</v>
      </c>
      <c r="T20" s="1">
        <f>Q20/Q15</f>
        <v>0.97429548041463976</v>
      </c>
      <c r="U20" s="1">
        <f>S20/S15</f>
        <v>0.86894959682628625</v>
      </c>
      <c r="V20" s="1">
        <f>R20/R15</f>
        <v>0.94391014096278381</v>
      </c>
      <c r="W20" s="1">
        <v>100</v>
      </c>
      <c r="X20" s="1">
        <v>100</v>
      </c>
      <c r="Y20" s="1">
        <v>100</v>
      </c>
    </row>
    <row r="21" spans="1:25" ht="15" x14ac:dyDescent="0.25"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5" ht="13.5" thickBot="1" x14ac:dyDescent="0.25">
      <c r="G22" s="1">
        <f t="shared" ref="G22:G28" si="3">G14/W14</f>
        <v>0.40579079999999995</v>
      </c>
      <c r="K22" s="15">
        <f>K14/W14</f>
        <v>0.77571769999999995</v>
      </c>
      <c r="L22" s="1">
        <f t="shared" ref="L22:L28" si="4">L14/W14</f>
        <v>0.22428229999999999</v>
      </c>
      <c r="M22" s="6">
        <f t="shared" ref="M22:M28" si="5">M14/W14</f>
        <v>0.8150771</v>
      </c>
      <c r="N22" s="6">
        <f t="shared" ref="N22:P28" si="6">N14/W14</f>
        <v>7.8858370000000011E-2</v>
      </c>
      <c r="O22" s="6">
        <f t="shared" si="6"/>
        <v>3.8913570000000001E-2</v>
      </c>
      <c r="P22" s="6">
        <f t="shared" si="6"/>
        <v>6.7150939999999992E-2</v>
      </c>
      <c r="Q22" s="14"/>
      <c r="R22" s="14"/>
    </row>
    <row r="23" spans="1:25" ht="13.5" thickBot="1" x14ac:dyDescent="0.25">
      <c r="G23" s="1">
        <f t="shared" si="3"/>
        <v>0.3536492</v>
      </c>
      <c r="K23" s="15">
        <f t="shared" ref="K23:K28" si="7">K15/W15</f>
        <v>0.58610909999999994</v>
      </c>
      <c r="L23" s="1">
        <f t="shared" si="4"/>
        <v>0.41389090000000001</v>
      </c>
      <c r="M23" s="6">
        <f t="shared" si="5"/>
        <v>0.84036330000000004</v>
      </c>
      <c r="N23" s="6">
        <f t="shared" si="6"/>
        <v>6.5740930000000003E-2</v>
      </c>
      <c r="O23" s="6">
        <f t="shared" si="6"/>
        <v>3.4854179999999998E-2</v>
      </c>
      <c r="P23" s="6">
        <f t="shared" si="6"/>
        <v>5.9041550000000005E-2</v>
      </c>
      <c r="Q23" s="14"/>
      <c r="R23" s="14"/>
    </row>
    <row r="24" spans="1:25" ht="13.5" thickBot="1" x14ac:dyDescent="0.25">
      <c r="G24" s="1">
        <f t="shared" si="3"/>
        <v>0.40761850000000005</v>
      </c>
      <c r="K24" s="15">
        <f t="shared" si="7"/>
        <v>0.77769490000000008</v>
      </c>
      <c r="L24" s="1">
        <f t="shared" si="4"/>
        <v>0.22230509999999998</v>
      </c>
      <c r="M24" s="6">
        <f t="shared" si="5"/>
        <v>0.82072220000000007</v>
      </c>
      <c r="N24" s="6">
        <f t="shared" si="6"/>
        <v>7.8429299999999993E-2</v>
      </c>
      <c r="O24" s="6">
        <f t="shared" si="6"/>
        <v>3.6897249999999999E-2</v>
      </c>
      <c r="P24" s="6">
        <f t="shared" si="6"/>
        <v>6.3951209999999994E-2</v>
      </c>
    </row>
    <row r="25" spans="1:25" ht="13.5" thickBot="1" x14ac:dyDescent="0.25">
      <c r="G25" s="1">
        <f t="shared" si="3"/>
        <v>0.40443689999999999</v>
      </c>
      <c r="K25" s="15">
        <f t="shared" si="7"/>
        <v>0.77253360000000004</v>
      </c>
      <c r="L25" s="1">
        <f t="shared" si="4"/>
        <v>0.22746639999999999</v>
      </c>
      <c r="M25" s="6">
        <f t="shared" si="5"/>
        <v>0.86576589999999998</v>
      </c>
      <c r="N25" s="6">
        <f t="shared" si="6"/>
        <v>6.9886340000000005E-2</v>
      </c>
      <c r="O25" s="6">
        <f t="shared" si="6"/>
        <v>2.7388509999999998E-2</v>
      </c>
      <c r="P25" s="6">
        <f t="shared" si="6"/>
        <v>3.6959270000000002E-2</v>
      </c>
    </row>
    <row r="26" spans="1:25" ht="13.5" thickBot="1" x14ac:dyDescent="0.25">
      <c r="G26" s="1">
        <f t="shared" si="3"/>
        <v>0.35438150000000002</v>
      </c>
      <c r="K26" s="15">
        <f t="shared" si="7"/>
        <v>0.58866160000000001</v>
      </c>
      <c r="L26" s="1">
        <f t="shared" si="4"/>
        <v>0.41133839999999999</v>
      </c>
      <c r="M26" s="6">
        <f t="shared" si="5"/>
        <v>0.84645840000000006</v>
      </c>
      <c r="N26" s="6">
        <f t="shared" si="6"/>
        <v>6.3295539999999997E-2</v>
      </c>
      <c r="O26" s="6">
        <f t="shared" si="6"/>
        <v>3.4104920000000004E-2</v>
      </c>
      <c r="P26" s="6">
        <f t="shared" si="6"/>
        <v>5.6141139999999999E-2</v>
      </c>
    </row>
    <row r="27" spans="1:25" ht="13.5" thickBot="1" x14ac:dyDescent="0.25">
      <c r="G27" s="1">
        <f t="shared" si="3"/>
        <v>0.35327379999999997</v>
      </c>
      <c r="K27" s="15">
        <f t="shared" si="7"/>
        <v>0.58570800000000001</v>
      </c>
      <c r="L27" s="1">
        <f t="shared" si="4"/>
        <v>0.41429199999999999</v>
      </c>
      <c r="M27" s="6">
        <f t="shared" si="5"/>
        <v>0.8767919999999999</v>
      </c>
      <c r="N27" s="6">
        <f t="shared" si="6"/>
        <v>6.3232709999999998E-2</v>
      </c>
      <c r="O27" s="6">
        <f t="shared" si="6"/>
        <v>2.4596300000000001E-2</v>
      </c>
      <c r="P27" s="6">
        <f t="shared" si="6"/>
        <v>3.5378960000000001E-2</v>
      </c>
    </row>
    <row r="28" spans="1:25" ht="13.5" thickBot="1" x14ac:dyDescent="0.25">
      <c r="G28" s="1">
        <f t="shared" si="3"/>
        <v>0.40524307692307704</v>
      </c>
      <c r="K28" s="15">
        <f t="shared" si="7"/>
        <v>0.77072022767075299</v>
      </c>
      <c r="L28" s="1">
        <f t="shared" si="4"/>
        <v>0.22927977232924701</v>
      </c>
      <c r="M28" s="6">
        <f t="shared" si="5"/>
        <v>0.82264775557310299</v>
      </c>
      <c r="N28" s="6">
        <f t="shared" si="6"/>
        <v>7.8205673328068992E-2</v>
      </c>
      <c r="O28" s="6">
        <f t="shared" si="6"/>
        <v>3.6263135516005601E-2</v>
      </c>
      <c r="P28" s="6">
        <f t="shared" si="6"/>
        <v>6.2883435582822098E-2</v>
      </c>
    </row>
  </sheetData>
  <autoFilter ref="A4:Y4" xr:uid="{00000000-0009-0000-0000-000000000000}">
    <sortState xmlns:xlrd2="http://schemas.microsoft.com/office/spreadsheetml/2017/richdata2" ref="A13:Y18">
      <sortCondition ref="A12"/>
    </sortState>
  </autoFilter>
  <mergeCells count="3">
    <mergeCell ref="H3:K3"/>
    <mergeCell ref="M3:P3"/>
    <mergeCell ref="R3:V3"/>
  </mergeCells>
  <pageMargins left="0.25" right="0.25" top="0.75" bottom="0.75" header="0.3" footer="0.3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3:E5"/>
  <sheetViews>
    <sheetView workbookViewId="0">
      <selection activeCell="E6" sqref="E6"/>
    </sheetView>
  </sheetViews>
  <sheetFormatPr defaultRowHeight="15" x14ac:dyDescent="0.25"/>
  <cols>
    <col min="5" max="5" width="20.42578125" customWidth="1"/>
  </cols>
  <sheetData>
    <row r="3" spans="5:5" x14ac:dyDescent="0.25">
      <c r="E3" s="20">
        <v>10778871600</v>
      </c>
    </row>
    <row r="4" spans="5:5" x14ac:dyDescent="0.25">
      <c r="E4" s="20">
        <v>10282907710</v>
      </c>
    </row>
    <row r="5" spans="5:5" x14ac:dyDescent="0.25">
      <c r="E5">
        <f>E4/E3*100</f>
        <v>95.398740161261415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"/>
  <sheetViews>
    <sheetView workbookViewId="0">
      <selection activeCell="I14" sqref="I14"/>
    </sheetView>
  </sheetViews>
  <sheetFormatPr defaultRowHeight="15" x14ac:dyDescent="0.25"/>
  <sheetData>
    <row r="1" spans="1:18" s="18" customFormat="1" ht="45" x14ac:dyDescent="0.25">
      <c r="A1" s="18" t="s">
        <v>0</v>
      </c>
      <c r="B1" s="18" t="s">
        <v>42</v>
      </c>
      <c r="C1" s="18" t="s">
        <v>43</v>
      </c>
      <c r="D1" s="18" t="s">
        <v>44</v>
      </c>
      <c r="E1" s="18" t="s">
        <v>45</v>
      </c>
      <c r="F1" s="18" t="s">
        <v>46</v>
      </c>
      <c r="G1" s="18" t="s">
        <v>47</v>
      </c>
      <c r="H1" s="18" t="s">
        <v>48</v>
      </c>
      <c r="I1" s="18" t="s">
        <v>49</v>
      </c>
      <c r="J1" s="18" t="s">
        <v>50</v>
      </c>
      <c r="K1" s="18" t="s">
        <v>51</v>
      </c>
      <c r="L1" s="18" t="s">
        <v>52</v>
      </c>
      <c r="M1" s="18" t="s">
        <v>53</v>
      </c>
      <c r="N1" s="18" t="s">
        <v>54</v>
      </c>
      <c r="O1" s="18" t="s">
        <v>55</v>
      </c>
      <c r="P1" s="18" t="s">
        <v>56</v>
      </c>
      <c r="Q1" s="18" t="s">
        <v>57</v>
      </c>
      <c r="R1" s="18" t="s">
        <v>58</v>
      </c>
    </row>
    <row r="2" spans="1:18" x14ac:dyDescent="0.25">
      <c r="A2">
        <v>1</v>
      </c>
      <c r="B2" t="s">
        <v>22</v>
      </c>
      <c r="C2">
        <v>100</v>
      </c>
      <c r="D2">
        <v>162500</v>
      </c>
      <c r="E2">
        <v>65941</v>
      </c>
      <c r="F2">
        <v>40.579076923076897</v>
      </c>
      <c r="G2">
        <v>91095</v>
      </c>
      <c r="H2">
        <v>70664</v>
      </c>
      <c r="I2">
        <v>20431</v>
      </c>
      <c r="J2">
        <v>77.571765739063594</v>
      </c>
      <c r="K2">
        <v>22.428234260936399</v>
      </c>
      <c r="L2">
        <v>81.507711439013704</v>
      </c>
      <c r="M2">
        <v>7.8858373394398003</v>
      </c>
      <c r="N2">
        <v>3.8913574255774099</v>
      </c>
      <c r="O2">
        <v>6.7150937959691204</v>
      </c>
      <c r="P2">
        <v>1.17284406117833</v>
      </c>
      <c r="Q2">
        <v>2.1865889212827998</v>
      </c>
      <c r="R2">
        <v>0.394218134034166</v>
      </c>
    </row>
    <row r="3" spans="1:18" x14ac:dyDescent="0.25">
      <c r="A3">
        <v>2</v>
      </c>
      <c r="B3" t="s">
        <v>23</v>
      </c>
      <c r="C3">
        <v>100</v>
      </c>
      <c r="D3">
        <v>162500</v>
      </c>
      <c r="E3">
        <v>57468</v>
      </c>
      <c r="F3">
        <v>35.364923076923098</v>
      </c>
      <c r="G3">
        <v>98050</v>
      </c>
      <c r="H3">
        <v>57468</v>
      </c>
      <c r="I3">
        <v>40582</v>
      </c>
      <c r="J3">
        <v>58.610912799592001</v>
      </c>
      <c r="K3">
        <v>41.389087200407999</v>
      </c>
      <c r="L3">
        <v>84.036333263729404</v>
      </c>
      <c r="M3">
        <v>6.5740934085056004</v>
      </c>
      <c r="N3">
        <v>3.4854179717407998</v>
      </c>
      <c r="O3">
        <v>5.9041553560242201</v>
      </c>
      <c r="P3">
        <v>1.13569417046601</v>
      </c>
      <c r="Q3">
        <v>2.2071307300509302</v>
      </c>
      <c r="R3">
        <v>0.33551454138702502</v>
      </c>
    </row>
    <row r="4" spans="1:18" x14ac:dyDescent="0.25">
      <c r="A4">
        <v>3</v>
      </c>
      <c r="B4" t="s">
        <v>24</v>
      </c>
      <c r="C4">
        <v>100</v>
      </c>
      <c r="D4">
        <v>162500</v>
      </c>
      <c r="E4">
        <v>66238</v>
      </c>
      <c r="F4">
        <v>40.7618461538462</v>
      </c>
      <c r="G4">
        <v>91199</v>
      </c>
      <c r="H4">
        <v>70925</v>
      </c>
      <c r="I4">
        <v>20274</v>
      </c>
      <c r="J4">
        <v>77.769493086547001</v>
      </c>
      <c r="K4">
        <v>22.230506913452999</v>
      </c>
      <c r="L4">
        <v>82.072224402910706</v>
      </c>
      <c r="M4">
        <v>7.8429300401582198</v>
      </c>
      <c r="N4">
        <v>3.68972493130831</v>
      </c>
      <c r="O4">
        <v>6.3951206256227504</v>
      </c>
      <c r="P4">
        <v>1.12812895698051</v>
      </c>
      <c r="Q4">
        <v>2.1614612572825802</v>
      </c>
      <c r="R4">
        <v>0.40816326530612201</v>
      </c>
    </row>
    <row r="5" spans="1:18" x14ac:dyDescent="0.25">
      <c r="A5">
        <v>4</v>
      </c>
      <c r="B5" t="s">
        <v>25</v>
      </c>
      <c r="C5">
        <v>100</v>
      </c>
      <c r="D5">
        <v>162500</v>
      </c>
      <c r="E5">
        <v>65721</v>
      </c>
      <c r="F5">
        <v>40.443692307692302</v>
      </c>
      <c r="G5">
        <v>90809</v>
      </c>
      <c r="H5">
        <v>70153</v>
      </c>
      <c r="I5">
        <v>20656</v>
      </c>
      <c r="J5">
        <v>77.253355944895304</v>
      </c>
      <c r="K5">
        <v>22.746644055104699</v>
      </c>
      <c r="L5">
        <v>86.576588913741404</v>
      </c>
      <c r="M5">
        <v>6.9886337700278496</v>
      </c>
      <c r="N5">
        <v>2.7388505956999998</v>
      </c>
      <c r="O5">
        <v>3.6959267205307298</v>
      </c>
      <c r="P5">
        <v>0.65550527516263002</v>
      </c>
      <c r="Q5">
        <v>1.33729569093611</v>
      </c>
      <c r="R5">
        <v>0.140252454417952</v>
      </c>
    </row>
    <row r="6" spans="1:18" x14ac:dyDescent="0.25">
      <c r="A6">
        <v>5</v>
      </c>
      <c r="B6" t="s">
        <v>26</v>
      </c>
      <c r="C6">
        <v>100</v>
      </c>
      <c r="D6">
        <v>162500</v>
      </c>
      <c r="E6">
        <v>57587</v>
      </c>
      <c r="F6">
        <v>35.438153846153803</v>
      </c>
      <c r="G6">
        <v>97827</v>
      </c>
      <c r="H6">
        <v>57587</v>
      </c>
      <c r="I6">
        <v>40240</v>
      </c>
      <c r="J6">
        <v>58.866161693602002</v>
      </c>
      <c r="K6">
        <v>41.133838306397998</v>
      </c>
      <c r="L6">
        <v>84.645840206991195</v>
      </c>
      <c r="M6">
        <v>6.3295535450709401</v>
      </c>
      <c r="N6">
        <v>3.4104919513084599</v>
      </c>
      <c r="O6">
        <v>5.6141142966294497</v>
      </c>
      <c r="P6">
        <v>1.0713634609698399</v>
      </c>
      <c r="Q6">
        <v>2.0798129693818601</v>
      </c>
      <c r="R6">
        <v>0.32679738562091498</v>
      </c>
    </row>
    <row r="7" spans="1:18" x14ac:dyDescent="0.25">
      <c r="A7">
        <v>6</v>
      </c>
      <c r="B7" t="s">
        <v>27</v>
      </c>
      <c r="C7">
        <v>100</v>
      </c>
      <c r="D7">
        <v>162500</v>
      </c>
      <c r="E7">
        <v>57407</v>
      </c>
      <c r="F7">
        <v>35.327384615384602</v>
      </c>
      <c r="G7">
        <v>98013</v>
      </c>
      <c r="H7">
        <v>57407</v>
      </c>
      <c r="I7">
        <v>40606</v>
      </c>
      <c r="J7">
        <v>58.570801832409998</v>
      </c>
      <c r="K7">
        <v>41.429198167590002</v>
      </c>
      <c r="L7">
        <v>87.6792028846656</v>
      </c>
      <c r="M7">
        <v>6.3232706812758002</v>
      </c>
      <c r="N7">
        <v>2.4596303586670598</v>
      </c>
      <c r="O7">
        <v>3.5378960753915001</v>
      </c>
      <c r="P7">
        <v>0.66592071581933499</v>
      </c>
      <c r="Q7">
        <v>1.49272388059701</v>
      </c>
      <c r="R7">
        <v>0</v>
      </c>
    </row>
    <row r="8" spans="1:18" x14ac:dyDescent="0.25">
      <c r="A8">
        <v>7</v>
      </c>
      <c r="B8" t="s">
        <v>41</v>
      </c>
      <c r="C8">
        <v>100</v>
      </c>
      <c r="D8">
        <v>162500</v>
      </c>
      <c r="E8">
        <v>65852</v>
      </c>
      <c r="F8">
        <v>40.524307692307701</v>
      </c>
      <c r="G8">
        <v>91360</v>
      </c>
      <c r="H8">
        <v>70413</v>
      </c>
      <c r="I8">
        <v>20947</v>
      </c>
      <c r="J8">
        <v>77.072022767075296</v>
      </c>
      <c r="K8">
        <v>22.9279772329247</v>
      </c>
      <c r="L8">
        <v>82.264775557310301</v>
      </c>
      <c r="M8">
        <v>7.8205673328068999</v>
      </c>
      <c r="N8">
        <v>3.62631355160056</v>
      </c>
      <c r="O8">
        <v>6.28834355828221</v>
      </c>
      <c r="P8">
        <v>1.10650172619312</v>
      </c>
      <c r="Q8">
        <v>2.0833333333333299</v>
      </c>
      <c r="R8">
        <v>0.29154518950437303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7"/>
  <sheetViews>
    <sheetView topLeftCell="N1" zoomScale="85" zoomScaleNormal="85" workbookViewId="0">
      <selection sqref="A1:AO17"/>
    </sheetView>
  </sheetViews>
  <sheetFormatPr defaultRowHeight="15" x14ac:dyDescent="0.25"/>
  <cols>
    <col min="1" max="19" width="13.42578125" customWidth="1"/>
    <col min="21" max="21" width="11.85546875" customWidth="1"/>
  </cols>
  <sheetData>
    <row r="1" spans="1:41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T1" s="9" t="s">
        <v>0</v>
      </c>
      <c r="U1" s="9" t="s">
        <v>1</v>
      </c>
      <c r="V1" s="9" t="s">
        <v>2</v>
      </c>
      <c r="W1" s="9" t="s">
        <v>3</v>
      </c>
      <c r="X1" s="9" t="s">
        <v>4</v>
      </c>
      <c r="Y1" s="9" t="s">
        <v>5</v>
      </c>
      <c r="Z1" s="9" t="s">
        <v>6</v>
      </c>
      <c r="AA1" s="9" t="s">
        <v>7</v>
      </c>
      <c r="AB1" s="9" t="s">
        <v>8</v>
      </c>
      <c r="AC1" s="9" t="s">
        <v>9</v>
      </c>
      <c r="AD1" s="9" t="s">
        <v>10</v>
      </c>
      <c r="AE1" s="11"/>
      <c r="AF1" s="9" t="s">
        <v>11</v>
      </c>
      <c r="AG1" s="9" t="s">
        <v>12</v>
      </c>
      <c r="AH1" s="9" t="s">
        <v>13</v>
      </c>
      <c r="AI1" s="9" t="s">
        <v>14</v>
      </c>
      <c r="AJ1" s="11"/>
      <c r="AK1" s="9" t="s">
        <v>21</v>
      </c>
      <c r="AL1" s="9" t="s">
        <v>15</v>
      </c>
      <c r="AM1" s="17" t="s">
        <v>34</v>
      </c>
      <c r="AN1" s="17" t="s">
        <v>36</v>
      </c>
      <c r="AO1" s="17" t="s">
        <v>35</v>
      </c>
    </row>
    <row r="2" spans="1:41" ht="38.25" x14ac:dyDescent="0.25">
      <c r="A2">
        <v>2</v>
      </c>
      <c r="B2" t="s">
        <v>23</v>
      </c>
      <c r="C2">
        <v>100</v>
      </c>
      <c r="D2">
        <v>162500</v>
      </c>
      <c r="E2">
        <v>57422</v>
      </c>
      <c r="F2">
        <v>35.336615384615399</v>
      </c>
      <c r="G2">
        <v>97579</v>
      </c>
      <c r="H2">
        <v>57422</v>
      </c>
      <c r="I2">
        <v>40157</v>
      </c>
      <c r="J2">
        <v>58.846678076225402</v>
      </c>
      <c r="K2">
        <v>41.153321923774598</v>
      </c>
      <c r="L2">
        <v>84.462401170283201</v>
      </c>
      <c r="M2">
        <v>6.3912786040193597</v>
      </c>
      <c r="N2">
        <v>3.4481557591167098</v>
      </c>
      <c r="O2">
        <v>5.6981644665807503</v>
      </c>
      <c r="P2">
        <v>1.08724437021679</v>
      </c>
      <c r="Q2">
        <v>2.15449543417331</v>
      </c>
      <c r="R2">
        <v>0.330578512396694</v>
      </c>
      <c r="T2" s="2">
        <v>1</v>
      </c>
      <c r="U2" s="2" t="s">
        <v>20</v>
      </c>
      <c r="V2" s="2">
        <f>C2</f>
        <v>100</v>
      </c>
      <c r="W2" s="3">
        <f>D2</f>
        <v>162500</v>
      </c>
      <c r="X2" s="3">
        <f>E2</f>
        <v>57422</v>
      </c>
      <c r="Y2" s="5">
        <f>F11</f>
        <v>0.353366153846154</v>
      </c>
      <c r="Z2" s="3">
        <f>G2</f>
        <v>97579</v>
      </c>
      <c r="AA2" s="3">
        <f>H2</f>
        <v>57422</v>
      </c>
      <c r="AB2" s="3">
        <f>I2</f>
        <v>40157</v>
      </c>
      <c r="AC2" s="4">
        <f>J11</f>
        <v>0.588466780762254</v>
      </c>
      <c r="AD2" s="5">
        <f>K11</f>
        <v>0.411533219237746</v>
      </c>
      <c r="AE2" s="12"/>
      <c r="AF2" s="4">
        <f>L11</f>
        <v>0.84462401170283197</v>
      </c>
      <c r="AG2" s="4">
        <f t="shared" ref="AG2:AI8" si="0">M11</f>
        <v>6.3912786040193598E-2</v>
      </c>
      <c r="AH2" s="4">
        <f t="shared" si="0"/>
        <v>3.4481557591167097E-2</v>
      </c>
      <c r="AI2" s="4">
        <f t="shared" si="0"/>
        <v>5.6981644665807504E-2</v>
      </c>
      <c r="AJ2" s="13"/>
      <c r="AK2" s="13">
        <f t="shared" ref="AK2:AK8" si="1">SUM(AG2:AI2)</f>
        <v>0.1553759882971682</v>
      </c>
      <c r="AL2" s="5" t="s">
        <v>61</v>
      </c>
      <c r="AM2" s="4">
        <f>P11</f>
        <v>1</v>
      </c>
      <c r="AN2" s="4">
        <f t="shared" ref="AN2:AO8" si="2">Q11</f>
        <v>1.9816110280191348</v>
      </c>
      <c r="AO2" s="4">
        <f t="shared" si="2"/>
        <v>0.30405171224825805</v>
      </c>
    </row>
    <row r="3" spans="1:41" ht="38.25" x14ac:dyDescent="0.25">
      <c r="A3">
        <v>5</v>
      </c>
      <c r="B3" t="s">
        <v>26</v>
      </c>
      <c r="C3">
        <v>100</v>
      </c>
      <c r="D3">
        <v>162500</v>
      </c>
      <c r="E3">
        <v>57751</v>
      </c>
      <c r="F3">
        <v>35.539076923076898</v>
      </c>
      <c r="G3">
        <v>98266</v>
      </c>
      <c r="H3">
        <v>57751</v>
      </c>
      <c r="I3">
        <v>40515</v>
      </c>
      <c r="J3">
        <v>58.770073066981503</v>
      </c>
      <c r="K3">
        <v>41.229926933018497</v>
      </c>
      <c r="L3">
        <v>84.540527436754303</v>
      </c>
      <c r="M3">
        <v>6.48819933853959</v>
      </c>
      <c r="N3">
        <v>3.20340773319943</v>
      </c>
      <c r="O3">
        <v>5.7678654915066403</v>
      </c>
      <c r="P3">
        <v>1.08746638895009</v>
      </c>
      <c r="Q3">
        <v>2.09424083769634</v>
      </c>
      <c r="R3">
        <v>0.330551281876727</v>
      </c>
      <c r="T3" s="2">
        <v>2</v>
      </c>
      <c r="U3" s="2" t="s">
        <v>38</v>
      </c>
      <c r="V3" s="2">
        <f t="shared" ref="V3:V8" si="3">C3</f>
        <v>100</v>
      </c>
      <c r="W3" s="3">
        <f t="shared" ref="W3:W8" si="4">D3</f>
        <v>162500</v>
      </c>
      <c r="X3" s="3">
        <f t="shared" ref="X3:X8" si="5">E3</f>
        <v>57751</v>
      </c>
      <c r="Y3" s="5">
        <f t="shared" ref="Y3:Y8" si="6">F12</f>
        <v>0.35539076923076895</v>
      </c>
      <c r="Z3" s="3">
        <f t="shared" ref="Z3:Z8" si="7">G3</f>
        <v>98266</v>
      </c>
      <c r="AA3" s="3">
        <f t="shared" ref="AA3:AA8" si="8">H3</f>
        <v>57751</v>
      </c>
      <c r="AB3" s="3">
        <f t="shared" ref="AB3:AB8" si="9">I3</f>
        <v>40515</v>
      </c>
      <c r="AC3" s="4">
        <f t="shared" ref="AC3:AC8" si="10">J12</f>
        <v>0.58770073066981499</v>
      </c>
      <c r="AD3" s="5">
        <f t="shared" ref="AD3:AD8" si="11">K12</f>
        <v>0.41229926933018496</v>
      </c>
      <c r="AE3" s="12"/>
      <c r="AF3" s="4">
        <f t="shared" ref="AF3:AF8" si="12">L12</f>
        <v>0.84540527436754298</v>
      </c>
      <c r="AG3" s="4">
        <f t="shared" si="0"/>
        <v>6.4881993385395895E-2</v>
      </c>
      <c r="AH3" s="4">
        <f t="shared" si="0"/>
        <v>3.2034077331994301E-2</v>
      </c>
      <c r="AI3" s="4">
        <f t="shared" si="0"/>
        <v>5.76786549150664E-2</v>
      </c>
      <c r="AJ3" s="13"/>
      <c r="AK3" s="13">
        <f t="shared" si="1"/>
        <v>0.1545947256324566</v>
      </c>
      <c r="AL3" s="5" t="s">
        <v>62</v>
      </c>
      <c r="AM3" s="4">
        <f t="shared" ref="AM3:AM8" si="13">P12</f>
        <v>1.0002042031574334</v>
      </c>
      <c r="AN3" s="4">
        <f t="shared" si="2"/>
        <v>1.9261914754994416</v>
      </c>
      <c r="AO3" s="4">
        <f t="shared" si="2"/>
        <v>0.30402666680243839</v>
      </c>
    </row>
    <row r="4" spans="1:41" ht="38.25" x14ac:dyDescent="0.25">
      <c r="A4">
        <v>6</v>
      </c>
      <c r="B4" t="s">
        <v>27</v>
      </c>
      <c r="C4">
        <v>100</v>
      </c>
      <c r="D4">
        <v>162500</v>
      </c>
      <c r="E4">
        <v>57574</v>
      </c>
      <c r="F4">
        <v>35.4301538461538</v>
      </c>
      <c r="G4">
        <v>97831</v>
      </c>
      <c r="H4">
        <v>57574</v>
      </c>
      <c r="I4">
        <v>40257</v>
      </c>
      <c r="J4">
        <v>58.850466621009701</v>
      </c>
      <c r="K4">
        <v>41.149533378990299</v>
      </c>
      <c r="L4">
        <v>87.678465974224494</v>
      </c>
      <c r="M4">
        <v>6.3275089450098996</v>
      </c>
      <c r="N4">
        <v>2.4698648695591801</v>
      </c>
      <c r="O4">
        <v>3.5241602112064498</v>
      </c>
      <c r="P4">
        <v>0.66472583023154297</v>
      </c>
      <c r="Q4">
        <v>1.4734706673451601</v>
      </c>
      <c r="R4">
        <v>0</v>
      </c>
      <c r="T4" s="2">
        <v>3</v>
      </c>
      <c r="U4" s="2" t="s">
        <v>37</v>
      </c>
      <c r="V4" s="2">
        <f t="shared" si="3"/>
        <v>100</v>
      </c>
      <c r="W4" s="3">
        <f t="shared" si="4"/>
        <v>162500</v>
      </c>
      <c r="X4" s="3">
        <f t="shared" si="5"/>
        <v>57574</v>
      </c>
      <c r="Y4" s="5">
        <f t="shared" si="6"/>
        <v>0.354301538461538</v>
      </c>
      <c r="Z4" s="3">
        <f t="shared" si="7"/>
        <v>97831</v>
      </c>
      <c r="AA4" s="3">
        <f t="shared" si="8"/>
        <v>57574</v>
      </c>
      <c r="AB4" s="3">
        <f t="shared" si="9"/>
        <v>40257</v>
      </c>
      <c r="AC4" s="4">
        <f t="shared" si="10"/>
        <v>0.588504666210097</v>
      </c>
      <c r="AD4" s="5">
        <f t="shared" si="11"/>
        <v>0.411495333789903</v>
      </c>
      <c r="AE4" s="12"/>
      <c r="AF4" s="4">
        <f t="shared" si="12"/>
        <v>0.87678465974224495</v>
      </c>
      <c r="AG4" s="4">
        <f t="shared" si="0"/>
        <v>6.3275089450098992E-2</v>
      </c>
      <c r="AH4" s="4">
        <f t="shared" si="0"/>
        <v>2.46986486955918E-2</v>
      </c>
      <c r="AI4" s="4">
        <f t="shared" si="0"/>
        <v>3.52416021120645E-2</v>
      </c>
      <c r="AJ4" s="13"/>
      <c r="AK4" s="13">
        <f t="shared" si="1"/>
        <v>0.1232153402577553</v>
      </c>
      <c r="AL4" s="5" t="s">
        <v>63</v>
      </c>
      <c r="AM4" s="4">
        <f t="shared" si="13"/>
        <v>0.61138585624407571</v>
      </c>
      <c r="AN4" s="4">
        <f t="shared" si="2"/>
        <v>1.355234120045486</v>
      </c>
      <c r="AO4" s="4">
        <f t="shared" si="2"/>
        <v>0</v>
      </c>
    </row>
    <row r="5" spans="1:41" ht="38.25" x14ac:dyDescent="0.25">
      <c r="A5">
        <v>1</v>
      </c>
      <c r="B5" t="s">
        <v>22</v>
      </c>
      <c r="C5">
        <v>100</v>
      </c>
      <c r="D5">
        <v>162500</v>
      </c>
      <c r="E5">
        <v>65896</v>
      </c>
      <c r="F5">
        <v>40.551384615384599</v>
      </c>
      <c r="G5">
        <v>91211</v>
      </c>
      <c r="H5">
        <v>70632</v>
      </c>
      <c r="I5">
        <v>20579</v>
      </c>
      <c r="J5">
        <v>77.4380283079892</v>
      </c>
      <c r="K5">
        <v>22.5619716920108</v>
      </c>
      <c r="L5">
        <v>77.701226174578096</v>
      </c>
      <c r="M5">
        <v>9.3753793856986807</v>
      </c>
      <c r="N5">
        <v>4.7286633483064202</v>
      </c>
      <c r="O5">
        <v>8.1947310914167808</v>
      </c>
      <c r="P5">
        <v>1.4285994712165799</v>
      </c>
      <c r="Q5">
        <v>2.57966616084977</v>
      </c>
      <c r="R5">
        <v>0.55020632737276498</v>
      </c>
      <c r="T5" s="2">
        <v>4</v>
      </c>
      <c r="U5" s="2" t="s">
        <v>19</v>
      </c>
      <c r="V5" s="2">
        <f t="shared" si="3"/>
        <v>100</v>
      </c>
      <c r="W5" s="3">
        <f t="shared" si="4"/>
        <v>162500</v>
      </c>
      <c r="X5" s="3">
        <f t="shared" si="5"/>
        <v>65896</v>
      </c>
      <c r="Y5" s="5">
        <f t="shared" si="6"/>
        <v>0.405513846153846</v>
      </c>
      <c r="Z5" s="3">
        <f t="shared" si="7"/>
        <v>91211</v>
      </c>
      <c r="AA5" s="3">
        <f t="shared" si="8"/>
        <v>70632</v>
      </c>
      <c r="AB5" s="3">
        <f t="shared" si="9"/>
        <v>20579</v>
      </c>
      <c r="AC5" s="4">
        <f t="shared" si="10"/>
        <v>0.77438028307989204</v>
      </c>
      <c r="AD5" s="5">
        <f t="shared" si="11"/>
        <v>0.22561971692010802</v>
      </c>
      <c r="AE5" s="12"/>
      <c r="AF5" s="4">
        <f t="shared" si="12"/>
        <v>0.77701226174578097</v>
      </c>
      <c r="AG5" s="4">
        <f t="shared" si="0"/>
        <v>9.3753793856986803E-2</v>
      </c>
      <c r="AH5" s="4">
        <f t="shared" si="0"/>
        <v>4.7286633483064201E-2</v>
      </c>
      <c r="AI5" s="4">
        <f t="shared" si="0"/>
        <v>8.1947310914167806E-2</v>
      </c>
      <c r="AJ5" s="13"/>
      <c r="AK5" s="13">
        <f t="shared" si="1"/>
        <v>0.2229877382542188</v>
      </c>
      <c r="AL5" s="2" t="s">
        <v>64</v>
      </c>
      <c r="AM5" s="4">
        <f t="shared" si="13"/>
        <v>1.3139635489045813</v>
      </c>
      <c r="AN5" s="4">
        <f t="shared" si="2"/>
        <v>2.3726645375366719</v>
      </c>
      <c r="AO5" s="4">
        <f t="shared" si="2"/>
        <v>0.50605580718073262</v>
      </c>
    </row>
    <row r="6" spans="1:41" ht="38.25" x14ac:dyDescent="0.25">
      <c r="A6">
        <v>3</v>
      </c>
      <c r="B6" t="s">
        <v>24</v>
      </c>
      <c r="C6">
        <v>100</v>
      </c>
      <c r="D6">
        <v>162500</v>
      </c>
      <c r="E6">
        <v>66263</v>
      </c>
      <c r="F6">
        <v>40.777230769230798</v>
      </c>
      <c r="G6">
        <v>91582</v>
      </c>
      <c r="H6">
        <v>70918</v>
      </c>
      <c r="I6">
        <v>20664</v>
      </c>
      <c r="J6">
        <v>77.436614181826101</v>
      </c>
      <c r="K6">
        <v>22.563385818173899</v>
      </c>
      <c r="L6">
        <v>79.320284321567101</v>
      </c>
      <c r="M6">
        <v>9.5452967719541792</v>
      </c>
      <c r="N6">
        <v>4.2587869550126003</v>
      </c>
      <c r="O6">
        <v>6.8756319514661302</v>
      </c>
      <c r="P6">
        <v>1.2099024292621501</v>
      </c>
      <c r="Q6">
        <v>2.21606648199446</v>
      </c>
      <c r="R6">
        <v>0.40927694406548398</v>
      </c>
      <c r="T6" s="2">
        <v>5</v>
      </c>
      <c r="U6" s="2" t="s">
        <v>40</v>
      </c>
      <c r="V6" s="2">
        <f t="shared" si="3"/>
        <v>100</v>
      </c>
      <c r="W6" s="3">
        <f t="shared" si="4"/>
        <v>162500</v>
      </c>
      <c r="X6" s="3">
        <f t="shared" si="5"/>
        <v>66263</v>
      </c>
      <c r="Y6" s="5">
        <f t="shared" si="6"/>
        <v>0.40777230769230799</v>
      </c>
      <c r="Z6" s="3">
        <f t="shared" si="7"/>
        <v>91582</v>
      </c>
      <c r="AA6" s="3">
        <f t="shared" si="8"/>
        <v>70918</v>
      </c>
      <c r="AB6" s="3">
        <f t="shared" si="9"/>
        <v>20664</v>
      </c>
      <c r="AC6" s="4">
        <f t="shared" si="10"/>
        <v>0.77436614181826102</v>
      </c>
      <c r="AD6" s="5">
        <f t="shared" si="11"/>
        <v>0.22563385818173898</v>
      </c>
      <c r="AE6" s="12"/>
      <c r="AF6" s="4">
        <f t="shared" si="12"/>
        <v>0.79320284321567103</v>
      </c>
      <c r="AG6" s="4">
        <f t="shared" si="0"/>
        <v>9.5452967719541787E-2</v>
      </c>
      <c r="AH6" s="4">
        <f t="shared" si="0"/>
        <v>4.2587869550126001E-2</v>
      </c>
      <c r="AI6" s="4">
        <f t="shared" si="0"/>
        <v>6.8756319514661296E-2</v>
      </c>
      <c r="AJ6" s="13"/>
      <c r="AK6" s="13">
        <f t="shared" si="1"/>
        <v>0.20679715678432908</v>
      </c>
      <c r="AL6" s="5" t="s">
        <v>65</v>
      </c>
      <c r="AM6" s="4">
        <f t="shared" si="13"/>
        <v>1.1128155384432139</v>
      </c>
      <c r="AN6" s="4">
        <f t="shared" si="2"/>
        <v>2.0382413951268283</v>
      </c>
      <c r="AO6" s="4">
        <f t="shared" si="2"/>
        <v>0.37643510077120623</v>
      </c>
    </row>
    <row r="7" spans="1:41" ht="38.25" x14ac:dyDescent="0.25">
      <c r="A7">
        <v>4</v>
      </c>
      <c r="B7" t="s">
        <v>25</v>
      </c>
      <c r="C7">
        <v>100</v>
      </c>
      <c r="D7">
        <v>162500</v>
      </c>
      <c r="E7">
        <v>65930</v>
      </c>
      <c r="F7">
        <v>40.572307692307703</v>
      </c>
      <c r="G7">
        <v>91002</v>
      </c>
      <c r="H7">
        <v>70516</v>
      </c>
      <c r="I7">
        <v>20486</v>
      </c>
      <c r="J7">
        <v>77.488406848201095</v>
      </c>
      <c r="K7">
        <v>22.511593151798898</v>
      </c>
      <c r="L7">
        <v>85.028060063703904</v>
      </c>
      <c r="M7">
        <v>8.0828151069315908</v>
      </c>
      <c r="N7">
        <v>3.0077354770210798</v>
      </c>
      <c r="O7">
        <v>3.88138935234339</v>
      </c>
      <c r="P7">
        <v>0.671996673947999</v>
      </c>
      <c r="Q7">
        <v>1.42450142450142</v>
      </c>
      <c r="R7">
        <v>0.13888888888888901</v>
      </c>
      <c r="T7" s="2">
        <v>6</v>
      </c>
      <c r="U7" s="2" t="s">
        <v>39</v>
      </c>
      <c r="V7" s="2">
        <f t="shared" si="3"/>
        <v>100</v>
      </c>
      <c r="W7" s="3">
        <f t="shared" si="4"/>
        <v>162500</v>
      </c>
      <c r="X7" s="3">
        <f t="shared" si="5"/>
        <v>65930</v>
      </c>
      <c r="Y7" s="5">
        <f t="shared" si="6"/>
        <v>0.40572307692307702</v>
      </c>
      <c r="Z7" s="3">
        <f t="shared" si="7"/>
        <v>91002</v>
      </c>
      <c r="AA7" s="3">
        <f t="shared" si="8"/>
        <v>70516</v>
      </c>
      <c r="AB7" s="3">
        <f t="shared" si="9"/>
        <v>20486</v>
      </c>
      <c r="AC7" s="4">
        <f t="shared" si="10"/>
        <v>0.77488406848201097</v>
      </c>
      <c r="AD7" s="5">
        <f t="shared" si="11"/>
        <v>0.22511593151798898</v>
      </c>
      <c r="AE7" s="12"/>
      <c r="AF7" s="4">
        <f t="shared" si="12"/>
        <v>0.85028060063703903</v>
      </c>
      <c r="AG7" s="4">
        <f t="shared" si="0"/>
        <v>8.0828151069315901E-2</v>
      </c>
      <c r="AH7" s="4">
        <f t="shared" si="0"/>
        <v>3.0077354770210799E-2</v>
      </c>
      <c r="AI7" s="4">
        <f t="shared" si="0"/>
        <v>3.8813893523433902E-2</v>
      </c>
      <c r="AJ7" s="13"/>
      <c r="AK7" s="13">
        <f t="shared" si="1"/>
        <v>0.14971939936296061</v>
      </c>
      <c r="AL7" s="5" t="s">
        <v>66</v>
      </c>
      <c r="AM7" s="4">
        <f t="shared" si="13"/>
        <v>0.61807326150054642</v>
      </c>
      <c r="AN7" s="4">
        <f t="shared" si="2"/>
        <v>1.3101943440897128</v>
      </c>
      <c r="AO7" s="4">
        <f t="shared" si="2"/>
        <v>0.12774394854874752</v>
      </c>
    </row>
    <row r="8" spans="1:41" ht="38.25" x14ac:dyDescent="0.25">
      <c r="A8">
        <v>7</v>
      </c>
      <c r="B8" t="s">
        <v>41</v>
      </c>
      <c r="C8">
        <v>100</v>
      </c>
      <c r="D8">
        <v>162500</v>
      </c>
      <c r="E8">
        <v>65762</v>
      </c>
      <c r="F8">
        <v>40.468923076923097</v>
      </c>
      <c r="G8">
        <v>91276</v>
      </c>
      <c r="H8">
        <v>70409</v>
      </c>
      <c r="I8">
        <v>20867</v>
      </c>
      <c r="J8">
        <v>77.138568736579202</v>
      </c>
      <c r="K8">
        <v>22.861431263420801</v>
      </c>
      <c r="L8">
        <v>79.886560627718097</v>
      </c>
      <c r="M8">
        <v>8.7999148444390407</v>
      </c>
      <c r="N8">
        <v>4.3505367841610703</v>
      </c>
      <c r="O8">
        <v>6.9629877436817598</v>
      </c>
      <c r="P8">
        <v>1.2168308429513099</v>
      </c>
      <c r="Q8">
        <v>2.2591373272439101</v>
      </c>
      <c r="R8">
        <v>0.41958041958042003</v>
      </c>
      <c r="T8" s="2">
        <v>7</v>
      </c>
      <c r="U8" s="2" t="s">
        <v>59</v>
      </c>
      <c r="V8" s="2">
        <f t="shared" si="3"/>
        <v>100</v>
      </c>
      <c r="W8" s="3">
        <f t="shared" si="4"/>
        <v>162500</v>
      </c>
      <c r="X8" s="3">
        <f t="shared" si="5"/>
        <v>65762</v>
      </c>
      <c r="Y8" s="5">
        <f t="shared" si="6"/>
        <v>0.40468923076923097</v>
      </c>
      <c r="Z8" s="3">
        <f t="shared" si="7"/>
        <v>91276</v>
      </c>
      <c r="AA8" s="3">
        <f t="shared" si="8"/>
        <v>70409</v>
      </c>
      <c r="AB8" s="3">
        <f t="shared" si="9"/>
        <v>20867</v>
      </c>
      <c r="AC8" s="4">
        <f t="shared" si="10"/>
        <v>0.77138568736579205</v>
      </c>
      <c r="AD8" s="5">
        <f t="shared" si="11"/>
        <v>0.22861431263420801</v>
      </c>
      <c r="AE8" s="12"/>
      <c r="AF8" s="4">
        <f t="shared" si="12"/>
        <v>0.79886560627718095</v>
      </c>
      <c r="AG8" s="4">
        <f t="shared" si="0"/>
        <v>8.7999148444390413E-2</v>
      </c>
      <c r="AH8" s="4">
        <f t="shared" si="0"/>
        <v>4.3505367841610701E-2</v>
      </c>
      <c r="AI8" s="4">
        <f t="shared" si="0"/>
        <v>6.9629877436817603E-2</v>
      </c>
      <c r="AJ8" s="13"/>
      <c r="AK8" s="13">
        <f t="shared" si="1"/>
        <v>0.20113439372281872</v>
      </c>
      <c r="AL8" s="5" t="s">
        <v>67</v>
      </c>
      <c r="AM8" s="4">
        <f t="shared" si="13"/>
        <v>1.1191879914804077</v>
      </c>
      <c r="AN8" s="4">
        <f t="shared" si="2"/>
        <v>2.0778560819712055</v>
      </c>
      <c r="AO8" s="4">
        <f t="shared" si="2"/>
        <v>0.38591178862278974</v>
      </c>
    </row>
    <row r="11" spans="1:41" x14ac:dyDescent="0.25">
      <c r="A11">
        <v>100</v>
      </c>
      <c r="F11">
        <f>F2/$A$11</f>
        <v>0.353366153846154</v>
      </c>
      <c r="J11">
        <f>J2/$A$11</f>
        <v>0.588466780762254</v>
      </c>
      <c r="K11">
        <f>K2/$A$11</f>
        <v>0.411533219237746</v>
      </c>
      <c r="L11">
        <f t="shared" ref="L11:O11" si="14">L2/$A$11</f>
        <v>0.84462401170283197</v>
      </c>
      <c r="M11">
        <f t="shared" si="14"/>
        <v>6.3912786040193598E-2</v>
      </c>
      <c r="N11">
        <f t="shared" si="14"/>
        <v>3.4481557591167097E-2</v>
      </c>
      <c r="O11">
        <f t="shared" si="14"/>
        <v>5.6981644665807504E-2</v>
      </c>
      <c r="P11">
        <f>P2/$P$2</f>
        <v>1</v>
      </c>
      <c r="Q11">
        <f t="shared" ref="Q11:R11" si="15">Q2/$P$2</f>
        <v>1.9816110280191348</v>
      </c>
      <c r="R11">
        <f t="shared" si="15"/>
        <v>0.30405171224825805</v>
      </c>
    </row>
    <row r="12" spans="1:41" x14ac:dyDescent="0.25">
      <c r="F12">
        <f t="shared" ref="F12:F17" si="16">F3/$A$11</f>
        <v>0.35539076923076895</v>
      </c>
      <c r="J12">
        <f t="shared" ref="J12:O17" si="17">J3/$A$11</f>
        <v>0.58770073066981499</v>
      </c>
      <c r="K12">
        <f t="shared" si="17"/>
        <v>0.41229926933018496</v>
      </c>
      <c r="L12">
        <f t="shared" si="17"/>
        <v>0.84540527436754298</v>
      </c>
      <c r="M12">
        <f t="shared" si="17"/>
        <v>6.4881993385395895E-2</v>
      </c>
      <c r="N12">
        <f t="shared" si="17"/>
        <v>3.2034077331994301E-2</v>
      </c>
      <c r="O12">
        <f t="shared" si="17"/>
        <v>5.76786549150664E-2</v>
      </c>
      <c r="P12">
        <f t="shared" ref="P12:R17" si="18">P3/$P$2</f>
        <v>1.0002042031574334</v>
      </c>
      <c r="Q12">
        <f t="shared" si="18"/>
        <v>1.9261914754994416</v>
      </c>
      <c r="R12">
        <f t="shared" si="18"/>
        <v>0.30402666680243839</v>
      </c>
    </row>
    <row r="13" spans="1:41" x14ac:dyDescent="0.25">
      <c r="F13">
        <f t="shared" si="16"/>
        <v>0.354301538461538</v>
      </c>
      <c r="J13">
        <f t="shared" si="17"/>
        <v>0.588504666210097</v>
      </c>
      <c r="K13">
        <f t="shared" si="17"/>
        <v>0.411495333789903</v>
      </c>
      <c r="L13">
        <f t="shared" si="17"/>
        <v>0.87678465974224495</v>
      </c>
      <c r="M13">
        <f t="shared" si="17"/>
        <v>6.3275089450098992E-2</v>
      </c>
      <c r="N13">
        <f t="shared" si="17"/>
        <v>2.46986486955918E-2</v>
      </c>
      <c r="O13">
        <f t="shared" si="17"/>
        <v>3.52416021120645E-2</v>
      </c>
      <c r="P13">
        <f t="shared" si="18"/>
        <v>0.61138585624407571</v>
      </c>
      <c r="Q13">
        <f t="shared" si="18"/>
        <v>1.355234120045486</v>
      </c>
      <c r="R13">
        <f t="shared" si="18"/>
        <v>0</v>
      </c>
    </row>
    <row r="14" spans="1:41" x14ac:dyDescent="0.25">
      <c r="F14">
        <f t="shared" si="16"/>
        <v>0.405513846153846</v>
      </c>
      <c r="J14">
        <f t="shared" si="17"/>
        <v>0.77438028307989204</v>
      </c>
      <c r="K14">
        <f t="shared" si="17"/>
        <v>0.22561971692010802</v>
      </c>
      <c r="L14">
        <f t="shared" si="17"/>
        <v>0.77701226174578097</v>
      </c>
      <c r="M14">
        <f t="shared" si="17"/>
        <v>9.3753793856986803E-2</v>
      </c>
      <c r="N14">
        <f t="shared" si="17"/>
        <v>4.7286633483064201E-2</v>
      </c>
      <c r="O14">
        <f t="shared" si="17"/>
        <v>8.1947310914167806E-2</v>
      </c>
      <c r="P14">
        <f t="shared" si="18"/>
        <v>1.3139635489045813</v>
      </c>
      <c r="Q14">
        <f t="shared" si="18"/>
        <v>2.3726645375366719</v>
      </c>
      <c r="R14">
        <f t="shared" si="18"/>
        <v>0.50605580718073262</v>
      </c>
    </row>
    <row r="15" spans="1:41" x14ac:dyDescent="0.25">
      <c r="F15">
        <f t="shared" si="16"/>
        <v>0.40777230769230799</v>
      </c>
      <c r="J15">
        <f t="shared" si="17"/>
        <v>0.77436614181826102</v>
      </c>
      <c r="K15">
        <f t="shared" si="17"/>
        <v>0.22563385818173898</v>
      </c>
      <c r="L15">
        <f t="shared" si="17"/>
        <v>0.79320284321567103</v>
      </c>
      <c r="M15">
        <f t="shared" si="17"/>
        <v>9.5452967719541787E-2</v>
      </c>
      <c r="N15">
        <f t="shared" si="17"/>
        <v>4.2587869550126001E-2</v>
      </c>
      <c r="O15">
        <f t="shared" si="17"/>
        <v>6.8756319514661296E-2</v>
      </c>
      <c r="P15">
        <f t="shared" si="18"/>
        <v>1.1128155384432139</v>
      </c>
      <c r="Q15">
        <f t="shared" si="18"/>
        <v>2.0382413951268283</v>
      </c>
      <c r="R15">
        <f t="shared" si="18"/>
        <v>0.37643510077120623</v>
      </c>
    </row>
    <row r="16" spans="1:41" x14ac:dyDescent="0.25">
      <c r="F16">
        <f t="shared" si="16"/>
        <v>0.40572307692307702</v>
      </c>
      <c r="J16">
        <f t="shared" si="17"/>
        <v>0.77488406848201097</v>
      </c>
      <c r="K16">
        <f t="shared" si="17"/>
        <v>0.22511593151798898</v>
      </c>
      <c r="L16">
        <f t="shared" si="17"/>
        <v>0.85028060063703903</v>
      </c>
      <c r="M16">
        <f t="shared" si="17"/>
        <v>8.0828151069315901E-2</v>
      </c>
      <c r="N16">
        <f t="shared" si="17"/>
        <v>3.0077354770210799E-2</v>
      </c>
      <c r="O16">
        <f t="shared" si="17"/>
        <v>3.8813893523433902E-2</v>
      </c>
      <c r="P16">
        <f t="shared" si="18"/>
        <v>0.61807326150054642</v>
      </c>
      <c r="Q16">
        <f t="shared" si="18"/>
        <v>1.3101943440897128</v>
      </c>
      <c r="R16">
        <f t="shared" si="18"/>
        <v>0.12774394854874752</v>
      </c>
    </row>
    <row r="17" spans="6:18" x14ac:dyDescent="0.25">
      <c r="F17">
        <f t="shared" si="16"/>
        <v>0.40468923076923097</v>
      </c>
      <c r="J17">
        <f t="shared" si="17"/>
        <v>0.77138568736579205</v>
      </c>
      <c r="K17">
        <f t="shared" si="17"/>
        <v>0.22861431263420801</v>
      </c>
      <c r="L17">
        <f t="shared" si="17"/>
        <v>0.79886560627718095</v>
      </c>
      <c r="M17">
        <f t="shared" si="17"/>
        <v>8.7999148444390413E-2</v>
      </c>
      <c r="N17">
        <f t="shared" si="17"/>
        <v>4.3505367841610701E-2</v>
      </c>
      <c r="O17">
        <f t="shared" si="17"/>
        <v>6.9629877436817603E-2</v>
      </c>
      <c r="P17">
        <f t="shared" si="18"/>
        <v>1.1191879914804077</v>
      </c>
      <c r="Q17">
        <f t="shared" si="18"/>
        <v>2.0778560819712055</v>
      </c>
      <c r="R17">
        <f t="shared" si="18"/>
        <v>0.38591178862278974</v>
      </c>
    </row>
  </sheetData>
  <autoFilter ref="A1:R1" xr:uid="{00000000-0009-0000-0000-000003000000}">
    <sortState xmlns:xlrd2="http://schemas.microsoft.com/office/spreadsheetml/2017/richdata2" ref="A2:R8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F376-2302-4A8F-AFD8-08D22896F4D0}">
  <dimension ref="A1:AP17"/>
  <sheetViews>
    <sheetView tabSelected="1" topLeftCell="I1" zoomScale="85" zoomScaleNormal="85" workbookViewId="0">
      <selection activeCell="U1" sqref="U1:AP8"/>
    </sheetView>
  </sheetViews>
  <sheetFormatPr defaultRowHeight="15" x14ac:dyDescent="0.25"/>
  <sheetData>
    <row r="1" spans="1:42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19" t="s">
        <v>34</v>
      </c>
      <c r="AO1" s="19" t="s">
        <v>36</v>
      </c>
      <c r="AP1" s="19" t="s">
        <v>35</v>
      </c>
    </row>
    <row r="2" spans="1:42" ht="63.75" x14ac:dyDescent="0.25">
      <c r="A2">
        <v>2</v>
      </c>
      <c r="B2" t="s">
        <v>23</v>
      </c>
      <c r="C2">
        <v>200</v>
      </c>
      <c r="D2">
        <v>325000</v>
      </c>
      <c r="E2">
        <v>114524</v>
      </c>
      <c r="F2">
        <v>35.2381538461538</v>
      </c>
      <c r="G2">
        <v>195708</v>
      </c>
      <c r="H2">
        <v>114524</v>
      </c>
      <c r="I2">
        <v>81184</v>
      </c>
      <c r="J2">
        <v>58.517791812291797</v>
      </c>
      <c r="K2">
        <v>41.482208187708203</v>
      </c>
      <c r="L2">
        <v>84.260067758723096</v>
      </c>
      <c r="M2">
        <v>6.3288044427368897</v>
      </c>
      <c r="N2">
        <v>3.3294331319199499</v>
      </c>
      <c r="O2">
        <v>6.0816946666201002</v>
      </c>
      <c r="P2">
        <v>1.1335132985462499</v>
      </c>
      <c r="Q2">
        <v>1.0752688172042999E-2</v>
      </c>
      <c r="R2">
        <v>2.2184300341296899</v>
      </c>
      <c r="S2">
        <v>0.337268128161889</v>
      </c>
      <c r="U2" s="2">
        <v>1</v>
      </c>
      <c r="V2" s="2" t="s">
        <v>20</v>
      </c>
      <c r="W2" s="2">
        <f>C2</f>
        <v>200</v>
      </c>
      <c r="X2" s="3">
        <f>D2</f>
        <v>325000</v>
      </c>
      <c r="Y2" s="3">
        <f>E2</f>
        <v>114524</v>
      </c>
      <c r="Z2" s="5">
        <f>F11</f>
        <v>0.35238153846153802</v>
      </c>
      <c r="AA2" s="3">
        <f>G2</f>
        <v>195708</v>
      </c>
      <c r="AB2" s="3">
        <f>H2</f>
        <v>114524</v>
      </c>
      <c r="AC2" s="3">
        <f>I2</f>
        <v>81184</v>
      </c>
      <c r="AD2" s="4">
        <f>J11</f>
        <v>0.58517791812291797</v>
      </c>
      <c r="AE2" s="5">
        <f>K11</f>
        <v>0.41482208187708203</v>
      </c>
      <c r="AF2" s="12"/>
      <c r="AG2" s="4">
        <f>L11</f>
        <v>0.84260067758723101</v>
      </c>
      <c r="AH2" s="4">
        <f>M11</f>
        <v>6.3288044427368892E-2</v>
      </c>
      <c r="AI2" s="4">
        <f>N11</f>
        <v>3.3294331319199497E-2</v>
      </c>
      <c r="AJ2" s="4">
        <f>O11</f>
        <v>6.0816946666201001E-2</v>
      </c>
      <c r="AK2" s="13"/>
      <c r="AL2" s="13">
        <f t="shared" ref="AL2:AL8" si="0">SUM(AH2:AJ2)</f>
        <v>0.15739932241276938</v>
      </c>
      <c r="AM2" s="5" t="s">
        <v>69</v>
      </c>
      <c r="AN2" s="4">
        <f>P11</f>
        <v>1</v>
      </c>
      <c r="AO2" s="4">
        <f>R11</f>
        <v>1</v>
      </c>
      <c r="AP2" s="4">
        <f t="shared" ref="AP2:AP8" si="1">S11</f>
        <v>1</v>
      </c>
    </row>
    <row r="3" spans="1:42" ht="38.25" x14ac:dyDescent="0.25">
      <c r="A3">
        <v>5</v>
      </c>
      <c r="B3" t="s">
        <v>26</v>
      </c>
      <c r="C3">
        <v>200</v>
      </c>
      <c r="D3">
        <v>325000</v>
      </c>
      <c r="E3">
        <v>114561</v>
      </c>
      <c r="F3">
        <v>35.249538461538499</v>
      </c>
      <c r="G3">
        <v>195469</v>
      </c>
      <c r="H3">
        <v>114561</v>
      </c>
      <c r="I3">
        <v>80908</v>
      </c>
      <c r="J3">
        <v>58.608270365121797</v>
      </c>
      <c r="K3">
        <v>41.391729634878203</v>
      </c>
      <c r="L3">
        <v>84.570665409694399</v>
      </c>
      <c r="M3">
        <v>6.4856277441712296</v>
      </c>
      <c r="N3">
        <v>3.23670359022704</v>
      </c>
      <c r="O3">
        <v>5.7070032559073303</v>
      </c>
      <c r="P3">
        <v>1.06675758176161</v>
      </c>
      <c r="Q3">
        <v>1.03626943005181E-2</v>
      </c>
      <c r="R3">
        <v>2.12765957446809</v>
      </c>
      <c r="S3">
        <v>0.33003300330032997</v>
      </c>
      <c r="U3" s="2">
        <v>2</v>
      </c>
      <c r="V3" s="2" t="s">
        <v>38</v>
      </c>
      <c r="W3" s="2">
        <f>C3</f>
        <v>200</v>
      </c>
      <c r="X3" s="3">
        <f>D3</f>
        <v>325000</v>
      </c>
      <c r="Y3" s="3">
        <f>E3</f>
        <v>114561</v>
      </c>
      <c r="Z3" s="5">
        <f>F12</f>
        <v>0.35249538461538499</v>
      </c>
      <c r="AA3" s="3">
        <f>G3</f>
        <v>195469</v>
      </c>
      <c r="AB3" s="3">
        <f>H3</f>
        <v>114561</v>
      </c>
      <c r="AC3" s="3">
        <f>I3</f>
        <v>80908</v>
      </c>
      <c r="AD3" s="4">
        <f>J12</f>
        <v>0.58608270365121795</v>
      </c>
      <c r="AE3" s="5">
        <f>K12</f>
        <v>0.41391729634878205</v>
      </c>
      <c r="AF3" s="12"/>
      <c r="AG3" s="4">
        <f>L12</f>
        <v>0.84570665409694401</v>
      </c>
      <c r="AH3" s="4">
        <f>M12</f>
        <v>6.4856277441712296E-2</v>
      </c>
      <c r="AI3" s="4">
        <f>N12</f>
        <v>3.23670359022704E-2</v>
      </c>
      <c r="AJ3" s="4">
        <f>O12</f>
        <v>5.7070032559073301E-2</v>
      </c>
      <c r="AK3" s="13"/>
      <c r="AL3" s="13">
        <f t="shared" si="0"/>
        <v>0.15429334590305599</v>
      </c>
      <c r="AM3" s="5" t="s">
        <v>70</v>
      </c>
      <c r="AN3" s="4">
        <f>P12</f>
        <v>0.94110724870166473</v>
      </c>
      <c r="AO3" s="4">
        <f>R12</f>
        <v>0.95908346972177105</v>
      </c>
      <c r="AP3" s="4">
        <f t="shared" si="1"/>
        <v>0.97854785478547746</v>
      </c>
    </row>
    <row r="4" spans="1:42" ht="38.25" x14ac:dyDescent="0.25">
      <c r="A4">
        <v>6</v>
      </c>
      <c r="B4" t="s">
        <v>27</v>
      </c>
      <c r="C4">
        <v>200</v>
      </c>
      <c r="D4">
        <v>325000</v>
      </c>
      <c r="E4">
        <v>114559</v>
      </c>
      <c r="F4">
        <v>35.248923076923099</v>
      </c>
      <c r="G4">
        <v>195635</v>
      </c>
      <c r="H4">
        <v>114559</v>
      </c>
      <c r="I4">
        <v>81076</v>
      </c>
      <c r="J4">
        <v>58.557517826564798</v>
      </c>
      <c r="K4">
        <v>41.442482173435202</v>
      </c>
      <c r="L4">
        <v>87.942457598268106</v>
      </c>
      <c r="M4">
        <v>6.3067938791365101</v>
      </c>
      <c r="N4">
        <v>2.41884094658647</v>
      </c>
      <c r="O4">
        <v>3.3319075760088701</v>
      </c>
      <c r="P4">
        <v>0.61677698049872098</v>
      </c>
      <c r="Q4">
        <v>5.40540540540541E-3</v>
      </c>
      <c r="R4">
        <v>1.39616055846422</v>
      </c>
      <c r="S4">
        <v>0</v>
      </c>
      <c r="U4" s="2">
        <v>3</v>
      </c>
      <c r="V4" s="2" t="s">
        <v>37</v>
      </c>
      <c r="W4" s="2">
        <f>C4</f>
        <v>200</v>
      </c>
      <c r="X4" s="3">
        <f>D4</f>
        <v>325000</v>
      </c>
      <c r="Y4" s="3">
        <f>E4</f>
        <v>114559</v>
      </c>
      <c r="Z4" s="5">
        <f>F13</f>
        <v>0.352489230769231</v>
      </c>
      <c r="AA4" s="3">
        <f>G4</f>
        <v>195635</v>
      </c>
      <c r="AB4" s="3">
        <f>H4</f>
        <v>114559</v>
      </c>
      <c r="AC4" s="3">
        <f>I4</f>
        <v>81076</v>
      </c>
      <c r="AD4" s="4">
        <f>J13</f>
        <v>0.58557517826564798</v>
      </c>
      <c r="AE4" s="5">
        <f>K13</f>
        <v>0.41442482173435202</v>
      </c>
      <c r="AF4" s="12"/>
      <c r="AG4" s="4">
        <f>L13</f>
        <v>0.87942457598268109</v>
      </c>
      <c r="AH4" s="4">
        <f>M13</f>
        <v>6.3067938791365102E-2</v>
      </c>
      <c r="AI4" s="4">
        <f>N13</f>
        <v>2.4188409465864699E-2</v>
      </c>
      <c r="AJ4" s="4">
        <f>O13</f>
        <v>3.3319075760088704E-2</v>
      </c>
      <c r="AK4" s="13"/>
      <c r="AL4" s="13">
        <f t="shared" si="0"/>
        <v>0.12057542401731851</v>
      </c>
      <c r="AM4" s="5" t="s">
        <v>71</v>
      </c>
      <c r="AN4" s="4">
        <f>P13</f>
        <v>0.54412857907335355</v>
      </c>
      <c r="AO4" s="4">
        <f>R13</f>
        <v>0.62934622096925696</v>
      </c>
      <c r="AP4" s="4">
        <f t="shared" si="1"/>
        <v>0</v>
      </c>
    </row>
    <row r="5" spans="1:42" ht="38.25" x14ac:dyDescent="0.25">
      <c r="A5">
        <v>1</v>
      </c>
      <c r="B5" t="s">
        <v>22</v>
      </c>
      <c r="C5">
        <v>200</v>
      </c>
      <c r="D5">
        <v>325000</v>
      </c>
      <c r="E5">
        <v>132543</v>
      </c>
      <c r="F5">
        <v>40.782461538461497</v>
      </c>
      <c r="G5">
        <v>183011</v>
      </c>
      <c r="H5">
        <v>141909</v>
      </c>
      <c r="I5">
        <v>41102</v>
      </c>
      <c r="J5">
        <v>77.541240690450294</v>
      </c>
      <c r="K5">
        <v>22.458759309549698</v>
      </c>
      <c r="L5">
        <v>77.761933862972796</v>
      </c>
      <c r="M5">
        <v>9.6074481489026198</v>
      </c>
      <c r="N5">
        <v>4.8188135171227504</v>
      </c>
      <c r="O5">
        <v>7.8118044710018602</v>
      </c>
      <c r="P5">
        <v>1.3639320493602101</v>
      </c>
      <c r="Q5">
        <v>1.31964809384164E-2</v>
      </c>
      <c r="R5">
        <v>2.46020260492041</v>
      </c>
      <c r="S5">
        <v>0.43795620437956201</v>
      </c>
      <c r="U5" s="2">
        <v>4</v>
      </c>
      <c r="V5" s="2" t="s">
        <v>19</v>
      </c>
      <c r="W5" s="2">
        <f>C5</f>
        <v>200</v>
      </c>
      <c r="X5" s="3">
        <f>D5</f>
        <v>325000</v>
      </c>
      <c r="Y5" s="3">
        <f>E5</f>
        <v>132543</v>
      </c>
      <c r="Z5" s="5">
        <f>F14</f>
        <v>0.40782461538461495</v>
      </c>
      <c r="AA5" s="3">
        <f>G5</f>
        <v>183011</v>
      </c>
      <c r="AB5" s="3">
        <f>H5</f>
        <v>141909</v>
      </c>
      <c r="AC5" s="3">
        <f>I5</f>
        <v>41102</v>
      </c>
      <c r="AD5" s="4">
        <f>J14</f>
        <v>0.77541240690450297</v>
      </c>
      <c r="AE5" s="5">
        <f>K14</f>
        <v>0.22458759309549697</v>
      </c>
      <c r="AF5" s="12"/>
      <c r="AG5" s="4">
        <f>L14</f>
        <v>0.77761933862972799</v>
      </c>
      <c r="AH5" s="4">
        <f>M14</f>
        <v>9.6074481489026198E-2</v>
      </c>
      <c r="AI5" s="4">
        <f>N14</f>
        <v>4.8188135171227504E-2</v>
      </c>
      <c r="AJ5" s="4">
        <f>O14</f>
        <v>7.8118044710018597E-2</v>
      </c>
      <c r="AK5" s="13"/>
      <c r="AL5" s="13">
        <f t="shared" si="0"/>
        <v>0.22238066137027229</v>
      </c>
      <c r="AM5" s="2" t="s">
        <v>72</v>
      </c>
      <c r="AN5" s="4">
        <f>P14</f>
        <v>1.2032783833321374</v>
      </c>
      <c r="AO5" s="4">
        <f>R14</f>
        <v>1.1089836357564324</v>
      </c>
      <c r="AP5" s="4">
        <f t="shared" si="1"/>
        <v>1.2985401459854002</v>
      </c>
    </row>
    <row r="6" spans="1:42" ht="38.25" x14ac:dyDescent="0.25">
      <c r="A6">
        <v>3</v>
      </c>
      <c r="B6" t="s">
        <v>24</v>
      </c>
      <c r="C6">
        <v>200</v>
      </c>
      <c r="D6">
        <v>325000</v>
      </c>
      <c r="E6">
        <v>131978</v>
      </c>
      <c r="F6">
        <v>40.608615384615398</v>
      </c>
      <c r="G6">
        <v>182208</v>
      </c>
      <c r="H6">
        <v>141297</v>
      </c>
      <c r="I6">
        <v>40911</v>
      </c>
      <c r="J6">
        <v>77.547089041095902</v>
      </c>
      <c r="K6">
        <v>22.452910958904098</v>
      </c>
      <c r="L6">
        <v>79.529163951567696</v>
      </c>
      <c r="M6">
        <v>9.3371622543151105</v>
      </c>
      <c r="N6">
        <v>4.1825152676961297</v>
      </c>
      <c r="O6">
        <v>6.9511585264210698</v>
      </c>
      <c r="P6">
        <v>1.2076210068094799</v>
      </c>
      <c r="Q6">
        <v>1.1544011544011501E-2</v>
      </c>
      <c r="R6">
        <v>2.2759601706970098</v>
      </c>
      <c r="S6">
        <v>0.4149377593361</v>
      </c>
      <c r="U6" s="2">
        <v>5</v>
      </c>
      <c r="V6" s="2" t="s">
        <v>40</v>
      </c>
      <c r="W6" s="2">
        <f>C6</f>
        <v>200</v>
      </c>
      <c r="X6" s="3">
        <f>D6</f>
        <v>325000</v>
      </c>
      <c r="Y6" s="3">
        <f>E6</f>
        <v>131978</v>
      </c>
      <c r="Z6" s="5">
        <f>F15</f>
        <v>0.40608615384615399</v>
      </c>
      <c r="AA6" s="3">
        <f>G6</f>
        <v>182208</v>
      </c>
      <c r="AB6" s="3">
        <f>H6</f>
        <v>141297</v>
      </c>
      <c r="AC6" s="3">
        <f>I6</f>
        <v>40911</v>
      </c>
      <c r="AD6" s="4">
        <f>J15</f>
        <v>0.77547089041095907</v>
      </c>
      <c r="AE6" s="5">
        <f>K15</f>
        <v>0.22452910958904099</v>
      </c>
      <c r="AF6" s="12"/>
      <c r="AG6" s="4">
        <f>L15</f>
        <v>0.79529163951567694</v>
      </c>
      <c r="AH6" s="4">
        <f>M15</f>
        <v>9.3371622543151109E-2</v>
      </c>
      <c r="AI6" s="4">
        <f>N15</f>
        <v>4.1825152676961297E-2</v>
      </c>
      <c r="AJ6" s="4">
        <f>O15</f>
        <v>6.9511585264210696E-2</v>
      </c>
      <c r="AK6" s="13"/>
      <c r="AL6" s="13">
        <f t="shared" si="0"/>
        <v>0.20470836048432312</v>
      </c>
      <c r="AM6" s="5" t="s">
        <v>73</v>
      </c>
      <c r="AN6" s="4">
        <f>P15</f>
        <v>1.0653787726692527</v>
      </c>
      <c r="AO6" s="4">
        <f>R15</f>
        <v>1.0259328154064997</v>
      </c>
      <c r="AP6" s="4">
        <f t="shared" si="1"/>
        <v>1.2302904564315353</v>
      </c>
    </row>
    <row r="7" spans="1:42" ht="38.25" x14ac:dyDescent="0.25">
      <c r="A7">
        <v>4</v>
      </c>
      <c r="B7" t="s">
        <v>25</v>
      </c>
      <c r="C7">
        <v>200</v>
      </c>
      <c r="D7">
        <v>325000</v>
      </c>
      <c r="E7">
        <v>132154</v>
      </c>
      <c r="F7">
        <v>40.6627692307692</v>
      </c>
      <c r="G7">
        <v>182369</v>
      </c>
      <c r="H7">
        <v>141394</v>
      </c>
      <c r="I7">
        <v>40975</v>
      </c>
      <c r="J7">
        <v>77.531817359309997</v>
      </c>
      <c r="K7">
        <v>22.468182640689999</v>
      </c>
      <c r="L7">
        <v>85.391285923997799</v>
      </c>
      <c r="M7">
        <v>7.8794436793438001</v>
      </c>
      <c r="N7">
        <v>2.90267415288224</v>
      </c>
      <c r="O7">
        <v>3.8265962437762</v>
      </c>
      <c r="P7">
        <v>0.66881326652412498</v>
      </c>
      <c r="Q7">
        <v>6.0790273556231003E-3</v>
      </c>
      <c r="R7">
        <v>1.4184900870406101</v>
      </c>
      <c r="S7">
        <v>0.13888888888888901</v>
      </c>
      <c r="U7" s="2">
        <v>6</v>
      </c>
      <c r="V7" s="2" t="s">
        <v>39</v>
      </c>
      <c r="W7" s="2">
        <f>C7</f>
        <v>200</v>
      </c>
      <c r="X7" s="3">
        <f>D7</f>
        <v>325000</v>
      </c>
      <c r="Y7" s="3">
        <f>E7</f>
        <v>132154</v>
      </c>
      <c r="Z7" s="5">
        <f>F16</f>
        <v>0.40662769230769202</v>
      </c>
      <c r="AA7" s="3">
        <f>G7</f>
        <v>182369</v>
      </c>
      <c r="AB7" s="3">
        <f>H7</f>
        <v>141394</v>
      </c>
      <c r="AC7" s="3">
        <f>I7</f>
        <v>40975</v>
      </c>
      <c r="AD7" s="4">
        <f>J16</f>
        <v>0.77531817359309996</v>
      </c>
      <c r="AE7" s="5">
        <f>K16</f>
        <v>0.22468182640689999</v>
      </c>
      <c r="AF7" s="12"/>
      <c r="AG7" s="4">
        <f>L16</f>
        <v>0.85391285923997795</v>
      </c>
      <c r="AH7" s="4">
        <f>M16</f>
        <v>7.8794436793438005E-2</v>
      </c>
      <c r="AI7" s="4">
        <f>N16</f>
        <v>2.9026741528822401E-2</v>
      </c>
      <c r="AJ7" s="4">
        <f>O16</f>
        <v>3.8265962437762001E-2</v>
      </c>
      <c r="AK7" s="13"/>
      <c r="AL7" s="13">
        <f t="shared" si="0"/>
        <v>0.14608714076002241</v>
      </c>
      <c r="AM7" s="5" t="s">
        <v>74</v>
      </c>
      <c r="AN7" s="4">
        <f>P16</f>
        <v>0.59003565938034375</v>
      </c>
      <c r="AO7" s="4">
        <f>R16</f>
        <v>0.63941168538907589</v>
      </c>
      <c r="AP7" s="4">
        <f t="shared" si="1"/>
        <v>0.41180555555555554</v>
      </c>
    </row>
    <row r="8" spans="1:42" ht="38.25" x14ac:dyDescent="0.25">
      <c r="A8">
        <v>7</v>
      </c>
      <c r="B8" t="s">
        <v>41</v>
      </c>
      <c r="C8">
        <v>200</v>
      </c>
      <c r="D8">
        <v>325000</v>
      </c>
      <c r="E8">
        <v>131663</v>
      </c>
      <c r="F8">
        <v>40.5116923076923</v>
      </c>
      <c r="G8">
        <v>182441</v>
      </c>
      <c r="H8">
        <v>140663</v>
      </c>
      <c r="I8">
        <v>41778</v>
      </c>
      <c r="J8">
        <v>77.100542093060199</v>
      </c>
      <c r="K8">
        <v>22.899457906939801</v>
      </c>
      <c r="L8">
        <v>79.779436895711001</v>
      </c>
      <c r="M8">
        <v>8.7830294008187604</v>
      </c>
      <c r="N8">
        <v>4.3186012775039302</v>
      </c>
      <c r="O8">
        <v>7.1189324259662898</v>
      </c>
      <c r="P8">
        <v>1.24400733437917</v>
      </c>
      <c r="Q8">
        <v>1.20300751879699E-2</v>
      </c>
      <c r="R8">
        <v>2.2598870056497198</v>
      </c>
      <c r="S8">
        <v>0.42796005706134099</v>
      </c>
      <c r="U8" s="2">
        <v>7</v>
      </c>
      <c r="V8" s="2" t="s">
        <v>59</v>
      </c>
      <c r="W8" s="2">
        <f>C8</f>
        <v>200</v>
      </c>
      <c r="X8" s="3">
        <f>D8</f>
        <v>325000</v>
      </c>
      <c r="Y8" s="3">
        <f>E8</f>
        <v>131663</v>
      </c>
      <c r="Z8" s="5">
        <f>F17</f>
        <v>0.40511692307692299</v>
      </c>
      <c r="AA8" s="3">
        <f>G8</f>
        <v>182441</v>
      </c>
      <c r="AB8" s="3">
        <f>H8</f>
        <v>140663</v>
      </c>
      <c r="AC8" s="3">
        <f>I8</f>
        <v>41778</v>
      </c>
      <c r="AD8" s="4">
        <f>J17</f>
        <v>0.77100542093060198</v>
      </c>
      <c r="AE8" s="5">
        <f>K17</f>
        <v>0.22899457906939802</v>
      </c>
      <c r="AF8" s="12"/>
      <c r="AG8" s="4">
        <f>L17</f>
        <v>0.79779436895710998</v>
      </c>
      <c r="AH8" s="4">
        <f>M17</f>
        <v>8.7830294008187607E-2</v>
      </c>
      <c r="AI8" s="4">
        <f>N17</f>
        <v>4.3186012775039299E-2</v>
      </c>
      <c r="AJ8" s="4">
        <f>O17</f>
        <v>7.1189324259662901E-2</v>
      </c>
      <c r="AK8" s="13"/>
      <c r="AL8" s="13">
        <f t="shared" si="0"/>
        <v>0.2022056310428898</v>
      </c>
      <c r="AM8" s="5" t="s">
        <v>75</v>
      </c>
      <c r="AN8" s="4">
        <f>P17</f>
        <v>1.0974792584918329</v>
      </c>
      <c r="AO8" s="4">
        <f>R17</f>
        <v>1.0186875271621059</v>
      </c>
      <c r="AP8" s="4">
        <f t="shared" si="1"/>
        <v>1.2689015691868748</v>
      </c>
    </row>
    <row r="11" spans="1:42" x14ac:dyDescent="0.25">
      <c r="A11">
        <v>100</v>
      </c>
      <c r="F11">
        <f>F2/$A$11</f>
        <v>0.35238153846153802</v>
      </c>
      <c r="J11">
        <f>J2/$A$11</f>
        <v>0.58517791812291797</v>
      </c>
      <c r="K11">
        <f>K2/$A$11</f>
        <v>0.41482208187708203</v>
      </c>
      <c r="L11">
        <f t="shared" ref="L11:O11" si="2">L2/$A$11</f>
        <v>0.84260067758723101</v>
      </c>
      <c r="M11">
        <f t="shared" si="2"/>
        <v>6.3288044427368892E-2</v>
      </c>
      <c r="N11">
        <f t="shared" si="2"/>
        <v>3.3294331319199497E-2</v>
      </c>
      <c r="O11">
        <f t="shared" si="2"/>
        <v>6.0816946666201001E-2</v>
      </c>
      <c r="P11">
        <f>P2/$P$2</f>
        <v>1</v>
      </c>
      <c r="R11">
        <f>R2/$R$2</f>
        <v>1</v>
      </c>
      <c r="S11">
        <f>S2/$S$2</f>
        <v>1</v>
      </c>
    </row>
    <row r="12" spans="1:42" x14ac:dyDescent="0.25">
      <c r="F12">
        <f t="shared" ref="F12:F17" si="3">F3/$A$11</f>
        <v>0.35249538461538499</v>
      </c>
      <c r="J12">
        <f t="shared" ref="J12:O17" si="4">J3/$A$11</f>
        <v>0.58608270365121795</v>
      </c>
      <c r="K12">
        <f t="shared" si="4"/>
        <v>0.41391729634878205</v>
      </c>
      <c r="L12">
        <f t="shared" si="4"/>
        <v>0.84570665409694401</v>
      </c>
      <c r="M12">
        <f t="shared" si="4"/>
        <v>6.4856277441712296E-2</v>
      </c>
      <c r="N12">
        <f t="shared" si="4"/>
        <v>3.23670359022704E-2</v>
      </c>
      <c r="O12">
        <f t="shared" si="4"/>
        <v>5.7070032559073301E-2</v>
      </c>
      <c r="P12">
        <f>P3/$P$2</f>
        <v>0.94110724870166473</v>
      </c>
      <c r="R12">
        <f t="shared" ref="R12:R17" si="5">R3/$R$2</f>
        <v>0.95908346972177105</v>
      </c>
      <c r="S12">
        <f t="shared" ref="S12:S17" si="6">S3/$S$2</f>
        <v>0.97854785478547746</v>
      </c>
    </row>
    <row r="13" spans="1:42" x14ac:dyDescent="0.25">
      <c r="F13">
        <f t="shared" si="3"/>
        <v>0.352489230769231</v>
      </c>
      <c r="J13">
        <f t="shared" si="4"/>
        <v>0.58557517826564798</v>
      </c>
      <c r="K13">
        <f t="shared" si="4"/>
        <v>0.41442482173435202</v>
      </c>
      <c r="L13">
        <f t="shared" si="4"/>
        <v>0.87942457598268109</v>
      </c>
      <c r="M13">
        <f t="shared" si="4"/>
        <v>6.3067938791365102E-2</v>
      </c>
      <c r="N13">
        <f t="shared" si="4"/>
        <v>2.4188409465864699E-2</v>
      </c>
      <c r="O13">
        <f t="shared" si="4"/>
        <v>3.3319075760088704E-2</v>
      </c>
      <c r="P13">
        <f>P4/$P$2</f>
        <v>0.54412857907335355</v>
      </c>
      <c r="R13">
        <f t="shared" si="5"/>
        <v>0.62934622096925696</v>
      </c>
      <c r="S13">
        <f t="shared" si="6"/>
        <v>0</v>
      </c>
    </row>
    <row r="14" spans="1:42" x14ac:dyDescent="0.25">
      <c r="F14">
        <f t="shared" si="3"/>
        <v>0.40782461538461495</v>
      </c>
      <c r="J14">
        <f t="shared" si="4"/>
        <v>0.77541240690450297</v>
      </c>
      <c r="K14">
        <f t="shared" si="4"/>
        <v>0.22458759309549697</v>
      </c>
      <c r="L14">
        <f t="shared" si="4"/>
        <v>0.77761933862972799</v>
      </c>
      <c r="M14">
        <f t="shared" si="4"/>
        <v>9.6074481489026198E-2</v>
      </c>
      <c r="N14">
        <f t="shared" si="4"/>
        <v>4.8188135171227504E-2</v>
      </c>
      <c r="O14">
        <f t="shared" si="4"/>
        <v>7.8118044710018597E-2</v>
      </c>
      <c r="P14">
        <f>P5/$P$2</f>
        <v>1.2032783833321374</v>
      </c>
      <c r="R14">
        <f t="shared" si="5"/>
        <v>1.1089836357564324</v>
      </c>
      <c r="S14">
        <f t="shared" si="6"/>
        <v>1.2985401459854002</v>
      </c>
    </row>
    <row r="15" spans="1:42" x14ac:dyDescent="0.25">
      <c r="F15">
        <f t="shared" si="3"/>
        <v>0.40608615384615399</v>
      </c>
      <c r="J15">
        <f t="shared" si="4"/>
        <v>0.77547089041095907</v>
      </c>
      <c r="K15">
        <f t="shared" si="4"/>
        <v>0.22452910958904099</v>
      </c>
      <c r="L15">
        <f t="shared" si="4"/>
        <v>0.79529163951567694</v>
      </c>
      <c r="M15">
        <f t="shared" si="4"/>
        <v>9.3371622543151109E-2</v>
      </c>
      <c r="N15">
        <f t="shared" si="4"/>
        <v>4.1825152676961297E-2</v>
      </c>
      <c r="O15">
        <f t="shared" si="4"/>
        <v>6.9511585264210696E-2</v>
      </c>
      <c r="P15">
        <f>P6/$P$2</f>
        <v>1.0653787726692527</v>
      </c>
      <c r="R15">
        <f t="shared" si="5"/>
        <v>1.0259328154064997</v>
      </c>
      <c r="S15">
        <f t="shared" si="6"/>
        <v>1.2302904564315353</v>
      </c>
    </row>
    <row r="16" spans="1:42" x14ac:dyDescent="0.25">
      <c r="F16">
        <f t="shared" si="3"/>
        <v>0.40662769230769202</v>
      </c>
      <c r="J16">
        <f t="shared" si="4"/>
        <v>0.77531817359309996</v>
      </c>
      <c r="K16">
        <f t="shared" si="4"/>
        <v>0.22468182640689999</v>
      </c>
      <c r="L16">
        <f t="shared" si="4"/>
        <v>0.85391285923997795</v>
      </c>
      <c r="M16">
        <f t="shared" si="4"/>
        <v>7.8794436793438005E-2</v>
      </c>
      <c r="N16">
        <f t="shared" si="4"/>
        <v>2.9026741528822401E-2</v>
      </c>
      <c r="O16">
        <f t="shared" si="4"/>
        <v>3.8265962437762001E-2</v>
      </c>
      <c r="P16">
        <f>P7/$P$2</f>
        <v>0.59003565938034375</v>
      </c>
      <c r="R16">
        <f t="shared" si="5"/>
        <v>0.63941168538907589</v>
      </c>
      <c r="S16">
        <f t="shared" si="6"/>
        <v>0.41180555555555554</v>
      </c>
    </row>
    <row r="17" spans="6:19" x14ac:dyDescent="0.25">
      <c r="F17">
        <f t="shared" si="3"/>
        <v>0.40511692307692299</v>
      </c>
      <c r="J17">
        <f t="shared" si="4"/>
        <v>0.77100542093060198</v>
      </c>
      <c r="K17">
        <f t="shared" si="4"/>
        <v>0.22899457906939802</v>
      </c>
      <c r="L17">
        <f t="shared" si="4"/>
        <v>0.79779436895710998</v>
      </c>
      <c r="M17">
        <f t="shared" si="4"/>
        <v>8.7830294008187607E-2</v>
      </c>
      <c r="N17">
        <f t="shared" si="4"/>
        <v>4.3186012775039299E-2</v>
      </c>
      <c r="O17">
        <f t="shared" si="4"/>
        <v>7.1189324259662901E-2</v>
      </c>
      <c r="P17">
        <f>P8/$P$2</f>
        <v>1.0974792584918329</v>
      </c>
      <c r="R17">
        <f t="shared" si="5"/>
        <v>1.0186875271621059</v>
      </c>
      <c r="S17">
        <f t="shared" si="6"/>
        <v>1.2689015691868748</v>
      </c>
    </row>
  </sheetData>
  <autoFilter ref="A1:S1" xr:uid="{E693C7E2-E9B6-4756-ACBA-D8A60FE1A53E}">
    <sortState xmlns:xlrd2="http://schemas.microsoft.com/office/spreadsheetml/2017/richdata2" ref="A2:S8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SummaryComparison</vt:lpstr>
      <vt:lpstr>Sheet3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Reyes</dc:creator>
  <cp:lastModifiedBy>Gustavo Reyes</cp:lastModifiedBy>
  <cp:lastPrinted>2021-01-25T19:50:37Z</cp:lastPrinted>
  <dcterms:created xsi:type="dcterms:W3CDTF">2021-01-25T19:24:44Z</dcterms:created>
  <dcterms:modified xsi:type="dcterms:W3CDTF">2021-02-26T22:56:28Z</dcterms:modified>
</cp:coreProperties>
</file>