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2"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Program Files\Warcraft\New\Breach\Script\"/>
    </mc:Choice>
  </mc:AlternateContent>
  <xr:revisionPtr revIDLastSave="0" documentId="13_ncr:1_{17EE8C07-C950-4440-9CD0-785A4D3C148F}" xr6:coauthVersionLast="47" xr6:coauthVersionMax="47" xr10:uidLastSave="{00000000-0000-0000-0000-000000000000}"/>
  <bookViews>
    <workbookView xWindow="-120" yWindow="-120" windowWidth="38640" windowHeight="21240" firstSheet="5" activeTab="14" xr2:uid="{00000000-000D-0000-FFFF-FFFF00000000}"/>
  </bookViews>
  <sheets>
    <sheet name="통합 문서" sheetId="14" r:id="rId1"/>
    <sheet name="Test&amp;Update" sheetId="5" r:id="rId2"/>
    <sheet name="마을, 사냥터 설계" sheetId="1" r:id="rId3"/>
    <sheet name="게임 기획" sheetId="2" r:id="rId4"/>
    <sheet name="콘텐츠 순환 구조" sheetId="3" r:id="rId5"/>
    <sheet name="후원" sheetId="15" r:id="rId6"/>
    <sheet name="시스템 기획(시스템 정리)" sheetId="4" r:id="rId7"/>
    <sheet name="Setting" sheetId="11" r:id="rId8"/>
    <sheet name="idea of raw" sheetId="6" r:id="rId9"/>
    <sheet name="스텟 종류" sheetId="7" r:id="rId10"/>
    <sheet name="Mix" sheetId="9" r:id="rId11"/>
    <sheet name="Reference" sheetId="8" r:id="rId12"/>
    <sheet name="캐릭터" sheetId="12" r:id="rId13"/>
    <sheet name="스킬트리" sheetId="13" r:id="rId14"/>
    <sheet name="스킬" sheetId="10" r:id="rId15"/>
    <sheet name="스킬 데이터" sheetId="16" r:id="rId16"/>
    <sheet name="Sheet1" sheetId="18" r:id="rId17"/>
    <sheet name="캐릭터 데이터" sheetId="17" r:id="rId18"/>
  </sheets>
  <definedNames>
    <definedName name="_xlnm._FilterDatabase" localSheetId="15" hidden="1">'스킬 데이터'!$B$6:$G$303</definedName>
  </definedNames>
  <calcPr calcId="191029"/>
  <webPublishing allowPng="1" targetScreenSize="1024x768" codePage="65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9" roundtripDataChecksum="suQPOFCE6d1RbpT5rR5ogy5G902qUCQauD1UEsVS2Z4="/>
    </ext>
  </extLst>
</workbook>
</file>

<file path=xl/calcChain.xml><?xml version="1.0" encoding="utf-8"?>
<calcChain xmlns="http://schemas.openxmlformats.org/spreadsheetml/2006/main">
  <c r="G31" i="16" l="1"/>
  <c r="G30" i="16"/>
  <c r="G29" i="16"/>
  <c r="G28" i="16"/>
  <c r="G27" i="16"/>
  <c r="G26" i="16"/>
  <c r="G25" i="16"/>
  <c r="G24" i="16"/>
  <c r="G23" i="16"/>
  <c r="J297" i="16"/>
  <c r="G8" i="16"/>
  <c r="G301" i="16"/>
  <c r="G300" i="16"/>
  <c r="G299" i="16"/>
  <c r="G298" i="16"/>
  <c r="G297" i="16"/>
  <c r="G296" i="16"/>
  <c r="G295" i="16"/>
  <c r="G294" i="16"/>
  <c r="G293" i="16"/>
  <c r="G292" i="16"/>
  <c r="G291" i="16"/>
  <c r="G290" i="16"/>
  <c r="G289" i="16"/>
  <c r="G288" i="16"/>
  <c r="G287" i="16"/>
  <c r="G286" i="16"/>
  <c r="G285" i="16"/>
  <c r="G284" i="16"/>
  <c r="G283" i="16"/>
  <c r="G282" i="16"/>
  <c r="G281" i="16"/>
  <c r="G280" i="16"/>
  <c r="G279" i="16"/>
  <c r="G278" i="16"/>
  <c r="G277" i="16"/>
  <c r="G276" i="16"/>
  <c r="G275" i="16"/>
  <c r="G274" i="16"/>
  <c r="G273" i="16"/>
  <c r="G272" i="16"/>
  <c r="G271" i="16"/>
  <c r="G270" i="16"/>
  <c r="G269" i="16"/>
  <c r="G268" i="16"/>
  <c r="G267" i="16"/>
  <c r="G266" i="16"/>
  <c r="G265" i="16"/>
  <c r="G264" i="16"/>
  <c r="G263" i="16"/>
  <c r="G262" i="16"/>
  <c r="G261" i="16"/>
  <c r="G260" i="16"/>
  <c r="G259" i="16"/>
  <c r="G258" i="16"/>
  <c r="G257" i="16"/>
  <c r="G256" i="16"/>
  <c r="G255" i="16"/>
  <c r="G254" i="16"/>
  <c r="G253" i="16"/>
  <c r="G252" i="16"/>
  <c r="G251" i="16"/>
  <c r="G250" i="16"/>
  <c r="G249" i="16"/>
  <c r="G248" i="16"/>
  <c r="G247" i="16"/>
  <c r="G246" i="16"/>
  <c r="G245" i="16"/>
  <c r="G244" i="16"/>
  <c r="G243" i="16"/>
  <c r="G242" i="16"/>
  <c r="G241" i="16"/>
  <c r="G240" i="16"/>
  <c r="G239" i="16"/>
  <c r="G238" i="16"/>
  <c r="G237" i="16"/>
  <c r="G236" i="16"/>
  <c r="G235" i="16"/>
  <c r="G234" i="16"/>
  <c r="G233" i="16"/>
  <c r="G232" i="16"/>
  <c r="G231" i="16"/>
  <c r="G230" i="16"/>
  <c r="G229" i="16"/>
  <c r="G228" i="16"/>
  <c r="G227" i="16"/>
  <c r="G226" i="16"/>
  <c r="G225" i="16"/>
  <c r="G224" i="16"/>
  <c r="G223" i="16"/>
  <c r="G222" i="16"/>
  <c r="G221" i="16"/>
  <c r="G220" i="16"/>
  <c r="G219" i="16"/>
  <c r="G218" i="16"/>
  <c r="G217" i="16"/>
  <c r="G216" i="16"/>
  <c r="G215" i="16"/>
  <c r="G214" i="16"/>
  <c r="G213" i="16"/>
  <c r="G211" i="16"/>
  <c r="G210" i="16"/>
  <c r="G209" i="16"/>
  <c r="G208" i="16"/>
  <c r="G207" i="16"/>
  <c r="G206" i="16"/>
  <c r="G205" i="16"/>
  <c r="G204" i="16"/>
  <c r="G203" i="16"/>
  <c r="G202" i="16"/>
  <c r="G201" i="16"/>
  <c r="G200" i="16"/>
  <c r="G199" i="16"/>
  <c r="G198" i="16"/>
  <c r="G197" i="16"/>
  <c r="G196" i="16"/>
  <c r="G195" i="16"/>
  <c r="G194" i="16"/>
  <c r="G193" i="16"/>
  <c r="G192" i="16"/>
  <c r="G191" i="16"/>
  <c r="G190" i="16"/>
  <c r="G189" i="16"/>
  <c r="G188" i="16"/>
  <c r="G187" i="16"/>
  <c r="G186" i="16"/>
  <c r="G185" i="16"/>
  <c r="G184" i="16"/>
  <c r="G183" i="16"/>
  <c r="G182" i="16"/>
  <c r="G181" i="16"/>
  <c r="G180" i="16"/>
  <c r="G179" i="16"/>
  <c r="G178" i="16"/>
  <c r="G177" i="16"/>
  <c r="G176" i="16"/>
  <c r="G175" i="16"/>
  <c r="G174" i="16"/>
  <c r="G173" i="16"/>
  <c r="G172" i="16"/>
  <c r="G171" i="16"/>
  <c r="G170" i="16"/>
  <c r="G169" i="16"/>
  <c r="G168" i="16"/>
  <c r="G167" i="16"/>
  <c r="G166" i="16"/>
  <c r="G165" i="16"/>
  <c r="G164" i="16"/>
  <c r="G163" i="16"/>
  <c r="G162" i="16"/>
  <c r="G161" i="16"/>
  <c r="G160" i="16"/>
  <c r="G159" i="16"/>
  <c r="G158" i="16"/>
  <c r="G157" i="16"/>
  <c r="G156" i="16"/>
  <c r="G155" i="16"/>
  <c r="G154" i="16"/>
  <c r="G153" i="16"/>
  <c r="G152" i="16"/>
  <c r="G151" i="16"/>
  <c r="G150" i="16"/>
  <c r="G149" i="16"/>
  <c r="G148" i="16"/>
  <c r="G147" i="16"/>
  <c r="G146" i="16"/>
  <c r="G145" i="16"/>
  <c r="G144" i="16"/>
  <c r="G143" i="16"/>
  <c r="G142" i="16"/>
  <c r="G141" i="16"/>
  <c r="G140" i="16"/>
  <c r="G139" i="16"/>
  <c r="G138" i="16"/>
  <c r="G137" i="16"/>
  <c r="G136" i="16"/>
  <c r="G135" i="16"/>
  <c r="G134" i="16"/>
  <c r="G133" i="16"/>
  <c r="G132" i="16"/>
  <c r="G131" i="16"/>
  <c r="G130" i="16"/>
  <c r="G129" i="16"/>
  <c r="G128" i="16"/>
  <c r="G127" i="16"/>
  <c r="G126" i="16"/>
  <c r="G125" i="16"/>
  <c r="G124" i="16"/>
  <c r="G123" i="16"/>
  <c r="G122" i="16"/>
  <c r="G121" i="16"/>
  <c r="G120" i="16"/>
  <c r="G119" i="16"/>
  <c r="G118" i="16"/>
  <c r="G117" i="16"/>
  <c r="G116" i="16"/>
  <c r="G115" i="16"/>
  <c r="G114" i="16"/>
  <c r="G113" i="16"/>
  <c r="G112" i="16"/>
  <c r="G111" i="16"/>
  <c r="G110" i="16"/>
  <c r="G109" i="16"/>
  <c r="G108" i="16"/>
  <c r="G107" i="16"/>
  <c r="G106" i="16"/>
  <c r="G105" i="16"/>
  <c r="G104" i="16"/>
  <c r="G103" i="16"/>
  <c r="G102" i="16"/>
  <c r="G101" i="16"/>
  <c r="G100" i="16"/>
  <c r="G99" i="16"/>
  <c r="G98" i="16"/>
  <c r="G97" i="16"/>
  <c r="G96" i="16"/>
  <c r="G95" i="16"/>
  <c r="G94" i="16"/>
  <c r="G93" i="16"/>
  <c r="G92" i="16"/>
  <c r="G91" i="16"/>
  <c r="G90" i="16"/>
  <c r="G89" i="16"/>
  <c r="G88" i="16"/>
  <c r="G87" i="16"/>
  <c r="G86" i="16"/>
  <c r="G85" i="16"/>
  <c r="G84" i="16"/>
  <c r="G83" i="16"/>
  <c r="G82" i="16"/>
  <c r="G81" i="16"/>
  <c r="G80" i="16"/>
  <c r="G79" i="16"/>
  <c r="G78" i="16"/>
  <c r="G77"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51" i="16"/>
  <c r="G50" i="16"/>
  <c r="G49" i="16"/>
  <c r="G48" i="16"/>
  <c r="G47" i="16"/>
  <c r="G46" i="16"/>
  <c r="G45" i="16"/>
  <c r="G44" i="16"/>
  <c r="G43" i="16"/>
  <c r="G42" i="16"/>
  <c r="G41" i="16"/>
  <c r="G40" i="16"/>
  <c r="G39" i="16"/>
  <c r="G38" i="16"/>
  <c r="G37" i="16"/>
  <c r="G36" i="16"/>
  <c r="G35" i="16"/>
  <c r="G34" i="16"/>
  <c r="G33" i="16"/>
  <c r="G32" i="16"/>
  <c r="G22" i="16"/>
  <c r="G21" i="16"/>
  <c r="G20" i="16"/>
  <c r="G19" i="16"/>
  <c r="G18" i="16"/>
  <c r="G17" i="16"/>
  <c r="G16" i="16"/>
  <c r="G15" i="16"/>
  <c r="G14" i="16"/>
  <c r="G13" i="16"/>
  <c r="G12" i="16"/>
  <c r="G11" i="16"/>
  <c r="G10" i="16"/>
  <c r="G9" i="16"/>
  <c r="G212" i="16"/>
  <c r="S61" i="18"/>
  <c r="S60" i="18"/>
  <c r="S59" i="18"/>
  <c r="S58" i="18"/>
  <c r="S57" i="18"/>
  <c r="S56" i="18"/>
  <c r="S55" i="18"/>
  <c r="S54" i="18"/>
  <c r="S53" i="18"/>
  <c r="S52" i="18"/>
  <c r="S51" i="18"/>
  <c r="S50" i="18"/>
  <c r="S49" i="18"/>
  <c r="S48" i="18"/>
  <c r="S47" i="18"/>
  <c r="S46" i="18"/>
  <c r="S45" i="18"/>
  <c r="S44" i="18"/>
  <c r="S43" i="18"/>
  <c r="S42" i="18"/>
  <c r="S41" i="18"/>
  <c r="S40" i="18"/>
  <c r="S39" i="18"/>
  <c r="S38" i="18"/>
  <c r="S37" i="18"/>
  <c r="S36" i="18"/>
  <c r="S35" i="18"/>
  <c r="S34" i="18"/>
  <c r="S33" i="18"/>
  <c r="S32" i="18"/>
  <c r="S31" i="18"/>
  <c r="S30" i="18"/>
  <c r="S29" i="18"/>
  <c r="R61" i="18"/>
  <c r="Q61" i="18"/>
  <c r="P61" i="18"/>
  <c r="O61" i="18"/>
  <c r="N61" i="18"/>
  <c r="M61" i="18"/>
  <c r="R60" i="18"/>
  <c r="Q60" i="18"/>
  <c r="P60" i="18"/>
  <c r="O60" i="18"/>
  <c r="N60" i="18"/>
  <c r="M60" i="18"/>
  <c r="R59" i="18"/>
  <c r="Q59" i="18"/>
  <c r="P59" i="18"/>
  <c r="O59" i="18"/>
  <c r="N59" i="18"/>
  <c r="M59" i="18"/>
  <c r="R58" i="18"/>
  <c r="Q58" i="18"/>
  <c r="P58" i="18"/>
  <c r="O58" i="18"/>
  <c r="N58" i="18"/>
  <c r="M58" i="18"/>
  <c r="R57" i="18"/>
  <c r="Q57" i="18"/>
  <c r="P57" i="18"/>
  <c r="O57" i="18"/>
  <c r="N57" i="18"/>
  <c r="M57" i="18"/>
  <c r="R56" i="18"/>
  <c r="Q56" i="18"/>
  <c r="P56" i="18"/>
  <c r="O56" i="18"/>
  <c r="N56" i="18"/>
  <c r="M56" i="18"/>
  <c r="R55" i="18"/>
  <c r="Q55" i="18"/>
  <c r="P55" i="18"/>
  <c r="O55" i="18"/>
  <c r="N55" i="18"/>
  <c r="M55" i="18"/>
  <c r="R54" i="18"/>
  <c r="Q54" i="18"/>
  <c r="P54" i="18"/>
  <c r="O54" i="18"/>
  <c r="N54" i="18"/>
  <c r="M54" i="18"/>
  <c r="R53" i="18"/>
  <c r="Q53" i="18"/>
  <c r="P53" i="18"/>
  <c r="O53" i="18"/>
  <c r="N53" i="18"/>
  <c r="M53" i="18"/>
  <c r="R52" i="18"/>
  <c r="Q52" i="18"/>
  <c r="P52" i="18"/>
  <c r="O52" i="18"/>
  <c r="N52" i="18"/>
  <c r="M52" i="18"/>
  <c r="R51" i="18"/>
  <c r="Q51" i="18"/>
  <c r="P51" i="18"/>
  <c r="O51" i="18"/>
  <c r="N51" i="18"/>
  <c r="M51" i="18"/>
  <c r="R50" i="18"/>
  <c r="Q50" i="18"/>
  <c r="P50" i="18"/>
  <c r="O50" i="18"/>
  <c r="N50" i="18"/>
  <c r="M50" i="18"/>
  <c r="R49" i="18"/>
  <c r="Q49" i="18"/>
  <c r="P49" i="18"/>
  <c r="O49" i="18"/>
  <c r="N49" i="18"/>
  <c r="M49" i="18"/>
  <c r="R48" i="18"/>
  <c r="Q48" i="18"/>
  <c r="P48" i="18"/>
  <c r="O48" i="18"/>
  <c r="N48" i="18"/>
  <c r="M48" i="18"/>
  <c r="R47" i="18"/>
  <c r="Q47" i="18"/>
  <c r="P47" i="18"/>
  <c r="O47" i="18"/>
  <c r="N47" i="18"/>
  <c r="M47" i="18"/>
  <c r="R46" i="18"/>
  <c r="Q46" i="18"/>
  <c r="P46" i="18"/>
  <c r="O46" i="18"/>
  <c r="N46" i="18"/>
  <c r="M46" i="18"/>
  <c r="R45" i="18"/>
  <c r="Q45" i="18"/>
  <c r="P45" i="18"/>
  <c r="O45" i="18"/>
  <c r="N45" i="18"/>
  <c r="M45" i="18"/>
  <c r="R44" i="18"/>
  <c r="Q44" i="18"/>
  <c r="P44" i="18"/>
  <c r="O44" i="18"/>
  <c r="N44" i="18"/>
  <c r="M44" i="18"/>
  <c r="R43" i="18"/>
  <c r="Q43" i="18"/>
  <c r="P43" i="18"/>
  <c r="O43" i="18"/>
  <c r="N43" i="18"/>
  <c r="M43" i="18"/>
  <c r="R42" i="18"/>
  <c r="Q42" i="18"/>
  <c r="P42" i="18"/>
  <c r="O42" i="18"/>
  <c r="N42" i="18"/>
  <c r="M42" i="18"/>
  <c r="R41" i="18"/>
  <c r="Q41" i="18"/>
  <c r="P41" i="18"/>
  <c r="O41" i="18"/>
  <c r="N41" i="18"/>
  <c r="M41" i="18"/>
  <c r="R40" i="18"/>
  <c r="Q40" i="18"/>
  <c r="P40" i="18"/>
  <c r="O40" i="18"/>
  <c r="N40" i="18"/>
  <c r="M40" i="18"/>
  <c r="R39" i="18"/>
  <c r="Q39" i="18"/>
  <c r="P39" i="18"/>
  <c r="O39" i="18"/>
  <c r="N39" i="18"/>
  <c r="M39" i="18"/>
  <c r="R38" i="18"/>
  <c r="Q38" i="18"/>
  <c r="P38" i="18"/>
  <c r="O38" i="18"/>
  <c r="N38" i="18"/>
  <c r="M38" i="18"/>
  <c r="R37" i="18"/>
  <c r="Q37" i="18"/>
  <c r="P37" i="18"/>
  <c r="O37" i="18"/>
  <c r="N37" i="18"/>
  <c r="M37" i="18"/>
  <c r="R36" i="18"/>
  <c r="Q36" i="18"/>
  <c r="P36" i="18"/>
  <c r="O36" i="18"/>
  <c r="N36" i="18"/>
  <c r="M36" i="18"/>
  <c r="R35" i="18"/>
  <c r="Q35" i="18"/>
  <c r="P35" i="18"/>
  <c r="O35" i="18"/>
  <c r="N35" i="18"/>
  <c r="M35" i="18"/>
  <c r="R34" i="18"/>
  <c r="Q34" i="18"/>
  <c r="P34" i="18"/>
  <c r="O34" i="18"/>
  <c r="N34" i="18"/>
  <c r="M34" i="18"/>
  <c r="R33" i="18"/>
  <c r="Q33" i="18"/>
  <c r="P33" i="18"/>
  <c r="O33" i="18"/>
  <c r="N33" i="18"/>
  <c r="M33" i="18"/>
  <c r="R32" i="18"/>
  <c r="Q32" i="18"/>
  <c r="P32" i="18"/>
  <c r="O32" i="18"/>
  <c r="N32" i="18"/>
  <c r="M32" i="18"/>
  <c r="R31" i="18"/>
  <c r="Q31" i="18"/>
  <c r="P31" i="18"/>
  <c r="O31" i="18"/>
  <c r="N31" i="18"/>
  <c r="M31" i="18"/>
  <c r="R30" i="18"/>
  <c r="Q30" i="18"/>
  <c r="P30" i="18"/>
  <c r="O30" i="18"/>
  <c r="N30" i="18"/>
  <c r="M30" i="18"/>
  <c r="R29" i="18"/>
  <c r="Q29" i="18"/>
  <c r="P29" i="18"/>
  <c r="O29" i="18"/>
  <c r="N29" i="18"/>
  <c r="M29" i="18"/>
  <c r="L61" i="18"/>
  <c r="L60" i="18"/>
  <c r="L59" i="18"/>
  <c r="L58" i="18"/>
  <c r="L57" i="18"/>
  <c r="L56" i="18"/>
  <c r="L55" i="18"/>
  <c r="L54" i="18"/>
  <c r="L53" i="18"/>
  <c r="L52" i="18"/>
  <c r="L51" i="18"/>
  <c r="L50" i="18"/>
  <c r="L49" i="18"/>
  <c r="L48" i="18"/>
  <c r="L47" i="18"/>
  <c r="L46" i="18"/>
  <c r="L45" i="18"/>
  <c r="L44" i="18"/>
  <c r="L43" i="18"/>
  <c r="L42" i="18"/>
  <c r="L41" i="18"/>
  <c r="L40" i="18"/>
  <c r="L39" i="18"/>
  <c r="L38" i="18"/>
  <c r="L37" i="18"/>
  <c r="L36" i="18"/>
  <c r="L35" i="18"/>
  <c r="L34" i="18"/>
  <c r="L33" i="18"/>
  <c r="L32" i="18"/>
  <c r="L31" i="18"/>
  <c r="L30" i="18"/>
  <c r="L29" i="18"/>
  <c r="L23" i="18"/>
  <c r="L22" i="18"/>
  <c r="L21" i="18"/>
  <c r="L20" i="18"/>
  <c r="L19" i="18"/>
  <c r="L18" i="18"/>
  <c r="L17" i="18"/>
  <c r="AX10" i="16"/>
  <c r="AY10" i="16"/>
  <c r="AY9" i="16"/>
  <c r="AZ9" i="16"/>
  <c r="BA9" i="16" s="1"/>
  <c r="BE16" i="16"/>
  <c r="AZ16" i="16"/>
  <c r="AY16" i="16" s="1"/>
  <c r="AZ10" i="16"/>
  <c r="AQ97" i="16"/>
  <c r="AQ96" i="16"/>
  <c r="AQ95" i="16"/>
  <c r="AQ94" i="16"/>
  <c r="AX16" i="16" l="1"/>
  <c r="AV16" i="16" s="1"/>
  <c r="K302" i="16"/>
  <c r="J302" i="16"/>
  <c r="K301" i="16"/>
  <c r="J301" i="16"/>
  <c r="K300" i="16"/>
  <c r="J300" i="16"/>
  <c r="K299" i="16"/>
  <c r="J299" i="16"/>
  <c r="K298" i="16"/>
  <c r="J298" i="16"/>
  <c r="K297" i="16"/>
  <c r="K296" i="16"/>
  <c r="J296" i="16"/>
  <c r="K295" i="16"/>
  <c r="J295" i="16"/>
  <c r="K294" i="16"/>
  <c r="J294" i="16"/>
  <c r="K293" i="16"/>
  <c r="J293" i="16"/>
  <c r="K292" i="16"/>
  <c r="J292" i="16"/>
  <c r="K291" i="16"/>
  <c r="J291" i="16"/>
  <c r="K290" i="16"/>
  <c r="J290" i="16"/>
  <c r="K289" i="16"/>
  <c r="J289" i="16"/>
  <c r="K288" i="16"/>
  <c r="J288" i="16"/>
  <c r="K287" i="16"/>
  <c r="J287" i="16"/>
  <c r="K286" i="16"/>
  <c r="J286" i="16"/>
  <c r="K285" i="16"/>
  <c r="J285" i="16"/>
  <c r="K284" i="16"/>
  <c r="J284" i="16"/>
  <c r="K283" i="16"/>
  <c r="J283" i="16"/>
  <c r="K282" i="16"/>
  <c r="J282" i="16"/>
  <c r="K281" i="16"/>
  <c r="J281" i="16"/>
  <c r="K280" i="16"/>
  <c r="J280" i="16"/>
  <c r="K279" i="16"/>
  <c r="J279" i="16"/>
  <c r="K278" i="16"/>
  <c r="J278" i="16"/>
  <c r="K277" i="16"/>
  <c r="J277" i="16"/>
  <c r="K276" i="16"/>
  <c r="J276" i="16"/>
  <c r="K275" i="16"/>
  <c r="J275" i="16"/>
  <c r="K274" i="16"/>
  <c r="J274" i="16"/>
  <c r="K273" i="16"/>
  <c r="J273" i="16"/>
  <c r="K272" i="16"/>
  <c r="J272" i="16"/>
  <c r="K271" i="16"/>
  <c r="J271" i="16"/>
  <c r="K270" i="16"/>
  <c r="J270" i="16"/>
  <c r="K269" i="16"/>
  <c r="J269" i="16"/>
  <c r="K268" i="16"/>
  <c r="J268" i="16"/>
  <c r="K267" i="16"/>
  <c r="J267" i="16"/>
  <c r="K266" i="16"/>
  <c r="J266" i="16"/>
  <c r="K265" i="16"/>
  <c r="J265" i="16"/>
  <c r="K264" i="16"/>
  <c r="J264" i="16"/>
  <c r="K263" i="16"/>
  <c r="J263" i="16"/>
  <c r="K262" i="16"/>
  <c r="J262" i="16"/>
  <c r="K261" i="16"/>
  <c r="J261" i="16"/>
  <c r="K260" i="16"/>
  <c r="J260" i="16"/>
  <c r="K259" i="16"/>
  <c r="J259" i="16"/>
  <c r="K258" i="16"/>
  <c r="J258" i="16"/>
  <c r="K257" i="16"/>
  <c r="J257" i="16"/>
  <c r="K256" i="16"/>
  <c r="J256" i="16"/>
  <c r="K255" i="16"/>
  <c r="J255" i="16"/>
  <c r="K254" i="16"/>
  <c r="J254" i="16"/>
  <c r="K253" i="16"/>
  <c r="J253" i="16"/>
  <c r="K252" i="16"/>
  <c r="J252" i="16"/>
  <c r="K251" i="16"/>
  <c r="J251" i="16"/>
  <c r="K250" i="16"/>
  <c r="J250" i="16"/>
  <c r="K249" i="16"/>
  <c r="J249" i="16"/>
  <c r="K248" i="16"/>
  <c r="J248" i="16"/>
  <c r="K247" i="16"/>
  <c r="J247" i="16"/>
  <c r="K246" i="16"/>
  <c r="J246" i="16"/>
  <c r="K245" i="16"/>
  <c r="J245" i="16"/>
  <c r="K244" i="16"/>
  <c r="J244" i="16"/>
  <c r="K243" i="16"/>
  <c r="J243" i="16"/>
  <c r="K242" i="16"/>
  <c r="J242" i="16"/>
  <c r="K241" i="16"/>
  <c r="J241" i="16"/>
  <c r="K240" i="16"/>
  <c r="J240" i="16"/>
  <c r="K239" i="16"/>
  <c r="J239" i="16"/>
  <c r="K238" i="16"/>
  <c r="J238" i="16"/>
  <c r="K237" i="16"/>
  <c r="J237" i="16"/>
  <c r="K236" i="16"/>
  <c r="J236" i="16"/>
  <c r="K235" i="16"/>
  <c r="J235" i="16"/>
  <c r="K234" i="16"/>
  <c r="J234" i="16"/>
  <c r="K233" i="16"/>
  <c r="J233" i="16"/>
  <c r="K232" i="16"/>
  <c r="J232" i="16"/>
  <c r="K231" i="16"/>
  <c r="J231" i="16"/>
  <c r="K230" i="16"/>
  <c r="J230" i="16"/>
  <c r="K229" i="16"/>
  <c r="J229" i="16"/>
  <c r="K228" i="16"/>
  <c r="J228" i="16"/>
  <c r="K227" i="16"/>
  <c r="J227" i="16"/>
  <c r="K226" i="16"/>
  <c r="J226" i="16"/>
  <c r="K225" i="16"/>
  <c r="J225" i="16"/>
  <c r="K224" i="16"/>
  <c r="J224" i="16"/>
  <c r="K223" i="16"/>
  <c r="J223" i="16"/>
  <c r="K222" i="16"/>
  <c r="J222" i="16"/>
  <c r="K221" i="16"/>
  <c r="J221" i="16"/>
  <c r="K220" i="16"/>
  <c r="J220" i="16"/>
  <c r="K219" i="16"/>
  <c r="J219" i="16"/>
  <c r="K218" i="16"/>
  <c r="J218" i="16"/>
  <c r="K217" i="16"/>
  <c r="J217" i="16"/>
  <c r="K216" i="16"/>
  <c r="J216" i="16"/>
  <c r="K215" i="16"/>
  <c r="J215" i="16"/>
  <c r="K214" i="16"/>
  <c r="J214" i="16"/>
  <c r="K213" i="16"/>
  <c r="J213" i="16"/>
  <c r="K212" i="16"/>
  <c r="J212" i="16"/>
  <c r="K211" i="16"/>
  <c r="J211" i="16"/>
  <c r="K210" i="16"/>
  <c r="J210" i="16"/>
  <c r="K209" i="16"/>
  <c r="J209" i="16"/>
  <c r="K208" i="16"/>
  <c r="J208" i="16"/>
  <c r="K207" i="16"/>
  <c r="J207" i="16"/>
  <c r="K206" i="16"/>
  <c r="J206" i="16"/>
  <c r="K205" i="16"/>
  <c r="J205" i="16"/>
  <c r="K204" i="16"/>
  <c r="J204" i="16"/>
  <c r="K203" i="16"/>
  <c r="J203" i="16"/>
  <c r="K202" i="16"/>
  <c r="J202" i="16"/>
  <c r="K201" i="16"/>
  <c r="J201" i="16"/>
  <c r="K200" i="16"/>
  <c r="J200" i="16"/>
  <c r="K199" i="16"/>
  <c r="J199" i="16"/>
  <c r="K198" i="16"/>
  <c r="J198" i="16"/>
  <c r="K197" i="16"/>
  <c r="J197" i="16"/>
  <c r="K196" i="16"/>
  <c r="J196" i="16"/>
  <c r="K195" i="16"/>
  <c r="J195" i="16"/>
  <c r="K194" i="16"/>
  <c r="J194" i="16"/>
  <c r="K193" i="16"/>
  <c r="J193" i="16"/>
  <c r="K192" i="16"/>
  <c r="J192" i="16"/>
  <c r="K191" i="16"/>
  <c r="J191" i="16"/>
  <c r="K190" i="16"/>
  <c r="J190" i="16"/>
  <c r="K189" i="16"/>
  <c r="J189" i="16"/>
  <c r="K188" i="16"/>
  <c r="J188" i="16"/>
  <c r="K187" i="16"/>
  <c r="J187" i="16"/>
  <c r="K186" i="16"/>
  <c r="J186" i="16"/>
  <c r="K185" i="16"/>
  <c r="J185" i="16"/>
  <c r="K184" i="16"/>
  <c r="J184" i="16"/>
  <c r="K183" i="16"/>
  <c r="J183" i="16"/>
  <c r="K182" i="16"/>
  <c r="J182" i="16"/>
  <c r="K181" i="16"/>
  <c r="J181" i="16"/>
  <c r="K180" i="16"/>
  <c r="J180" i="16"/>
  <c r="K179" i="16"/>
  <c r="J179" i="16"/>
  <c r="K178" i="16"/>
  <c r="J178" i="16"/>
  <c r="K177" i="16"/>
  <c r="J177" i="16"/>
  <c r="K176" i="16"/>
  <c r="J176" i="16"/>
  <c r="K175" i="16"/>
  <c r="J175" i="16"/>
  <c r="K174" i="16"/>
  <c r="J174" i="16"/>
  <c r="K173" i="16"/>
  <c r="J173" i="16"/>
  <c r="K172" i="16"/>
  <c r="J172" i="16"/>
  <c r="K171" i="16"/>
  <c r="J171" i="16"/>
  <c r="K170" i="16"/>
  <c r="J170" i="16"/>
  <c r="K169" i="16"/>
  <c r="J169" i="16"/>
  <c r="K168" i="16"/>
  <c r="J168" i="16"/>
  <c r="K167" i="16"/>
  <c r="J167" i="16"/>
  <c r="K166" i="16"/>
  <c r="J166" i="16"/>
  <c r="K165" i="16"/>
  <c r="J165" i="16"/>
  <c r="K164" i="16"/>
  <c r="J164" i="16"/>
  <c r="K163" i="16"/>
  <c r="J163" i="16"/>
  <c r="K162" i="16"/>
  <c r="J162" i="16"/>
  <c r="K161" i="16"/>
  <c r="J161" i="16"/>
  <c r="K160" i="16"/>
  <c r="J160" i="16"/>
  <c r="K159" i="16"/>
  <c r="J159" i="16"/>
  <c r="K158" i="16"/>
  <c r="J158" i="16"/>
  <c r="K157" i="16"/>
  <c r="J157" i="16"/>
  <c r="K156" i="16"/>
  <c r="J156" i="16"/>
  <c r="K155" i="16"/>
  <c r="J155" i="16"/>
  <c r="K154" i="16"/>
  <c r="J154" i="16"/>
  <c r="K153" i="16"/>
  <c r="J153" i="16"/>
  <c r="K152" i="16"/>
  <c r="J152" i="16"/>
  <c r="K151" i="16"/>
  <c r="J151" i="16"/>
  <c r="K150" i="16"/>
  <c r="J150" i="16"/>
  <c r="K149" i="16"/>
  <c r="J149" i="16"/>
  <c r="K148" i="16"/>
  <c r="J148" i="16"/>
  <c r="K147" i="16"/>
  <c r="J147" i="16"/>
  <c r="K146" i="16"/>
  <c r="J146" i="16"/>
  <c r="K145" i="16"/>
  <c r="J145" i="16"/>
  <c r="K144" i="16"/>
  <c r="J144" i="16"/>
  <c r="K143" i="16"/>
  <c r="J143" i="16"/>
  <c r="K142" i="16"/>
  <c r="J142" i="16"/>
  <c r="K141" i="16"/>
  <c r="J141" i="16"/>
  <c r="K140" i="16"/>
  <c r="J140" i="16"/>
  <c r="K139" i="16"/>
  <c r="J139" i="16"/>
  <c r="K138" i="16"/>
  <c r="J138" i="16"/>
  <c r="K137" i="16"/>
  <c r="J137" i="16"/>
  <c r="K136" i="16"/>
  <c r="J136" i="16"/>
  <c r="K135" i="16"/>
  <c r="J135" i="16"/>
  <c r="K134" i="16"/>
  <c r="J134" i="16"/>
  <c r="K133" i="16"/>
  <c r="J133" i="16"/>
  <c r="K132" i="16"/>
  <c r="J132" i="16"/>
  <c r="K131" i="16"/>
  <c r="J131" i="16"/>
  <c r="K130" i="16"/>
  <c r="J130" i="16"/>
  <c r="K129" i="16"/>
  <c r="J129" i="16"/>
  <c r="K128" i="16"/>
  <c r="J128" i="16"/>
  <c r="K127" i="16"/>
  <c r="J127" i="16"/>
  <c r="K126" i="16"/>
  <c r="J126" i="16"/>
  <c r="K125" i="16"/>
  <c r="J125" i="16"/>
  <c r="K124" i="16"/>
  <c r="J124" i="16"/>
  <c r="K123" i="16"/>
  <c r="J123" i="16"/>
  <c r="K122" i="16"/>
  <c r="J122" i="16"/>
  <c r="K121" i="16"/>
  <c r="J121" i="16"/>
  <c r="K120" i="16"/>
  <c r="J120" i="16"/>
  <c r="K119" i="16"/>
  <c r="J119" i="16"/>
  <c r="K118" i="16"/>
  <c r="J118" i="16"/>
  <c r="K117" i="16"/>
  <c r="J117" i="16"/>
  <c r="K116" i="16"/>
  <c r="J116" i="16"/>
  <c r="K115" i="16"/>
  <c r="J115" i="16"/>
  <c r="K114" i="16"/>
  <c r="J114" i="16"/>
  <c r="K113" i="16"/>
  <c r="J113" i="16"/>
  <c r="K112" i="16"/>
  <c r="J112" i="16"/>
  <c r="K111" i="16"/>
  <c r="J111" i="16"/>
  <c r="K110" i="16"/>
  <c r="J110" i="16"/>
  <c r="K109" i="16"/>
  <c r="J109" i="16"/>
  <c r="K108" i="16"/>
  <c r="J108" i="16"/>
  <c r="K107" i="16"/>
  <c r="J107" i="16"/>
  <c r="K106" i="16"/>
  <c r="J106" i="16"/>
  <c r="K105" i="16"/>
  <c r="J105" i="16"/>
  <c r="K104" i="16"/>
  <c r="J104" i="16"/>
  <c r="K103" i="16"/>
  <c r="J103" i="16"/>
  <c r="K102" i="16"/>
  <c r="J102" i="16"/>
  <c r="K101" i="16"/>
  <c r="J101" i="16"/>
  <c r="K100" i="16"/>
  <c r="J100" i="16"/>
  <c r="K99" i="16"/>
  <c r="J99" i="16"/>
  <c r="K98" i="16"/>
  <c r="J98" i="16"/>
  <c r="K97" i="16"/>
  <c r="J97" i="16"/>
  <c r="K96" i="16"/>
  <c r="J96" i="16"/>
  <c r="K95" i="16"/>
  <c r="J95" i="16"/>
  <c r="K94" i="16"/>
  <c r="J94" i="16"/>
  <c r="K93" i="16"/>
  <c r="J93" i="16"/>
  <c r="K92" i="16"/>
  <c r="J92" i="16"/>
  <c r="K91" i="16"/>
  <c r="J91" i="16"/>
  <c r="K90" i="16"/>
  <c r="J90" i="16"/>
  <c r="K89" i="16"/>
  <c r="J89" i="16"/>
  <c r="K88" i="16"/>
  <c r="J88" i="16"/>
  <c r="K87" i="16"/>
  <c r="J87" i="16"/>
  <c r="K86" i="16"/>
  <c r="J86" i="16"/>
  <c r="K85" i="16"/>
  <c r="J85" i="16"/>
  <c r="K84" i="16"/>
  <c r="J84" i="16"/>
  <c r="K83" i="16"/>
  <c r="J83" i="16"/>
  <c r="K82" i="16"/>
  <c r="J82" i="16"/>
  <c r="K81" i="16"/>
  <c r="J81" i="16"/>
  <c r="K80" i="16"/>
  <c r="J80" i="16"/>
  <c r="K79" i="16"/>
  <c r="J79" i="16"/>
  <c r="K78" i="16"/>
  <c r="J78" i="16"/>
  <c r="K77" i="16"/>
  <c r="J77" i="16"/>
  <c r="K76" i="16"/>
  <c r="J76" i="16"/>
  <c r="K75" i="16"/>
  <c r="J75" i="16"/>
  <c r="K74" i="16"/>
  <c r="J74" i="16"/>
  <c r="K73" i="16"/>
  <c r="J73" i="16"/>
  <c r="K72" i="16"/>
  <c r="J72" i="16"/>
  <c r="K71" i="16"/>
  <c r="J71" i="16"/>
  <c r="K70" i="16"/>
  <c r="J70" i="16"/>
  <c r="K69" i="16"/>
  <c r="J69" i="16"/>
  <c r="K68" i="16"/>
  <c r="J68" i="16"/>
  <c r="K67" i="16"/>
  <c r="J67" i="16"/>
  <c r="K66" i="16"/>
  <c r="J66" i="16"/>
  <c r="K65" i="16"/>
  <c r="J65" i="16"/>
  <c r="K64" i="16"/>
  <c r="J64" i="16"/>
  <c r="K63" i="16"/>
  <c r="J63" i="16"/>
  <c r="K62" i="16"/>
  <c r="J62" i="16"/>
  <c r="K61" i="16"/>
  <c r="J61" i="16"/>
  <c r="K60" i="16"/>
  <c r="J60" i="16"/>
  <c r="K59" i="16"/>
  <c r="J59" i="16"/>
  <c r="K58" i="16"/>
  <c r="J58" i="16"/>
  <c r="K57" i="16"/>
  <c r="J57" i="16"/>
  <c r="K56" i="16"/>
  <c r="J56" i="16"/>
  <c r="K55" i="16"/>
  <c r="J55" i="16"/>
  <c r="K54" i="16"/>
  <c r="J54" i="16"/>
  <c r="K53" i="16"/>
  <c r="J53" i="16"/>
  <c r="K52" i="16"/>
  <c r="J52" i="16"/>
  <c r="K51" i="16"/>
  <c r="J51" i="16"/>
  <c r="K50" i="16"/>
  <c r="J50" i="16"/>
  <c r="K49" i="16"/>
  <c r="J49" i="16"/>
  <c r="K48" i="16"/>
  <c r="J48" i="16"/>
  <c r="K47" i="16"/>
  <c r="J47" i="16" s="1"/>
  <c r="K46" i="16"/>
  <c r="J46" i="16" s="1"/>
  <c r="K45" i="16"/>
  <c r="J45" i="16" s="1"/>
  <c r="K44" i="16"/>
  <c r="J44" i="16" s="1"/>
  <c r="K43" i="16"/>
  <c r="J43" i="16" s="1"/>
  <c r="K42" i="16"/>
  <c r="J42" i="16" s="1"/>
  <c r="K41" i="16"/>
  <c r="J41" i="16" s="1"/>
  <c r="K40" i="16"/>
  <c r="J40" i="16" s="1"/>
  <c r="K39" i="16"/>
  <c r="J39" i="16" s="1"/>
  <c r="K38" i="16"/>
  <c r="J38" i="16" s="1"/>
  <c r="K37" i="16"/>
  <c r="J37" i="16" s="1"/>
  <c r="K36" i="16"/>
  <c r="J36" i="16" s="1"/>
  <c r="K35" i="16"/>
  <c r="J35" i="16" s="1"/>
  <c r="K34" i="16"/>
  <c r="J34" i="16" s="1"/>
  <c r="K33" i="16"/>
  <c r="J33" i="16" s="1"/>
  <c r="K32" i="16"/>
  <c r="J32" i="16" s="1"/>
  <c r="K31" i="16"/>
  <c r="J31" i="16" s="1"/>
  <c r="K30" i="16"/>
  <c r="J30" i="16" s="1"/>
  <c r="K29" i="16"/>
  <c r="J29" i="16" s="1"/>
  <c r="K28" i="16"/>
  <c r="J28" i="16" s="1"/>
  <c r="K27" i="16"/>
  <c r="J27" i="16" s="1"/>
  <c r="K26" i="16"/>
  <c r="J26" i="16" s="1"/>
  <c r="K25" i="16"/>
  <c r="J25" i="16" s="1"/>
  <c r="K24" i="16"/>
  <c r="J24" i="16" s="1"/>
  <c r="K23" i="16"/>
  <c r="J23" i="16" s="1"/>
  <c r="K22" i="16"/>
  <c r="J22" i="16" s="1"/>
  <c r="K21" i="16"/>
  <c r="J21" i="16" s="1"/>
  <c r="K20" i="16"/>
  <c r="J20" i="16" s="1"/>
  <c r="K19" i="16"/>
  <c r="J19" i="16" s="1"/>
  <c r="K18" i="16"/>
  <c r="J18" i="16" s="1"/>
  <c r="K17" i="16"/>
  <c r="J17" i="16" s="1"/>
  <c r="K16" i="16"/>
  <c r="J16" i="16" s="1"/>
  <c r="K15" i="16"/>
  <c r="J15" i="16"/>
  <c r="K14" i="16"/>
  <c r="J14" i="16"/>
  <c r="K13" i="16"/>
  <c r="J13" i="16"/>
  <c r="K12" i="16"/>
  <c r="J12" i="16"/>
  <c r="K11" i="16"/>
  <c r="J11" i="16"/>
  <c r="K10" i="16"/>
  <c r="J10" i="16"/>
  <c r="K9" i="16"/>
  <c r="J9" i="16"/>
  <c r="K8" i="16"/>
  <c r="J8" i="16"/>
  <c r="A302" i="16"/>
  <c r="A301" i="16"/>
  <c r="A300" i="16"/>
  <c r="A299" i="16"/>
  <c r="A298" i="16"/>
  <c r="A297" i="16"/>
  <c r="A296" i="16"/>
  <c r="A295" i="16"/>
  <c r="A294" i="16"/>
  <c r="A293" i="16"/>
  <c r="A292" i="16"/>
  <c r="A291" i="16"/>
  <c r="A290" i="16"/>
  <c r="A289" i="16"/>
  <c r="A288" i="16"/>
  <c r="A287" i="16"/>
  <c r="A286" i="16"/>
  <c r="A285" i="16"/>
  <c r="A284" i="16"/>
  <c r="A283" i="16"/>
  <c r="A282" i="16"/>
  <c r="A281" i="16"/>
  <c r="A280" i="16"/>
  <c r="A279" i="16"/>
  <c r="A278" i="16"/>
  <c r="A277" i="16"/>
  <c r="A276" i="16"/>
  <c r="A275" i="16"/>
  <c r="A274" i="16"/>
  <c r="A273" i="16"/>
  <c r="A272" i="16"/>
  <c r="A271" i="16"/>
  <c r="A270" i="16"/>
  <c r="A269" i="16"/>
  <c r="A268" i="16"/>
  <c r="A267" i="16"/>
  <c r="A266" i="16"/>
  <c r="A265" i="16"/>
  <c r="A264" i="16"/>
  <c r="A263" i="16"/>
  <c r="A262" i="16"/>
  <c r="A261" i="16"/>
  <c r="A260" i="16"/>
  <c r="A259" i="16"/>
  <c r="A258" i="16"/>
  <c r="A257" i="16"/>
  <c r="A256" i="16"/>
  <c r="A255" i="16"/>
  <c r="A254" i="16"/>
  <c r="A253" i="16"/>
  <c r="A252" i="16"/>
  <c r="A251" i="16"/>
  <c r="A250" i="16"/>
  <c r="A249" i="16"/>
  <c r="A248" i="16"/>
  <c r="A247" i="16"/>
  <c r="A246" i="16"/>
  <c r="A245" i="16"/>
  <c r="A244" i="16"/>
  <c r="A243" i="16"/>
  <c r="A242" i="16"/>
  <c r="A241" i="16"/>
  <c r="A240" i="16"/>
  <c r="A239" i="16"/>
  <c r="A238" i="16"/>
  <c r="A237" i="16"/>
  <c r="A236" i="16"/>
  <c r="A235" i="16"/>
  <c r="A234" i="16"/>
  <c r="A233" i="16"/>
  <c r="A232" i="16"/>
  <c r="A231" i="16"/>
  <c r="A230" i="16"/>
  <c r="A229" i="16"/>
  <c r="A228" i="16"/>
  <c r="A227" i="16"/>
  <c r="A226" i="16"/>
  <c r="A225" i="16"/>
  <c r="A224" i="16"/>
  <c r="A223" i="16"/>
  <c r="A222" i="16"/>
  <c r="A221" i="16"/>
  <c r="A220" i="16"/>
  <c r="A219" i="16"/>
  <c r="A218" i="16"/>
  <c r="A217" i="16"/>
  <c r="A216" i="16"/>
  <c r="A215" i="16"/>
  <c r="A214" i="16"/>
  <c r="A213" i="16"/>
  <c r="AX11" i="16"/>
  <c r="AY11" i="16"/>
  <c r="BD45" i="16"/>
  <c r="AZ15" i="16"/>
  <c r="AX15" i="16" s="1"/>
  <c r="AZ17" i="16"/>
  <c r="AZ13" i="16"/>
  <c r="AZ12" i="16"/>
  <c r="AZ11" i="16"/>
  <c r="AA20" i="16"/>
  <c r="AB48" i="16"/>
  <c r="AB47" i="16"/>
  <c r="AB46" i="16"/>
  <c r="AB45" i="16"/>
  <c r="AB44" i="16"/>
  <c r="AB43" i="16"/>
  <c r="AB42" i="16"/>
  <c r="AB41" i="16"/>
  <c r="AB40" i="16"/>
  <c r="AB39" i="16"/>
  <c r="AB38" i="16"/>
  <c r="AB37" i="16"/>
  <c r="AB36" i="16"/>
  <c r="AB35" i="16"/>
  <c r="AB34" i="16"/>
  <c r="AB33" i="16"/>
  <c r="AB32" i="16"/>
  <c r="AB31" i="16"/>
  <c r="AB30" i="16"/>
  <c r="AB29" i="16"/>
  <c r="AB28" i="16"/>
  <c r="AB27" i="16"/>
  <c r="AB26" i="16"/>
  <c r="AB25" i="16"/>
  <c r="AB24" i="16"/>
  <c r="AB23" i="16"/>
  <c r="AB21" i="16"/>
  <c r="AB20" i="16"/>
  <c r="AB22" i="16"/>
  <c r="AA48" i="16"/>
  <c r="AA47" i="16"/>
  <c r="AA46" i="16"/>
  <c r="AA45" i="16"/>
  <c r="AA44" i="16"/>
  <c r="AA43" i="16"/>
  <c r="AA42" i="16"/>
  <c r="AA41" i="16"/>
  <c r="AA40" i="16"/>
  <c r="AA39" i="16"/>
  <c r="AA38" i="16"/>
  <c r="AA37" i="16"/>
  <c r="AA36" i="16"/>
  <c r="AA35" i="16"/>
  <c r="AA34" i="16"/>
  <c r="AA33" i="16"/>
  <c r="AA32" i="16"/>
  <c r="AA31" i="16"/>
  <c r="AA30" i="16"/>
  <c r="AA29" i="16"/>
  <c r="AA28" i="16"/>
  <c r="AA27" i="16"/>
  <c r="AA26" i="16"/>
  <c r="AA25" i="16"/>
  <c r="AA24" i="16"/>
  <c r="AA23" i="16"/>
  <c r="AA22" i="16"/>
  <c r="AA21" i="16"/>
  <c r="Z5" i="5"/>
  <c r="Z6" i="5"/>
  <c r="Z7" i="5"/>
  <c r="Z8" i="5"/>
  <c r="Z9" i="5"/>
  <c r="Z10" i="5"/>
  <c r="AG12" i="5"/>
  <c r="AG14" i="5"/>
  <c r="AE14" i="5"/>
  <c r="AE12" i="5"/>
  <c r="AF10" i="5"/>
  <c r="AC9" i="5"/>
  <c r="AB9" i="5"/>
  <c r="AC8" i="5"/>
  <c r="AB8" i="5"/>
  <c r="AC7" i="5"/>
  <c r="AB7" i="5"/>
  <c r="AC6" i="5"/>
  <c r="AB6" i="5"/>
  <c r="AC5" i="5"/>
  <c r="AB5" i="5"/>
  <c r="AC4" i="5"/>
  <c r="AB4" i="5"/>
  <c r="AC11" i="5"/>
  <c r="AC10" i="5"/>
  <c r="AB10" i="5"/>
  <c r="AA4" i="5"/>
  <c r="AA10" i="5"/>
  <c r="AA9" i="5"/>
  <c r="AA8" i="5"/>
  <c r="AA7" i="5"/>
  <c r="AA6" i="5"/>
  <c r="AA5" i="5"/>
  <c r="Z4" i="5"/>
  <c r="W71" i="15"/>
  <c r="W70" i="15"/>
  <c r="W69" i="15"/>
  <c r="W68" i="15"/>
  <c r="W67" i="15"/>
  <c r="W66" i="15"/>
  <c r="W65" i="15"/>
  <c r="W64" i="15"/>
  <c r="W63" i="15"/>
  <c r="W60" i="15"/>
  <c r="W59" i="15"/>
  <c r="W58" i="15"/>
  <c r="W56" i="15"/>
  <c r="W62" i="15"/>
  <c r="W61" i="15"/>
  <c r="W57" i="15"/>
  <c r="W55" i="15"/>
  <c r="W54" i="15"/>
  <c r="W47" i="15"/>
  <c r="AL51" i="15"/>
  <c r="AL30" i="15"/>
  <c r="AL29" i="15"/>
  <c r="AL28" i="15"/>
  <c r="AL33" i="15"/>
  <c r="AL32" i="15"/>
  <c r="AJ18" i="15"/>
  <c r="AL18" i="15" s="1"/>
  <c r="AJ16" i="15"/>
  <c r="AJ14" i="15"/>
  <c r="AL14" i="15" s="1"/>
  <c r="AL17" i="15"/>
  <c r="AL16" i="15"/>
  <c r="AL15" i="15"/>
  <c r="AL13" i="15"/>
  <c r="AL12" i="15"/>
  <c r="AL11" i="15"/>
  <c r="AL10" i="15"/>
  <c r="AL9" i="15"/>
  <c r="K36" i="5"/>
  <c r="L36" i="5" s="1"/>
  <c r="K22" i="5"/>
  <c r="L22" i="5" s="1"/>
  <c r="K14" i="5"/>
  <c r="L14" i="5" s="1"/>
  <c r="K40" i="5"/>
  <c r="L40" i="5" s="1"/>
  <c r="K39" i="5"/>
  <c r="L39" i="5" s="1"/>
  <c r="K38" i="5"/>
  <c r="L38" i="5" s="1"/>
  <c r="K53" i="5"/>
  <c r="L53" i="5" s="1"/>
  <c r="K63" i="5"/>
  <c r="L63" i="5" s="1"/>
  <c r="K52" i="5"/>
  <c r="L52" i="5" s="1"/>
  <c r="K17" i="5"/>
  <c r="L17" i="5" s="1"/>
  <c r="K16" i="5"/>
  <c r="L16" i="5" s="1"/>
  <c r="K15" i="5"/>
  <c r="L15" i="5" s="1"/>
  <c r="K26" i="5"/>
  <c r="L26" i="5" s="1"/>
  <c r="K47" i="5"/>
  <c r="L47" i="5" s="1"/>
  <c r="K34" i="5"/>
  <c r="L34" i="5" s="1"/>
  <c r="K35" i="5"/>
  <c r="L35" i="5" s="1"/>
  <c r="K58" i="5"/>
  <c r="L58" i="5" s="1"/>
  <c r="K37" i="5"/>
  <c r="L37" i="5" s="1"/>
  <c r="K72" i="5"/>
  <c r="L72" i="5" s="1"/>
  <c r="K71" i="5"/>
  <c r="L71" i="5" s="1"/>
  <c r="K70" i="5"/>
  <c r="L70" i="5" s="1"/>
  <c r="K31" i="5"/>
  <c r="L31" i="5" s="1"/>
  <c r="K43" i="5"/>
  <c r="L43" i="5" s="1"/>
  <c r="K6" i="5"/>
  <c r="L6" i="5" s="1"/>
  <c r="K69" i="5"/>
  <c r="L69" i="5" s="1"/>
  <c r="K68" i="5"/>
  <c r="L68" i="5" s="1"/>
  <c r="K32" i="5"/>
  <c r="L32" i="5" s="1"/>
  <c r="K5" i="5"/>
  <c r="L5" i="5" s="1"/>
  <c r="K4" i="5"/>
  <c r="L4" i="5" s="1"/>
  <c r="K3" i="5"/>
  <c r="L3" i="5" s="1"/>
  <c r="K33" i="5"/>
  <c r="L33" i="5" s="1"/>
  <c r="E33" i="5" s="1"/>
  <c r="K51" i="5"/>
  <c r="L51" i="5" s="1"/>
  <c r="K48" i="5"/>
  <c r="L48" i="5" s="1"/>
  <c r="K50" i="5"/>
  <c r="L50" i="5" s="1"/>
  <c r="K30" i="5"/>
  <c r="L30" i="5" s="1"/>
  <c r="K49" i="5"/>
  <c r="L49" i="5" s="1"/>
  <c r="K29" i="5"/>
  <c r="L29" i="5" s="1"/>
  <c r="K24" i="5"/>
  <c r="L24" i="5" s="1"/>
  <c r="K13" i="5"/>
  <c r="L13" i="5" s="1"/>
  <c r="K12" i="5"/>
  <c r="L12" i="5" s="1"/>
  <c r="K11" i="5"/>
  <c r="L11" i="5" s="1"/>
  <c r="K10" i="5"/>
  <c r="L10" i="5" s="1"/>
  <c r="K9" i="5"/>
  <c r="L9" i="5" s="1"/>
  <c r="K8" i="5"/>
  <c r="L8" i="5" s="1"/>
  <c r="K7" i="5"/>
  <c r="L7" i="5" s="1"/>
  <c r="K46" i="5"/>
  <c r="L46" i="5" s="1"/>
  <c r="K45" i="5"/>
  <c r="L45" i="5" s="1"/>
  <c r="K44" i="5"/>
  <c r="L44" i="5" s="1"/>
  <c r="K25" i="5"/>
  <c r="L25" i="5" s="1"/>
  <c r="K21" i="5"/>
  <c r="L21" i="5" s="1"/>
  <c r="K20" i="5"/>
  <c r="L20" i="5" s="1"/>
  <c r="K19" i="5"/>
  <c r="L19" i="5" s="1"/>
  <c r="K18" i="5"/>
  <c r="L18" i="5" s="1"/>
  <c r="K55" i="5"/>
  <c r="L55" i="5" s="1"/>
  <c r="K54" i="5"/>
  <c r="L54" i="5" s="1"/>
  <c r="K67" i="5"/>
  <c r="L67" i="5" s="1"/>
  <c r="K62" i="5"/>
  <c r="L62" i="5" s="1"/>
  <c r="K61" i="5"/>
  <c r="L61" i="5" s="1"/>
  <c r="K60" i="5"/>
  <c r="L60" i="5" s="1"/>
  <c r="K59" i="5"/>
  <c r="L59" i="5" s="1"/>
  <c r="K42" i="5"/>
  <c r="L42" i="5" s="1"/>
  <c r="K41" i="5"/>
  <c r="L41" i="5" s="1"/>
  <c r="K57" i="5"/>
  <c r="L57" i="5" s="1"/>
  <c r="K56" i="5"/>
  <c r="L56" i="5" s="1"/>
  <c r="K2" i="5"/>
  <c r="L2" i="5" s="1"/>
  <c r="K28" i="5"/>
  <c r="L28" i="5" s="1"/>
  <c r="K27" i="5"/>
  <c r="L27" i="5" s="1"/>
  <c r="K23" i="5"/>
  <c r="L23" i="5" s="1"/>
  <c r="K66" i="5"/>
  <c r="L66" i="5" s="1"/>
  <c r="K65" i="5"/>
  <c r="L65" i="5" s="1"/>
  <c r="K64" i="5"/>
  <c r="L64" i="5" s="1"/>
  <c r="P4" i="13"/>
  <c r="AN35" i="12"/>
  <c r="AM35" i="12"/>
  <c r="AN34" i="12"/>
  <c r="AM34" i="12"/>
  <c r="AN17" i="12"/>
  <c r="AN16" i="12"/>
  <c r="AM16" i="12"/>
  <c r="AN15" i="12"/>
  <c r="AM15" i="12"/>
  <c r="AN14" i="12"/>
  <c r="AM14" i="12"/>
  <c r="AN12" i="12"/>
  <c r="AM12" i="12"/>
  <c r="I7" i="12"/>
  <c r="J7" i="12" s="1"/>
  <c r="K7" i="12" s="1"/>
  <c r="L7" i="12" s="1"/>
  <c r="M7" i="12" s="1"/>
  <c r="N7" i="12" s="1"/>
  <c r="O7" i="12" s="1"/>
  <c r="P7" i="12" s="1"/>
  <c r="Q7" i="12" s="1"/>
  <c r="R7" i="12" s="1"/>
  <c r="I6" i="12"/>
  <c r="J6" i="12" s="1"/>
  <c r="K6" i="12" s="1"/>
  <c r="L6" i="12" s="1"/>
  <c r="M6" i="12" s="1"/>
  <c r="N6" i="12" s="1"/>
  <c r="O6" i="12" s="1"/>
  <c r="P6" i="12" s="1"/>
  <c r="Q6" i="12" s="1"/>
  <c r="R6" i="12" s="1"/>
  <c r="I5" i="12"/>
  <c r="J5" i="12" s="1"/>
  <c r="K5" i="12" s="1"/>
  <c r="L5" i="12" s="1"/>
  <c r="M5" i="12" s="1"/>
  <c r="N5" i="12" s="1"/>
  <c r="O5" i="12" s="1"/>
  <c r="P5" i="12" s="1"/>
  <c r="Q5" i="12" s="1"/>
  <c r="R5" i="12" s="1"/>
  <c r="I4" i="12"/>
  <c r="J4" i="12" s="1"/>
  <c r="K4" i="12" s="1"/>
  <c r="L4" i="12" s="1"/>
  <c r="M4" i="12" s="1"/>
  <c r="N4" i="12" s="1"/>
  <c r="O4" i="12" s="1"/>
  <c r="P4" i="12" s="1"/>
  <c r="Q4" i="12" s="1"/>
  <c r="R4" i="12" s="1"/>
  <c r="I3" i="12"/>
  <c r="J3" i="12" s="1"/>
  <c r="K3" i="12" s="1"/>
  <c r="L3" i="12" s="1"/>
  <c r="M3" i="12" s="1"/>
  <c r="N3" i="12" s="1"/>
  <c r="O3" i="12" s="1"/>
  <c r="P3" i="12" s="1"/>
  <c r="Q3" i="12" s="1"/>
  <c r="R3" i="12" s="1"/>
  <c r="AP31" i="11"/>
  <c r="AP30" i="11" s="1"/>
  <c r="AO31" i="11"/>
  <c r="AO30" i="11" s="1"/>
  <c r="AN31" i="11"/>
  <c r="AN30" i="11" s="1"/>
  <c r="AN29" i="11" s="1"/>
  <c r="AM31" i="11"/>
  <c r="AL31" i="11"/>
  <c r="AL30" i="11" s="1"/>
  <c r="AK31" i="11"/>
  <c r="AK30" i="11" s="1"/>
  <c r="AK29" i="11" s="1"/>
  <c r="AK28" i="11" s="1"/>
  <c r="AK27" i="11" s="1"/>
  <c r="AJ31" i="11"/>
  <c r="AJ30" i="11" s="1"/>
  <c r="AJ29" i="11" s="1"/>
  <c r="AM30" i="11"/>
  <c r="AM29" i="11" s="1"/>
  <c r="AM28" i="11" s="1"/>
  <c r="A64" i="1"/>
  <c r="A65" i="1" s="1"/>
  <c r="A66" i="1" s="1"/>
  <c r="A67" i="1" s="1"/>
  <c r="A68" i="1" s="1"/>
  <c r="A69" i="1" s="1"/>
  <c r="A70" i="1" s="1"/>
  <c r="A71" i="1" s="1"/>
  <c r="A72" i="1" s="1"/>
  <c r="A63" i="1"/>
  <c r="A52" i="1"/>
  <c r="A53" i="1" s="1"/>
  <c r="A54" i="1" s="1"/>
  <c r="A55" i="1" s="1"/>
  <c r="A56" i="1" s="1"/>
  <c r="A57" i="1" s="1"/>
  <c r="A58" i="1" s="1"/>
  <c r="A59" i="1" s="1"/>
  <c r="A60" i="1" s="1"/>
  <c r="A51" i="1"/>
  <c r="T17" i="1"/>
  <c r="S17" i="1"/>
  <c r="T14" i="1"/>
  <c r="S14" i="1" s="1"/>
  <c r="T8" i="1"/>
  <c r="S8" i="1" s="1"/>
  <c r="AY15" i="16" l="1"/>
  <c r="AV11" i="16"/>
  <c r="AD9" i="5"/>
  <c r="AE11" i="5"/>
  <c r="AG11" i="5"/>
  <c r="AD11" i="5"/>
  <c r="AD8" i="5"/>
  <c r="AD6" i="5"/>
  <c r="AD4" i="5"/>
  <c r="AD7" i="5"/>
  <c r="AD5" i="5"/>
  <c r="AD10" i="5"/>
  <c r="E34" i="5"/>
  <c r="E64" i="5"/>
  <c r="D64" i="5" s="1"/>
  <c r="E51" i="5"/>
  <c r="E56" i="5"/>
  <c r="E32" i="5"/>
  <c r="E57" i="5"/>
  <c r="E68" i="5"/>
  <c r="D68" i="5" s="1"/>
  <c r="E62" i="5"/>
  <c r="E48" i="5"/>
  <c r="E37" i="5"/>
  <c r="E35" i="5"/>
  <c r="E52" i="5"/>
  <c r="E14" i="5"/>
  <c r="E22" i="5"/>
  <c r="E36" i="5"/>
  <c r="E24" i="5"/>
  <c r="E72" i="5"/>
  <c r="D72" i="5" s="1"/>
  <c r="E71" i="5"/>
  <c r="D71" i="5" s="1"/>
  <c r="E59" i="5"/>
  <c r="E66" i="5"/>
  <c r="D66" i="5" s="1"/>
  <c r="E60" i="5"/>
  <c r="E61" i="5"/>
  <c r="E69" i="5"/>
  <c r="D69" i="5" s="1"/>
  <c r="E67" i="5"/>
  <c r="D67" i="5" s="1"/>
  <c r="E70" i="5"/>
  <c r="D70" i="5" s="1"/>
  <c r="E25" i="5"/>
  <c r="AM27" i="11"/>
  <c r="AJ28" i="11"/>
  <c r="AN28" i="11"/>
  <c r="AL29" i="11"/>
  <c r="AP29" i="11"/>
  <c r="AK26" i="11"/>
  <c r="AO29" i="11"/>
  <c r="AV15" i="16" l="1"/>
  <c r="AG11" i="16"/>
  <c r="E65" i="5"/>
  <c r="D65" i="5" s="1"/>
  <c r="E58" i="5"/>
  <c r="E63" i="5"/>
  <c r="E23" i="5"/>
  <c r="AO28" i="11"/>
  <c r="AM26" i="11"/>
  <c r="AL28" i="11"/>
  <c r="AN27" i="11"/>
  <c r="AJ27" i="11"/>
  <c r="AK25" i="11"/>
  <c r="AP28" i="11"/>
  <c r="AE15" i="16" l="1"/>
  <c r="E54" i="5"/>
  <c r="E53" i="5"/>
  <c r="AP27" i="11"/>
  <c r="AJ26" i="11"/>
  <c r="AL27" i="11"/>
  <c r="AM25" i="11"/>
  <c r="AO27" i="11"/>
  <c r="AK24" i="11"/>
  <c r="AN26" i="11"/>
  <c r="E55" i="5" l="1"/>
  <c r="E38" i="5"/>
  <c r="AL26" i="11"/>
  <c r="AP26" i="11"/>
  <c r="AN25" i="11"/>
  <c r="AC24" i="11"/>
  <c r="AK23" i="11"/>
  <c r="AO26" i="11"/>
  <c r="AM24" i="11"/>
  <c r="AJ25" i="11"/>
  <c r="E39" i="5" l="1"/>
  <c r="AO25" i="11"/>
  <c r="AM23" i="11"/>
  <c r="AE24" i="11" s="1"/>
  <c r="AC32" i="11"/>
  <c r="AC23" i="11"/>
  <c r="AC31" i="11"/>
  <c r="AC29" i="11"/>
  <c r="AC27" i="11"/>
  <c r="AC30" i="11"/>
  <c r="AC28" i="11"/>
  <c r="AC26" i="11"/>
  <c r="AC25" i="11"/>
  <c r="AN24" i="11"/>
  <c r="AL25" i="11"/>
  <c r="AJ24" i="11"/>
  <c r="AP25" i="11"/>
  <c r="E40" i="5" l="1"/>
  <c r="E3" i="5"/>
  <c r="AP24" i="11"/>
  <c r="AE32" i="11"/>
  <c r="AE23" i="11"/>
  <c r="AE29" i="11"/>
  <c r="AE28" i="11"/>
  <c r="AE30" i="11"/>
  <c r="AE31" i="11"/>
  <c r="AE27" i="11"/>
  <c r="AE26" i="11"/>
  <c r="AE25" i="11"/>
  <c r="AO24" i="11"/>
  <c r="AN23" i="11"/>
  <c r="AF24" i="11" s="1"/>
  <c r="AJ23" i="11"/>
  <c r="AB24" i="11" s="1"/>
  <c r="AL24" i="11"/>
  <c r="E42" i="5" l="1"/>
  <c r="E41" i="5"/>
  <c r="E4" i="5"/>
  <c r="AF32" i="11"/>
  <c r="AF23" i="11"/>
  <c r="AF29" i="11"/>
  <c r="AF30" i="11"/>
  <c r="AF31" i="11"/>
  <c r="AF28" i="11"/>
  <c r="AF27" i="11"/>
  <c r="AF26" i="11"/>
  <c r="AF25" i="11"/>
  <c r="AO23" i="11"/>
  <c r="AL23" i="11"/>
  <c r="AD24" i="11" s="1"/>
  <c r="AB32" i="11"/>
  <c r="AB23" i="11"/>
  <c r="AB31" i="11"/>
  <c r="AB30" i="11"/>
  <c r="AB29" i="11"/>
  <c r="AB28" i="11"/>
  <c r="AB27" i="11"/>
  <c r="AB26" i="11"/>
  <c r="AB25" i="11"/>
  <c r="AP23" i="11"/>
  <c r="AH24" i="11"/>
  <c r="E5" i="5" l="1"/>
  <c r="E18" i="5"/>
  <c r="AG32" i="11"/>
  <c r="AG23" i="11"/>
  <c r="AG30" i="11"/>
  <c r="AG31" i="11"/>
  <c r="AG29" i="11"/>
  <c r="AG28" i="11"/>
  <c r="AG27" i="11"/>
  <c r="AG26" i="11"/>
  <c r="AG25" i="11"/>
  <c r="AG24" i="11"/>
  <c r="AD32" i="11"/>
  <c r="AD23" i="11"/>
  <c r="AD31" i="11"/>
  <c r="AD30" i="11"/>
  <c r="AD29" i="11"/>
  <c r="AD28" i="11"/>
  <c r="AD27" i="11"/>
  <c r="AD26" i="11"/>
  <c r="AD25" i="11"/>
  <c r="AH32" i="11"/>
  <c r="AH23" i="11"/>
  <c r="AH31" i="11"/>
  <c r="AH30" i="11"/>
  <c r="AH29" i="11"/>
  <c r="AH28" i="11"/>
  <c r="AH27" i="11"/>
  <c r="AH26" i="11"/>
  <c r="AH25" i="11"/>
  <c r="E6" i="5" l="1"/>
  <c r="E19" i="5"/>
  <c r="E21" i="5" l="1"/>
  <c r="E20" i="5"/>
  <c r="E43" i="5"/>
  <c r="E44" i="5" l="1"/>
  <c r="E45" i="5" l="1"/>
  <c r="E47" i="5" l="1"/>
  <c r="E46" i="5"/>
  <c r="E7" i="5" l="1"/>
  <c r="E8" i="5" l="1"/>
  <c r="E9" i="5" l="1"/>
  <c r="E10" i="5" l="1"/>
  <c r="E11" i="5" l="1"/>
  <c r="E13" i="5" l="1"/>
  <c r="E12" i="5"/>
  <c r="E49" i="5"/>
  <c r="E26" i="5"/>
  <c r="E27" i="5"/>
  <c r="E29" i="5"/>
  <c r="E31" i="5"/>
  <c r="E2" i="5" l="1"/>
  <c r="E28" i="5"/>
  <c r="E50" i="5"/>
  <c r="E30" i="5"/>
  <c r="E15" i="5"/>
  <c r="E17" i="5" l="1"/>
  <c r="E16" i="5"/>
  <c r="D35" i="5" s="1"/>
  <c r="D8" i="5"/>
  <c r="D42" i="5" l="1"/>
  <c r="D17" i="5"/>
  <c r="D4" i="5"/>
  <c r="D14" i="5"/>
  <c r="D39" i="5"/>
  <c r="D15" i="5"/>
  <c r="D53" i="5"/>
  <c r="D56" i="5"/>
  <c r="D38" i="5"/>
  <c r="D44" i="5"/>
  <c r="D28" i="5"/>
  <c r="D50" i="5"/>
  <c r="D23" i="5"/>
  <c r="D20" i="5"/>
  <c r="D51" i="5"/>
  <c r="D48" i="5"/>
  <c r="D22" i="5"/>
  <c r="D59" i="5"/>
  <c r="D9" i="5"/>
  <c r="D32" i="5"/>
  <c r="D27" i="5"/>
  <c r="D33" i="5"/>
  <c r="D24" i="5"/>
  <c r="D3" i="5"/>
  <c r="D34" i="5"/>
  <c r="D29" i="5"/>
  <c r="D25" i="5"/>
  <c r="D10" i="5"/>
  <c r="D37" i="5"/>
  <c r="D21" i="5"/>
  <c r="D30" i="5"/>
  <c r="D47" i="5"/>
  <c r="D52" i="5"/>
  <c r="D11" i="5"/>
  <c r="D58" i="5"/>
  <c r="D40" i="5"/>
  <c r="D19" i="5"/>
  <c r="D61" i="5"/>
  <c r="D60" i="5"/>
  <c r="D16" i="5"/>
  <c r="D36" i="5"/>
  <c r="D45" i="5"/>
  <c r="D63" i="5"/>
  <c r="D5" i="5"/>
  <c r="D6" i="5"/>
  <c r="D18" i="5"/>
  <c r="D46" i="5"/>
  <c r="D54" i="5"/>
  <c r="D26" i="5"/>
  <c r="D2" i="5"/>
  <c r="D62" i="5"/>
  <c r="D41" i="5"/>
  <c r="D7" i="5"/>
  <c r="D57" i="5"/>
  <c r="D31" i="5"/>
  <c r="D12" i="5"/>
  <c r="D43" i="5"/>
  <c r="D55" i="5"/>
  <c r="D13" i="5"/>
  <c r="D49" i="5"/>
  <c r="AH10" i="5" l="1"/>
  <c r="AE16" i="16"/>
  <c r="AE20" i="16"/>
  <c r="AE1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맑은 고딕"/>
            <family val="2"/>
            <scheme val="minor"/>
          </rPr>
          <t>======
ID#AAABFRhaXSE
KyuYoung Hwang    (2024-02-07 02:36:19)
플레이어별로 전용 구역
1. 일반 스테이지
　└공략, 퀘스트 기반
2. 속성-필드보스
　└2명 이상 입장가능
3. 속성-레이드
　└필드보스보다 강함
4. 속성2-히든
　└1,2 입장시 특별 조건 되면 히든 효과 추가 적용</t>
        </r>
      </text>
    </comment>
  </commentList>
  <extLst>
    <ext xmlns:r="http://schemas.openxmlformats.org/officeDocument/2006/relationships" uri="GoogleSheetsCustomDataVersion2">
      <go:sheetsCustomData xmlns:go="http://customooxmlschemas.google.com/" r:id="rId1" roundtripDataSignature="AMtx7mj8dfvzsbZaF/+13cuqQz+dSg5yc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I104" authorId="0" shapeId="0" xr:uid="{2E007136-2A83-4507-ADB9-BF218BA982B1}">
      <text>
        <r>
          <rPr>
            <b/>
            <sz val="9"/>
            <color indexed="81"/>
            <rFont val="Tahoma"/>
            <family val="2"/>
          </rPr>
          <t xml:space="preserve">- </t>
        </r>
        <r>
          <rPr>
            <b/>
            <sz val="9"/>
            <color indexed="81"/>
            <rFont val="돋움"/>
            <family val="3"/>
            <charset val="129"/>
          </rPr>
          <t>이치고</t>
        </r>
        <r>
          <rPr>
            <sz val="9"/>
            <color indexed="81"/>
            <rFont val="Tahoma"/>
            <family val="2"/>
          </rPr>
          <t xml:space="preserve">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r>
          <rPr>
            <b/>
            <sz val="9"/>
            <color indexed="81"/>
            <rFont val="Tahoma"/>
            <family val="2"/>
          </rPr>
          <t xml:space="preserve">- </t>
        </r>
        <r>
          <rPr>
            <b/>
            <sz val="9"/>
            <color indexed="81"/>
            <rFont val="돋움"/>
            <family val="3"/>
            <charset val="129"/>
          </rPr>
          <t>루키아</t>
        </r>
        <r>
          <rPr>
            <sz val="9"/>
            <color indexed="81"/>
            <rFont val="Tahoma"/>
            <family val="2"/>
          </rPr>
          <t xml:space="preserve"> - </t>
        </r>
        <r>
          <rPr>
            <sz val="9"/>
            <color indexed="81"/>
            <rFont val="돋움"/>
            <family val="3"/>
            <charset val="129"/>
          </rPr>
          <t>오한</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빙결</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동상</t>
        </r>
        <r>
          <rPr>
            <sz val="9"/>
            <color indexed="81"/>
            <rFont val="Tahoma"/>
            <family val="2"/>
          </rPr>
          <t>(</t>
        </r>
        <r>
          <rPr>
            <sz val="9"/>
            <color indexed="81"/>
            <rFont val="돋움"/>
            <family val="3"/>
            <charset val="129"/>
          </rPr>
          <t>도트딜</t>
        </r>
        <r>
          <rPr>
            <sz val="9"/>
            <color indexed="81"/>
            <rFont val="Tahoma"/>
            <family val="2"/>
          </rPr>
          <t>) / *</t>
        </r>
        <r>
          <rPr>
            <sz val="9"/>
            <color indexed="81"/>
            <rFont val="돋움"/>
            <family val="3"/>
            <charset val="129"/>
          </rPr>
          <t>표식</t>
        </r>
        <r>
          <rPr>
            <sz val="9"/>
            <color indexed="81"/>
            <rFont val="Tahoma"/>
            <family val="2"/>
          </rPr>
          <t>(</t>
        </r>
        <r>
          <rPr>
            <sz val="9"/>
            <color indexed="81"/>
            <rFont val="돋움"/>
            <family val="3"/>
            <charset val="129"/>
          </rPr>
          <t>효과없음</t>
        </r>
        <r>
          <rPr>
            <sz val="9"/>
            <color indexed="81"/>
            <rFont val="Tahoma"/>
            <family val="2"/>
          </rPr>
          <t xml:space="preserve">, </t>
        </r>
        <r>
          <rPr>
            <sz val="9"/>
            <color indexed="81"/>
            <rFont val="돋움"/>
            <family val="3"/>
            <charset val="129"/>
          </rPr>
          <t>다음스킬</t>
        </r>
        <r>
          <rPr>
            <sz val="9"/>
            <color indexed="81"/>
            <rFont val="Tahoma"/>
            <family val="2"/>
          </rPr>
          <t xml:space="preserve"> </t>
        </r>
        <r>
          <rPr>
            <sz val="9"/>
            <color indexed="81"/>
            <rFont val="돋움"/>
            <family val="3"/>
            <charset val="129"/>
          </rPr>
          <t>증폭</t>
        </r>
        <r>
          <rPr>
            <sz val="9"/>
            <color indexed="81"/>
            <rFont val="Tahoma"/>
            <family val="2"/>
          </rPr>
          <t xml:space="preserve">)
</t>
        </r>
        <r>
          <rPr>
            <b/>
            <sz val="9"/>
            <color indexed="81"/>
            <rFont val="Tahoma"/>
            <family val="2"/>
          </rPr>
          <t xml:space="preserve">- </t>
        </r>
        <r>
          <rPr>
            <b/>
            <sz val="9"/>
            <color indexed="81"/>
            <rFont val="돋움"/>
            <family val="3"/>
            <charset val="129"/>
          </rPr>
          <t>우류</t>
        </r>
        <r>
          <rPr>
            <sz val="9"/>
            <color indexed="81"/>
            <rFont val="Tahoma"/>
            <family val="2"/>
          </rPr>
          <t xml:space="preserve"> - </t>
        </r>
        <r>
          <rPr>
            <sz val="9"/>
            <color indexed="81"/>
            <rFont val="돋움"/>
            <family val="3"/>
            <charset val="129"/>
          </rPr>
          <t>빛바램</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속박</t>
        </r>
        <r>
          <rPr>
            <sz val="9"/>
            <color indexed="81"/>
            <rFont val="Tahoma"/>
            <family val="2"/>
          </rPr>
          <t xml:space="preserve"> / </t>
        </r>
        <r>
          <rPr>
            <sz val="9"/>
            <color indexed="81"/>
            <rFont val="돋움"/>
            <family val="3"/>
            <charset val="129"/>
          </rPr>
          <t>작열</t>
        </r>
        <r>
          <rPr>
            <sz val="9"/>
            <color indexed="81"/>
            <rFont val="Tahoma"/>
            <family val="2"/>
          </rPr>
          <t>(</t>
        </r>
        <r>
          <rPr>
            <sz val="9"/>
            <color indexed="81"/>
            <rFont val="돋움"/>
            <family val="3"/>
            <charset val="129"/>
          </rPr>
          <t>도트딜</t>
        </r>
        <r>
          <rPr>
            <sz val="9"/>
            <color indexed="81"/>
            <rFont val="Tahoma"/>
            <family val="2"/>
          </rPr>
          <t xml:space="preserve">) / </t>
        </r>
        <r>
          <rPr>
            <sz val="9"/>
            <color indexed="81"/>
            <rFont val="돋움"/>
            <family val="3"/>
            <charset val="129"/>
          </rPr>
          <t>실명</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가속</t>
        </r>
        <r>
          <rPr>
            <sz val="9"/>
            <color indexed="81"/>
            <rFont val="Tahoma"/>
            <family val="2"/>
          </rPr>
          <t>(</t>
        </r>
        <r>
          <rPr>
            <sz val="9"/>
            <color indexed="81"/>
            <rFont val="돋움"/>
            <family val="3"/>
            <charset val="129"/>
          </rPr>
          <t>내</t>
        </r>
        <r>
          <rPr>
            <sz val="9"/>
            <color indexed="81"/>
            <rFont val="Tahoma"/>
            <family val="2"/>
          </rPr>
          <t xml:space="preserve"> </t>
        </r>
        <r>
          <rPr>
            <sz val="9"/>
            <color indexed="81"/>
            <rFont val="돋움"/>
            <family val="3"/>
            <charset val="129"/>
          </rPr>
          <t>속도</t>
        </r>
        <r>
          <rPr>
            <sz val="9"/>
            <color indexed="81"/>
            <rFont val="Tahoma"/>
            <family val="2"/>
          </rPr>
          <t xml:space="preserve">)
</t>
        </r>
        <r>
          <rPr>
            <b/>
            <sz val="9"/>
            <color indexed="81"/>
            <rFont val="Tahoma"/>
            <family val="2"/>
          </rPr>
          <t>- *</t>
        </r>
        <r>
          <rPr>
            <b/>
            <sz val="9"/>
            <color indexed="81"/>
            <rFont val="돋움"/>
            <family val="3"/>
            <charset val="129"/>
          </rPr>
          <t>오리히메</t>
        </r>
        <r>
          <rPr>
            <sz val="9"/>
            <color indexed="81"/>
            <rFont val="Tahoma"/>
            <family val="2"/>
          </rPr>
          <t>(</t>
        </r>
        <r>
          <rPr>
            <sz val="9"/>
            <color indexed="81"/>
            <rFont val="돋움"/>
            <family val="3"/>
            <charset val="129"/>
          </rPr>
          <t>자체</t>
        </r>
        <r>
          <rPr>
            <sz val="9"/>
            <color indexed="81"/>
            <rFont val="Tahoma"/>
            <family val="2"/>
          </rPr>
          <t xml:space="preserve"> </t>
        </r>
        <r>
          <rPr>
            <sz val="9"/>
            <color indexed="81"/>
            <rFont val="돋움"/>
            <family val="3"/>
            <charset val="129"/>
          </rPr>
          <t>스킬</t>
        </r>
        <r>
          <rPr>
            <sz val="9"/>
            <color indexed="81"/>
            <rFont val="Tahoma"/>
            <family val="2"/>
          </rPr>
          <t xml:space="preserve"> </t>
        </r>
        <r>
          <rPr>
            <sz val="9"/>
            <color indexed="81"/>
            <rFont val="돋움"/>
            <family val="3"/>
            <charset val="129"/>
          </rPr>
          <t>조합</t>
        </r>
        <r>
          <rPr>
            <sz val="9"/>
            <color indexed="81"/>
            <rFont val="Tahoma"/>
            <family val="2"/>
          </rPr>
          <t xml:space="preserve">) - </t>
        </r>
        <r>
          <rPr>
            <sz val="9"/>
            <color indexed="81"/>
            <rFont val="돋움"/>
            <family val="3"/>
            <charset val="129"/>
          </rPr>
          <t>퍼뎀</t>
        </r>
        <r>
          <rPr>
            <sz val="9"/>
            <color indexed="81"/>
            <rFont val="Tahoma"/>
            <family val="2"/>
          </rPr>
          <t xml:space="preserve">, </t>
        </r>
        <r>
          <rPr>
            <sz val="9"/>
            <color indexed="81"/>
            <rFont val="돋움"/>
            <family val="3"/>
            <charset val="129"/>
          </rPr>
          <t>잃퍼뎀</t>
        </r>
        <r>
          <rPr>
            <sz val="9"/>
            <color indexed="81"/>
            <rFont val="Tahoma"/>
            <family val="2"/>
          </rPr>
          <t xml:space="preserve">, </t>
        </r>
        <r>
          <rPr>
            <sz val="9"/>
            <color indexed="81"/>
            <rFont val="돋움"/>
            <family val="3"/>
            <charset val="129"/>
          </rPr>
          <t>약화</t>
        </r>
        <r>
          <rPr>
            <sz val="9"/>
            <color indexed="81"/>
            <rFont val="Tahoma"/>
            <family val="2"/>
          </rPr>
          <t xml:space="preserve">, </t>
        </r>
        <r>
          <rPr>
            <sz val="9"/>
            <color indexed="81"/>
            <rFont val="돋움"/>
            <family val="3"/>
            <charset val="129"/>
          </rPr>
          <t>오한</t>
        </r>
        <r>
          <rPr>
            <sz val="9"/>
            <color indexed="81"/>
            <rFont val="Tahoma"/>
            <family val="2"/>
          </rPr>
          <t xml:space="preserve">, </t>
        </r>
        <r>
          <rPr>
            <sz val="9"/>
            <color indexed="81"/>
            <rFont val="돋움"/>
            <family val="3"/>
            <charset val="129"/>
          </rPr>
          <t>도트딜</t>
        </r>
        <r>
          <rPr>
            <sz val="9"/>
            <color indexed="81"/>
            <rFont val="Tahoma"/>
            <family val="2"/>
          </rPr>
          <t xml:space="preserve">, </t>
        </r>
        <r>
          <rPr>
            <sz val="9"/>
            <color indexed="81"/>
            <rFont val="돋움"/>
            <family val="3"/>
            <charset val="129"/>
          </rPr>
          <t xml:space="preserve">뎀감
</t>
        </r>
        <r>
          <rPr>
            <b/>
            <sz val="9"/>
            <color indexed="81"/>
            <rFont val="Tahoma"/>
            <family val="2"/>
          </rPr>
          <t xml:space="preserve">- </t>
        </r>
        <r>
          <rPr>
            <b/>
            <sz val="9"/>
            <color indexed="81"/>
            <rFont val="돋움"/>
            <family val="3"/>
            <charset val="129"/>
          </rPr>
          <t>렌지</t>
        </r>
        <r>
          <rPr>
            <sz val="9"/>
            <color indexed="81"/>
            <rFont val="Tahoma"/>
            <family val="2"/>
          </rPr>
          <t xml:space="preserve"> - </t>
        </r>
        <r>
          <rPr>
            <sz val="9"/>
            <color indexed="81"/>
            <rFont val="돋움"/>
            <family val="3"/>
            <charset val="129"/>
          </rPr>
          <t>출혈→흡혈</t>
        </r>
        <r>
          <rPr>
            <sz val="9"/>
            <color indexed="81"/>
            <rFont val="Tahoma"/>
            <family val="2"/>
          </rPr>
          <t xml:space="preserve">, </t>
        </r>
        <r>
          <rPr>
            <sz val="9"/>
            <color indexed="81"/>
            <rFont val="돋움"/>
            <family val="3"/>
            <charset val="129"/>
          </rPr>
          <t>이동제어</t>
        </r>
        <r>
          <rPr>
            <sz val="9"/>
            <color indexed="81"/>
            <rFont val="Tahoma"/>
            <family val="2"/>
          </rPr>
          <t>(</t>
        </r>
        <r>
          <rPr>
            <sz val="9"/>
            <color indexed="81"/>
            <rFont val="돋움"/>
            <family val="3"/>
            <charset val="129"/>
          </rPr>
          <t>넉백</t>
        </r>
        <r>
          <rPr>
            <sz val="9"/>
            <color indexed="81"/>
            <rFont val="Tahoma"/>
            <family val="2"/>
          </rPr>
          <t xml:space="preserve">, </t>
        </r>
        <r>
          <rPr>
            <sz val="9"/>
            <color indexed="81"/>
            <rFont val="돋움"/>
            <family val="3"/>
            <charset val="129"/>
          </rPr>
          <t>뭉치기</t>
        </r>
        <r>
          <rPr>
            <sz val="9"/>
            <color indexed="81"/>
            <rFont val="Tahoma"/>
            <family val="2"/>
          </rPr>
          <t xml:space="preserve">, </t>
        </r>
        <r>
          <rPr>
            <sz val="9"/>
            <color indexed="81"/>
            <rFont val="돋움"/>
            <family val="3"/>
            <charset val="129"/>
          </rPr>
          <t>에어본</t>
        </r>
        <r>
          <rPr>
            <sz val="9"/>
            <color indexed="81"/>
            <rFont val="Tahoma"/>
            <family val="2"/>
          </rPr>
          <t>), *</t>
        </r>
        <r>
          <rPr>
            <sz val="9"/>
            <color indexed="81"/>
            <rFont val="돋움"/>
            <family val="3"/>
            <charset val="129"/>
          </rPr>
          <t>조각을</t>
        </r>
        <r>
          <rPr>
            <sz val="9"/>
            <color indexed="81"/>
            <rFont val="Tahoma"/>
            <family val="2"/>
          </rPr>
          <t xml:space="preserve"> </t>
        </r>
        <r>
          <rPr>
            <sz val="9"/>
            <color indexed="81"/>
            <rFont val="돋움"/>
            <family val="3"/>
            <charset val="129"/>
          </rPr>
          <t>이용한</t>
        </r>
        <r>
          <rPr>
            <sz val="9"/>
            <color indexed="81"/>
            <rFont val="Tahoma"/>
            <family val="2"/>
          </rPr>
          <t xml:space="preserve"> </t>
        </r>
        <r>
          <rPr>
            <sz val="9"/>
            <color indexed="81"/>
            <rFont val="돋움"/>
            <family val="3"/>
            <charset val="129"/>
          </rPr>
          <t xml:space="preserve">추가효과
</t>
        </r>
        <r>
          <rPr>
            <b/>
            <sz val="9"/>
            <color indexed="81"/>
            <rFont val="Tahoma"/>
            <family val="2"/>
          </rPr>
          <t xml:space="preserve">- </t>
        </r>
        <r>
          <rPr>
            <b/>
            <sz val="9"/>
            <color indexed="81"/>
            <rFont val="돋움"/>
            <family val="3"/>
            <charset val="129"/>
          </rPr>
          <t>사도</t>
        </r>
        <r>
          <rPr>
            <sz val="9"/>
            <color indexed="81"/>
            <rFont val="Tahoma"/>
            <family val="2"/>
          </rPr>
          <t xml:space="preserve"> - </t>
        </r>
        <r>
          <rPr>
            <sz val="9"/>
            <color indexed="81"/>
            <rFont val="돋움"/>
            <family val="3"/>
            <charset val="129"/>
          </rPr>
          <t>둔화→고정</t>
        </r>
        <r>
          <rPr>
            <sz val="9"/>
            <color indexed="81"/>
            <rFont val="Tahoma"/>
            <family val="2"/>
          </rPr>
          <t>(</t>
        </r>
        <r>
          <rPr>
            <sz val="9"/>
            <color indexed="81"/>
            <rFont val="돋움"/>
            <family val="3"/>
            <charset val="129"/>
          </rPr>
          <t>≥</t>
        </r>
        <r>
          <rPr>
            <sz val="9"/>
            <color indexed="81"/>
            <rFont val="Tahoma"/>
            <family val="2"/>
          </rPr>
          <t xml:space="preserve">80%), </t>
        </r>
        <r>
          <rPr>
            <sz val="9"/>
            <color indexed="81"/>
            <rFont val="돋움"/>
            <family val="3"/>
            <charset val="129"/>
          </rPr>
          <t>도발</t>
        </r>
        <r>
          <rPr>
            <sz val="9"/>
            <color indexed="81"/>
            <rFont val="Tahoma"/>
            <family val="2"/>
          </rPr>
          <t>=(</t>
        </r>
        <r>
          <rPr>
            <sz val="9"/>
            <color indexed="81"/>
            <rFont val="돋움"/>
            <family val="3"/>
            <charset val="129"/>
          </rPr>
          <t>뎀감</t>
        </r>
        <r>
          <rPr>
            <sz val="9"/>
            <color indexed="81"/>
            <rFont val="Tahoma"/>
            <family val="2"/>
          </rPr>
          <t>or</t>
        </r>
        <r>
          <rPr>
            <sz val="9"/>
            <color indexed="81"/>
            <rFont val="돋움"/>
            <family val="3"/>
            <charset val="129"/>
          </rPr>
          <t>공증</t>
        </r>
        <r>
          <rPr>
            <sz val="9"/>
            <color indexed="81"/>
            <rFont val="Tahoma"/>
            <family val="2"/>
          </rPr>
          <t>) (</t>
        </r>
        <r>
          <rPr>
            <sz val="9"/>
            <color indexed="81"/>
            <rFont val="돋움"/>
            <family val="3"/>
            <charset val="129"/>
          </rPr>
          <t>둔화→도발</t>
        </r>
        <r>
          <rPr>
            <sz val="9"/>
            <color indexed="81"/>
            <rFont val="Tahoma"/>
            <family val="2"/>
          </rPr>
          <t xml:space="preserve">, </t>
        </r>
        <r>
          <rPr>
            <sz val="9"/>
            <color indexed="81"/>
            <rFont val="돋움"/>
            <family val="3"/>
            <charset val="129"/>
          </rPr>
          <t>도발시</t>
        </r>
        <r>
          <rPr>
            <sz val="9"/>
            <color indexed="81"/>
            <rFont val="Tahoma"/>
            <family val="2"/>
          </rPr>
          <t xml:space="preserve"> </t>
        </r>
        <r>
          <rPr>
            <sz val="9"/>
            <color indexed="81"/>
            <rFont val="돋움"/>
            <family val="3"/>
            <charset val="129"/>
          </rPr>
          <t>뎀감</t>
        </r>
        <r>
          <rPr>
            <sz val="9"/>
            <color indexed="81"/>
            <rFont val="Tahoma"/>
            <family val="2"/>
          </rPr>
          <t>or</t>
        </r>
        <r>
          <rPr>
            <sz val="9"/>
            <color indexed="81"/>
            <rFont val="돋움"/>
            <family val="3"/>
            <charset val="129"/>
          </rPr>
          <t>공격력</t>
        </r>
        <r>
          <rPr>
            <sz val="9"/>
            <color indexed="81"/>
            <rFont val="Tahoma"/>
            <family val="2"/>
          </rPr>
          <t xml:space="preserve"> </t>
        </r>
        <r>
          <rPr>
            <sz val="9"/>
            <color indexed="81"/>
            <rFont val="돋움"/>
            <family val="3"/>
            <charset val="129"/>
          </rPr>
          <t>증가</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C12" authorId="0" shapeId="0" xr:uid="{6F8E6EB8-2A73-44B6-9352-589C8C4B735A}">
      <text>
        <r>
          <rPr>
            <b/>
            <sz val="9"/>
            <color indexed="81"/>
            <rFont val="돋움"/>
            <family val="3"/>
            <charset val="129"/>
          </rPr>
          <t>이치고</t>
        </r>
        <r>
          <rPr>
            <b/>
            <sz val="9"/>
            <color indexed="81"/>
            <rFont val="Tahoma"/>
            <family val="2"/>
          </rPr>
          <t>:</t>
        </r>
        <r>
          <rPr>
            <sz val="9"/>
            <color indexed="81"/>
            <rFont val="Tahoma"/>
            <family val="2"/>
          </rPr>
          <t xml:space="preserve">
- </t>
        </r>
        <r>
          <rPr>
            <b/>
            <sz val="9"/>
            <color indexed="81"/>
            <rFont val="돋움"/>
            <family val="3"/>
            <charset val="129"/>
          </rPr>
          <t>근접딜러</t>
        </r>
        <r>
          <rPr>
            <sz val="9"/>
            <color indexed="81"/>
            <rFont val="Tahoma"/>
            <family val="2"/>
          </rPr>
          <t xml:space="preserve">, </t>
        </r>
        <r>
          <rPr>
            <b/>
            <sz val="9"/>
            <color indexed="81"/>
            <rFont val="돋움"/>
            <family val="3"/>
            <charset val="129"/>
          </rPr>
          <t>암살자</t>
        </r>
        <r>
          <rPr>
            <sz val="9"/>
            <color indexed="81"/>
            <rFont val="Tahoma"/>
            <family val="2"/>
          </rPr>
          <t xml:space="preserve"> - </t>
        </r>
        <r>
          <rPr>
            <sz val="9"/>
            <color indexed="81"/>
            <rFont val="돋움"/>
            <family val="3"/>
            <charset val="129"/>
          </rPr>
          <t>높은공격력</t>
        </r>
        <r>
          <rPr>
            <sz val="9"/>
            <color indexed="81"/>
            <rFont val="Tahoma"/>
            <family val="2"/>
          </rPr>
          <t xml:space="preserve">, </t>
        </r>
        <r>
          <rPr>
            <sz val="9"/>
            <color indexed="81"/>
            <rFont val="돋움"/>
            <family val="3"/>
            <charset val="129"/>
          </rPr>
          <t xml:space="preserve">방어무시
</t>
        </r>
        <r>
          <rPr>
            <sz val="9"/>
            <color indexed="81"/>
            <rFont val="Tahoma"/>
            <family val="2"/>
          </rPr>
          <t xml:space="preserve">  - </t>
        </r>
        <r>
          <rPr>
            <sz val="9"/>
            <color indexed="81"/>
            <rFont val="돋움"/>
            <family val="3"/>
            <charset val="129"/>
          </rPr>
          <t>다회공격</t>
        </r>
        <r>
          <rPr>
            <sz val="9"/>
            <color indexed="81"/>
            <rFont val="Tahoma"/>
            <family val="2"/>
          </rPr>
          <t xml:space="preserve">, </t>
        </r>
        <r>
          <rPr>
            <sz val="9"/>
            <color indexed="81"/>
            <rFont val="돋움"/>
            <family val="3"/>
            <charset val="129"/>
          </rPr>
          <t>쿨감소</t>
        </r>
        <r>
          <rPr>
            <sz val="9"/>
            <color indexed="81"/>
            <rFont val="Tahoma"/>
            <family val="2"/>
          </rPr>
          <t>&amp;</t>
        </r>
        <r>
          <rPr>
            <sz val="9"/>
            <color indexed="81"/>
            <rFont val="돋움"/>
            <family val="3"/>
            <charset val="129"/>
          </rPr>
          <t>쿨초</t>
        </r>
        <r>
          <rPr>
            <sz val="9"/>
            <color indexed="81"/>
            <rFont val="Tahoma"/>
            <family val="2"/>
          </rPr>
          <t xml:space="preserve">, </t>
        </r>
        <r>
          <rPr>
            <sz val="9"/>
            <color indexed="81"/>
            <rFont val="돋움"/>
            <family val="3"/>
            <charset val="129"/>
          </rPr>
          <t>은신</t>
        </r>
        <r>
          <rPr>
            <sz val="9"/>
            <color indexed="81"/>
            <rFont val="Tahoma"/>
            <family val="2"/>
          </rPr>
          <t xml:space="preserve">, </t>
        </r>
        <r>
          <rPr>
            <sz val="9"/>
            <color indexed="81"/>
            <rFont val="돋움"/>
            <family val="3"/>
            <charset val="129"/>
          </rPr>
          <t>치명타</t>
        </r>
        <r>
          <rPr>
            <sz val="9"/>
            <color indexed="81"/>
            <rFont val="Tahoma"/>
            <family val="2"/>
          </rPr>
          <t xml:space="preserve">, </t>
        </r>
        <r>
          <rPr>
            <sz val="9"/>
            <color indexed="81"/>
            <rFont val="돋움"/>
            <family val="3"/>
            <charset val="129"/>
          </rPr>
          <t xml:space="preserve">사망폭발
</t>
        </r>
        <r>
          <rPr>
            <sz val="9"/>
            <color indexed="81"/>
            <rFont val="Tahoma"/>
            <family val="2"/>
          </rPr>
          <t xml:space="preserve">  - </t>
        </r>
        <r>
          <rPr>
            <sz val="9"/>
            <color indexed="81"/>
            <rFont val="돋움"/>
            <family val="3"/>
            <charset val="129"/>
          </rPr>
          <t>핵심</t>
        </r>
        <r>
          <rPr>
            <sz val="9"/>
            <color indexed="81"/>
            <rFont val="Tahoma"/>
            <family val="2"/>
          </rPr>
          <t xml:space="preserve"> CC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C00-000003000000}">
      <text>
        <r>
          <rPr>
            <sz val="11"/>
            <color theme="1"/>
            <rFont val="맑은 고딕"/>
            <family val="2"/>
            <scheme val="minor"/>
          </rPr>
          <t>======
ID#AAAAv4YFujc
KyuYoung Hwang    (2023-04-25 01:41:20)
현재 클릭되어있는 페이지</t>
        </r>
      </text>
    </comment>
    <comment ref="E13" authorId="0" shapeId="0" xr:uid="{00000000-0006-0000-0C00-000002000000}">
      <text>
        <r>
          <rPr>
            <sz val="11"/>
            <color theme="1"/>
            <rFont val="맑은 고딕"/>
            <family val="2"/>
            <scheme val="minor"/>
          </rPr>
          <t>======
ID#AAAAvYjyGRQ
KyuYoung Hwang    (2023-05-17 00:55:10)
세로베기
Lv: 10[초록]+2/10
자세히.. (클릭)</t>
        </r>
      </text>
    </comment>
    <comment ref="F21" authorId="0" shapeId="0" xr:uid="{00000000-0006-0000-0C00-000001000000}">
      <text>
        <r>
          <rPr>
            <sz val="11"/>
            <color theme="1"/>
            <rFont val="맑은 고딕"/>
            <family val="2"/>
            <scheme val="minor"/>
          </rPr>
          <t>======
ID#AAAAvYjyGRU
KyuYoung Hwang    (2023-05-17 00:55:10)
무월
[빨강]필요스킬: 
[빨강] - 무쌍의일섬Lv1, 
[빨강] - 흑류아돌Lv1
자세히.. (클릭)</t>
        </r>
      </text>
    </comment>
  </commentList>
  <extLst>
    <ext xmlns:r="http://schemas.openxmlformats.org/officeDocument/2006/relationships" uri="GoogleSheetsCustomDataVersion2">
      <go:sheetsCustomData xmlns:go="http://customooxmlschemas.google.com/" r:id="rId1" roundtripDataSignature="AMtx7mhIWVLjonKrDAI5QfmtlW31fYvPL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900-000001000000}">
      <text>
        <r>
          <rPr>
            <sz val="11"/>
            <color theme="1"/>
            <rFont val="맑은 고딕"/>
            <family val="2"/>
            <scheme val="minor"/>
          </rPr>
          <t>======
ID#AAAAuNi_ukA
KyuYoung Hwang    (2023-05-03 03:53:06)
0.5초미만 시전무시</t>
        </r>
      </text>
    </comment>
    <comment ref="G1" authorId="0" shapeId="0" xr:uid="{00000000-0006-0000-0900-000003000000}">
      <text>
        <r>
          <rPr>
            <sz val="11"/>
            <color theme="1"/>
            <rFont val="맑은 고딕"/>
            <family val="2"/>
            <scheme val="minor"/>
          </rPr>
          <t>======
ID#AAAAuNi_uj8
KyuYoung Hwang    (2023-05-03 03:53:06)
쿨탐 100% 기준 1/2</t>
        </r>
      </text>
    </comment>
    <comment ref="M11" authorId="0" shapeId="0" xr:uid="{00000000-0006-0000-0900-000002000000}">
      <text>
        <r>
          <rPr>
            <b/>
            <sz val="11"/>
            <color theme="1"/>
            <rFont val="맑은 고딕"/>
            <family val="3"/>
            <charset val="129"/>
            <scheme val="minor"/>
          </rPr>
          <t>쿨 마나 데미지 공식</t>
        </r>
        <r>
          <rPr>
            <sz val="11"/>
            <color theme="1"/>
            <rFont val="맑은 고딕"/>
            <family val="2"/>
            <scheme val="minor"/>
          </rPr>
          <t xml:space="preserve">
0 11 30 100-200%
1 13 50 125-250%
2 17 80 155-310%
3 19 125 195-380%
4 23 205 245-490%
5 29 330 305-610%
6 31 540 380-760%
7 37 870 475-950%
8 41 1400 600-1200%
9 43 2300 750-1500%
10 47 3700 930-1860%</t>
        </r>
      </text>
    </comment>
  </commentList>
  <extLst>
    <ext xmlns:r="http://schemas.openxmlformats.org/officeDocument/2006/relationships" uri="GoogleSheetsCustomDataVersion2">
      <go:sheetsCustomData xmlns:go="http://customooxmlschemas.google.com/" r:id="rId1" roundtripDataSignature="AMtx7mjoBx7iK7iTGXHKI+JwLljeE+/69w=="/>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B2" authorId="0" shapeId="0" xr:uid="{4FC489EE-A719-4404-AE7C-ED443EFE232F}">
      <text>
        <r>
          <rPr>
            <b/>
            <sz val="9"/>
            <color indexed="81"/>
            <rFont val="돋움"/>
            <family val="3"/>
            <charset val="129"/>
          </rPr>
          <t>기본</t>
        </r>
        <r>
          <rPr>
            <b/>
            <sz val="9"/>
            <color indexed="81"/>
            <rFont val="Tahoma"/>
            <family val="2"/>
          </rPr>
          <t>:</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캐릭터도</t>
        </r>
        <r>
          <rPr>
            <sz val="9"/>
            <color indexed="81"/>
            <rFont val="Tahoma"/>
            <family val="2"/>
          </rPr>
          <t xml:space="preserve"> </t>
        </r>
        <r>
          <rPr>
            <sz val="9"/>
            <color indexed="81"/>
            <rFont val="돋움"/>
            <family val="3"/>
            <charset val="129"/>
          </rPr>
          <t>배울</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r>
          <rPr>
            <sz val="9"/>
            <color indexed="81"/>
            <rFont val="Tahoma"/>
            <family val="2"/>
          </rPr>
          <t>.</t>
        </r>
      </text>
    </comment>
    <comment ref="D2" authorId="0" shapeId="0" xr:uid="{47AFC43E-7118-4AAF-ADF9-BD754953A7CC}">
      <text>
        <r>
          <rPr>
            <sz val="9"/>
            <color indexed="81"/>
            <rFont val="돋움"/>
            <family val="3"/>
            <charset val="129"/>
          </rPr>
          <t>체력/마나/데미지 기본값 100</t>
        </r>
      </text>
    </comment>
    <comment ref="F2" authorId="0" shapeId="0" xr:uid="{DDED261C-B962-4386-918A-1C6A0636D349}">
      <text>
        <r>
          <rPr>
            <sz val="9"/>
            <color indexed="81"/>
            <rFont val="돋움"/>
            <family val="3"/>
            <charset val="129"/>
          </rPr>
          <t>변신은</t>
        </r>
        <r>
          <rPr>
            <sz val="9"/>
            <color indexed="81"/>
            <rFont val="Tahoma"/>
            <family val="2"/>
          </rPr>
          <t xml:space="preserve"> </t>
        </r>
        <r>
          <rPr>
            <sz val="9"/>
            <color indexed="81"/>
            <rFont val="돋움"/>
            <family val="3"/>
            <charset val="129"/>
          </rPr>
          <t>초당</t>
        </r>
        <r>
          <rPr>
            <sz val="9"/>
            <color indexed="81"/>
            <rFont val="Tahoma"/>
            <family val="2"/>
          </rPr>
          <t xml:space="preserve"> </t>
        </r>
        <r>
          <rPr>
            <sz val="9"/>
            <color indexed="81"/>
            <rFont val="돋움"/>
            <family val="3"/>
            <charset val="129"/>
          </rPr>
          <t>마나가</t>
        </r>
        <r>
          <rPr>
            <sz val="9"/>
            <color indexed="81"/>
            <rFont val="Tahoma"/>
            <family val="2"/>
          </rPr>
          <t xml:space="preserve"> </t>
        </r>
        <r>
          <rPr>
            <sz val="9"/>
            <color indexed="81"/>
            <rFont val="돋움"/>
            <family val="3"/>
            <charset val="129"/>
          </rPr>
          <t>소모</t>
        </r>
      </text>
    </comment>
    <comment ref="C3" authorId="0" shapeId="0" xr:uid="{EA03B825-E6E6-4C59-9EAB-D423074076A4}">
      <text>
        <r>
          <rPr>
            <sz val="9"/>
            <color indexed="81"/>
            <rFont val="Tahoma"/>
            <family val="2"/>
          </rPr>
          <t>* 7</t>
        </r>
        <r>
          <rPr>
            <sz val="9"/>
            <color indexed="81"/>
            <rFont val="돋움"/>
            <family val="3"/>
            <charset val="129"/>
          </rPr>
          <t>초</t>
        </r>
        <r>
          <rPr>
            <sz val="9"/>
            <color indexed="81"/>
            <rFont val="Tahoma"/>
            <family val="2"/>
          </rPr>
          <t xml:space="preserve"> </t>
        </r>
        <r>
          <rPr>
            <sz val="9"/>
            <color indexed="81"/>
            <rFont val="돋움"/>
            <family val="3"/>
            <charset val="129"/>
          </rPr>
          <t>내</t>
        </r>
        <r>
          <rPr>
            <sz val="9"/>
            <color indexed="81"/>
            <rFont val="Tahoma"/>
            <family val="2"/>
          </rPr>
          <t xml:space="preserve"> </t>
        </r>
        <r>
          <rPr>
            <sz val="9"/>
            <color indexed="81"/>
            <rFont val="돋움"/>
            <family val="3"/>
            <charset val="129"/>
          </rPr>
          <t>대쉬류</t>
        </r>
        <r>
          <rPr>
            <sz val="9"/>
            <color indexed="81"/>
            <rFont val="Tahoma"/>
            <family val="2"/>
          </rPr>
          <t xml:space="preserve"> </t>
        </r>
        <r>
          <rPr>
            <sz val="9"/>
            <color indexed="81"/>
            <rFont val="돋움"/>
            <family val="3"/>
            <charset val="129"/>
          </rPr>
          <t>사용시</t>
        </r>
        <r>
          <rPr>
            <sz val="9"/>
            <color indexed="81"/>
            <rFont val="Tahoma"/>
            <family val="2"/>
          </rPr>
          <t xml:space="preserve"> </t>
        </r>
        <r>
          <rPr>
            <sz val="9"/>
            <color indexed="81"/>
            <rFont val="돋움"/>
            <family val="3"/>
            <charset val="129"/>
          </rPr>
          <t>마나소모</t>
        </r>
        <r>
          <rPr>
            <sz val="9"/>
            <color indexed="81"/>
            <rFont val="Tahoma"/>
            <family val="2"/>
          </rPr>
          <t xml:space="preserve"> 2</t>
        </r>
        <r>
          <rPr>
            <sz val="9"/>
            <color indexed="81"/>
            <rFont val="돋움"/>
            <family val="3"/>
            <charset val="129"/>
          </rPr>
          <t xml:space="preserve">배
</t>
        </r>
        <r>
          <rPr>
            <sz val="9"/>
            <color indexed="81"/>
            <rFont val="Tahoma"/>
            <family val="2"/>
          </rPr>
          <t xml:space="preserve">(10 </t>
        </r>
        <r>
          <rPr>
            <sz val="9"/>
            <color indexed="81"/>
            <rFont val="돋움"/>
            <family val="3"/>
            <charset val="129"/>
          </rPr>
          <t>소모시</t>
        </r>
        <r>
          <rPr>
            <sz val="9"/>
            <color indexed="81"/>
            <rFont val="Tahoma"/>
            <family val="2"/>
          </rPr>
          <t xml:space="preserve">: 10 / 20 / 40... </t>
        </r>
        <r>
          <rPr>
            <sz val="9"/>
            <color indexed="81"/>
            <rFont val="돋움"/>
            <family val="3"/>
            <charset val="129"/>
          </rPr>
          <t>소모</t>
        </r>
        <r>
          <rPr>
            <sz val="9"/>
            <color indexed="81"/>
            <rFont val="Tahoma"/>
            <family val="2"/>
          </rPr>
          <t xml:space="preserve">)
</t>
        </r>
        <r>
          <rPr>
            <b/>
            <sz val="9"/>
            <color indexed="81"/>
            <rFont val="돋움"/>
            <family val="3"/>
            <charset val="129"/>
          </rPr>
          <t>거리</t>
        </r>
        <r>
          <rPr>
            <b/>
            <sz val="9"/>
            <color indexed="81"/>
            <rFont val="Tahoma"/>
            <family val="2"/>
          </rPr>
          <t xml:space="preserve"> </t>
        </r>
        <r>
          <rPr>
            <sz val="9"/>
            <color indexed="81"/>
            <rFont val="Tahoma"/>
            <family val="2"/>
          </rPr>
          <t xml:space="preserve">: 100 + </t>
        </r>
        <r>
          <rPr>
            <sz val="9"/>
            <color indexed="81"/>
            <rFont val="돋움"/>
            <family val="3"/>
            <charset val="129"/>
          </rPr>
          <t>변신레벨</t>
        </r>
        <r>
          <rPr>
            <sz val="9"/>
            <color indexed="81"/>
            <rFont val="Tahoma"/>
            <family val="2"/>
          </rPr>
          <t xml:space="preserve">*25
</t>
        </r>
        <r>
          <rPr>
            <b/>
            <sz val="9"/>
            <color indexed="81"/>
            <rFont val="돋움"/>
            <family val="3"/>
            <charset val="129"/>
          </rPr>
          <t>쿨탐</t>
        </r>
        <r>
          <rPr>
            <sz val="9"/>
            <color indexed="81"/>
            <rFont val="Tahoma"/>
            <family val="2"/>
          </rPr>
          <t xml:space="preserve"> : 20-</t>
        </r>
        <r>
          <rPr>
            <sz val="9"/>
            <color indexed="81"/>
            <rFont val="돋움"/>
            <family val="3"/>
            <charset val="129"/>
          </rPr>
          <t>변신레벨</t>
        </r>
        <r>
          <rPr>
            <sz val="9"/>
            <color indexed="81"/>
            <rFont val="Tahoma"/>
            <family val="2"/>
          </rPr>
          <t xml:space="preserve">*1
</t>
        </r>
        <r>
          <rPr>
            <b/>
            <sz val="9"/>
            <color indexed="81"/>
            <rFont val="돋움"/>
            <family val="3"/>
            <charset val="129"/>
          </rPr>
          <t>쿨탐</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50%
</t>
        </r>
        <r>
          <rPr>
            <b/>
            <sz val="9"/>
            <color indexed="81"/>
            <rFont val="돋움"/>
            <family val="3"/>
            <charset val="129"/>
          </rPr>
          <t>마나</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200%</t>
        </r>
      </text>
    </comment>
    <comment ref="C4" authorId="0" shapeId="0" xr:uid="{F30D747E-B150-4A8F-AE4F-C18D8C0A1001}">
      <text>
        <r>
          <rPr>
            <b/>
            <sz val="9"/>
            <color indexed="81"/>
            <rFont val="돋움"/>
            <family val="3"/>
            <charset val="129"/>
          </rPr>
          <t>시전시간</t>
        </r>
        <r>
          <rPr>
            <sz val="9"/>
            <color indexed="81"/>
            <rFont val="Tahoma"/>
            <family val="2"/>
          </rPr>
          <t xml:space="preserve"> : 1</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 xml:space="preserve"> 0.05</t>
        </r>
        <r>
          <rPr>
            <sz val="9"/>
            <color indexed="81"/>
            <rFont val="돋움"/>
            <family val="3"/>
            <charset val="129"/>
          </rPr>
          <t>초</t>
        </r>
        <r>
          <rPr>
            <sz val="9"/>
            <color indexed="81"/>
            <rFont val="Tahoma"/>
            <family val="2"/>
          </rPr>
          <t xml:space="preserve">)
</t>
        </r>
        <r>
          <rPr>
            <b/>
            <sz val="9"/>
            <color indexed="81"/>
            <rFont val="돋움"/>
            <family val="3"/>
            <charset val="129"/>
          </rPr>
          <t>지속시간</t>
        </r>
        <r>
          <rPr>
            <sz val="9"/>
            <color indexed="81"/>
            <rFont val="Tahoma"/>
            <family val="2"/>
          </rPr>
          <t xml:space="preserve"> : 0.5</t>
        </r>
        <r>
          <rPr>
            <sz val="9"/>
            <color indexed="81"/>
            <rFont val="돋움"/>
            <family val="3"/>
            <charset val="129"/>
          </rPr>
          <t>초</t>
        </r>
        <r>
          <rPr>
            <sz val="9"/>
            <color indexed="81"/>
            <rFont val="Tahoma"/>
            <family val="2"/>
          </rPr>
          <t xml:space="preserve"> (</t>
        </r>
        <r>
          <rPr>
            <sz val="9"/>
            <color indexed="81"/>
            <rFont val="돋움"/>
            <family val="3"/>
            <charset val="129"/>
          </rPr>
          <t>다른거</t>
        </r>
        <r>
          <rPr>
            <sz val="9"/>
            <color indexed="81"/>
            <rFont val="Tahoma"/>
            <family val="2"/>
          </rPr>
          <t xml:space="preserve"> </t>
        </r>
        <r>
          <rPr>
            <sz val="9"/>
            <color indexed="81"/>
            <rFont val="돋움"/>
            <family val="3"/>
            <charset val="129"/>
          </rPr>
          <t>감소시</t>
        </r>
        <r>
          <rPr>
            <sz val="9"/>
            <color indexed="81"/>
            <rFont val="Tahoma"/>
            <family val="2"/>
          </rPr>
          <t xml:space="preserve"> </t>
        </r>
        <r>
          <rPr>
            <sz val="9"/>
            <color indexed="81"/>
            <rFont val="돋움"/>
            <family val="3"/>
            <charset val="129"/>
          </rPr>
          <t>이거</t>
        </r>
        <r>
          <rPr>
            <sz val="9"/>
            <color indexed="81"/>
            <rFont val="Tahoma"/>
            <family val="2"/>
          </rPr>
          <t xml:space="preserve"> </t>
        </r>
        <r>
          <rPr>
            <sz val="9"/>
            <color indexed="81"/>
            <rFont val="돋움"/>
            <family val="3"/>
            <charset val="129"/>
          </rPr>
          <t>증가</t>
        </r>
        <r>
          <rPr>
            <sz val="9"/>
            <color indexed="81"/>
            <rFont val="Tahoma"/>
            <family val="2"/>
          </rPr>
          <t xml:space="preserve">)
</t>
        </r>
        <r>
          <rPr>
            <b/>
            <sz val="9"/>
            <color indexed="81"/>
            <rFont val="돋움"/>
            <family val="3"/>
            <charset val="129"/>
          </rPr>
          <t>쿨다운</t>
        </r>
        <r>
          <rPr>
            <sz val="9"/>
            <color indexed="81"/>
            <rFont val="Tahoma"/>
            <family val="2"/>
          </rPr>
          <t xml:space="preserve"> : 20</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*1</t>
        </r>
        <r>
          <rPr>
            <sz val="9"/>
            <color indexed="81"/>
            <rFont val="돋움"/>
            <family val="3"/>
            <charset val="129"/>
          </rPr>
          <t>초</t>
        </r>
        <r>
          <rPr>
            <sz val="9"/>
            <color indexed="81"/>
            <rFont val="Tahoma"/>
            <family val="2"/>
          </rPr>
          <t xml:space="preserve">)
</t>
        </r>
        <r>
          <rPr>
            <b/>
            <sz val="9"/>
            <color indexed="81"/>
            <rFont val="돋움"/>
            <family val="3"/>
            <charset val="129"/>
          </rPr>
          <t>효과</t>
        </r>
        <r>
          <rPr>
            <sz val="9"/>
            <color indexed="81"/>
            <rFont val="Tahoma"/>
            <family val="2"/>
          </rPr>
          <t xml:space="preserve"> : </t>
        </r>
        <r>
          <rPr>
            <sz val="9"/>
            <color indexed="81"/>
            <rFont val="돋움"/>
            <family val="3"/>
            <charset val="129"/>
          </rPr>
          <t>레벨당</t>
        </r>
        <r>
          <rPr>
            <sz val="9"/>
            <color indexed="81"/>
            <rFont val="Tahoma"/>
            <family val="2"/>
          </rPr>
          <t xml:space="preserve"> 25% </t>
        </r>
        <r>
          <rPr>
            <sz val="9"/>
            <color indexed="81"/>
            <rFont val="돋움"/>
            <family val="3"/>
            <charset val="129"/>
          </rPr>
          <t>증가</t>
        </r>
        <r>
          <rPr>
            <sz val="9"/>
            <color indexed="81"/>
            <rFont val="Tahoma"/>
            <family val="2"/>
          </rPr>
          <t xml:space="preserve"> (2</t>
        </r>
        <r>
          <rPr>
            <sz val="9"/>
            <color indexed="81"/>
            <rFont val="돋움"/>
            <family val="3"/>
            <charset val="129"/>
          </rPr>
          <t>레벨</t>
        </r>
        <r>
          <rPr>
            <sz val="9"/>
            <color indexed="81"/>
            <rFont val="Tahoma"/>
            <family val="2"/>
          </rPr>
          <t xml:space="preserve"> = 0</t>
        </r>
        <r>
          <rPr>
            <sz val="9"/>
            <color indexed="81"/>
            <rFont val="돋움"/>
            <family val="3"/>
            <charset val="129"/>
          </rPr>
          <t>레벨의</t>
        </r>
        <r>
          <rPr>
            <sz val="9"/>
            <color indexed="81"/>
            <rFont val="Tahoma"/>
            <family val="2"/>
          </rPr>
          <t xml:space="preserve"> 150%)</t>
        </r>
      </text>
    </comment>
    <comment ref="E6" authorId="0" shapeId="0" xr:uid="{EB95A7E5-FC49-4107-AEBA-15DF1129A33D}">
      <text>
        <r>
          <rPr>
            <sz val="9"/>
            <color indexed="81"/>
            <rFont val="돋움"/>
            <family val="3"/>
            <charset val="129"/>
          </rPr>
          <t>스킬</t>
        </r>
        <r>
          <rPr>
            <sz val="9"/>
            <color indexed="81"/>
            <rFont val="Tahoma"/>
            <family val="2"/>
          </rPr>
          <t xml:space="preserve"> </t>
        </r>
        <r>
          <rPr>
            <sz val="9"/>
            <color indexed="81"/>
            <rFont val="돋움"/>
            <family val="3"/>
            <charset val="129"/>
          </rPr>
          <t>배움에</t>
        </r>
        <r>
          <rPr>
            <sz val="9"/>
            <color indexed="81"/>
            <rFont val="Tahoma"/>
            <family val="2"/>
          </rPr>
          <t xml:space="preserve"> </t>
        </r>
        <r>
          <rPr>
            <sz val="9"/>
            <color indexed="81"/>
            <rFont val="돋움"/>
            <family val="3"/>
            <charset val="129"/>
          </rPr>
          <t>필요한</t>
        </r>
        <r>
          <rPr>
            <sz val="9"/>
            <color indexed="81"/>
            <rFont val="Tahoma"/>
            <family val="2"/>
          </rPr>
          <t xml:space="preserve"> </t>
        </r>
        <r>
          <rPr>
            <sz val="9"/>
            <color indexed="81"/>
            <rFont val="돋움"/>
            <family val="3"/>
            <charset val="129"/>
          </rPr>
          <t>조건</t>
        </r>
      </text>
    </comment>
    <comment ref="G6" authorId="0" shapeId="0" xr:uid="{F98C6B3F-100E-46AA-97C8-7D075A42A5FE}">
      <text>
        <r>
          <rPr>
            <b/>
            <sz val="9"/>
            <color indexed="81"/>
            <rFont val="맑은 고딕"/>
            <family val="3"/>
            <charset val="129"/>
          </rPr>
          <t>즉발</t>
        </r>
        <r>
          <rPr>
            <sz val="9"/>
            <color indexed="81"/>
            <rFont val="맑은 고딕"/>
            <family val="3"/>
            <charset val="129"/>
          </rPr>
          <t xml:space="preserve"> : 거리가 0 || 스마트캐스팅 x
</t>
        </r>
        <r>
          <rPr>
            <b/>
            <sz val="9"/>
            <color indexed="81"/>
            <rFont val="맑은 고딕"/>
            <family val="3"/>
            <charset val="129"/>
          </rPr>
          <t>대상</t>
        </r>
        <r>
          <rPr>
            <sz val="9"/>
            <color indexed="81"/>
            <rFont val="맑은 고딕"/>
            <family val="3"/>
            <charset val="129"/>
          </rPr>
          <t xml:space="preserve"> : 타겟팅 필요 || 근처 적
</t>
        </r>
        <r>
          <rPr>
            <b/>
            <sz val="9"/>
            <color indexed="81"/>
            <rFont val="맑은 고딕"/>
            <family val="3"/>
            <charset val="129"/>
          </rPr>
          <t>지점</t>
        </r>
        <r>
          <rPr>
            <sz val="9"/>
            <color indexed="81"/>
            <rFont val="맑은 고딕"/>
            <family val="3"/>
            <charset val="129"/>
          </rPr>
          <t xml:space="preserve"> : 위치 || 범위 = 마우스 위치
</t>
        </r>
        <r>
          <rPr>
            <b/>
            <sz val="9"/>
            <color indexed="81"/>
            <rFont val="맑은 고딕"/>
            <family val="3"/>
            <charset val="129"/>
          </rPr>
          <t>지점</t>
        </r>
        <r>
          <rPr>
            <sz val="9"/>
            <color indexed="81"/>
            <rFont val="맑은 고딕"/>
            <family val="3"/>
            <charset val="129"/>
          </rPr>
          <t xml:space="preserve"> : 방향 || 방향 = 캐릭터 각도</t>
        </r>
      </text>
    </comment>
    <comment ref="I6" authorId="0" shapeId="0" xr:uid="{67869BFE-CCBC-4580-A230-8A70F557038B}">
      <text>
        <r>
          <rPr>
            <sz val="9"/>
            <color indexed="81"/>
            <rFont val="돋움"/>
            <family val="3"/>
            <charset val="129"/>
          </rPr>
          <t>스킬</t>
        </r>
        <r>
          <rPr>
            <sz val="9"/>
            <color indexed="81"/>
            <rFont val="Tahoma"/>
            <family val="2"/>
          </rPr>
          <t xml:space="preserve"> </t>
        </r>
        <r>
          <rPr>
            <sz val="9"/>
            <color indexed="81"/>
            <rFont val="돋움"/>
            <family val="3"/>
            <charset val="129"/>
          </rPr>
          <t>상승시</t>
        </r>
        <r>
          <rPr>
            <sz val="9"/>
            <color indexed="81"/>
            <rFont val="Tahoma"/>
            <family val="2"/>
          </rPr>
          <t xml:space="preserve"> </t>
        </r>
        <r>
          <rPr>
            <sz val="9"/>
            <color indexed="81"/>
            <rFont val="돋움"/>
            <family val="3"/>
            <charset val="129"/>
          </rPr>
          <t>변동값</t>
        </r>
        <r>
          <rPr>
            <sz val="9"/>
            <color indexed="81"/>
            <rFont val="Tahoma"/>
            <family val="2"/>
          </rPr>
          <t xml:space="preserve"> </t>
        </r>
        <r>
          <rPr>
            <sz val="9"/>
            <color indexed="81"/>
            <rFont val="돋움"/>
            <family val="3"/>
            <charset val="129"/>
          </rPr>
          <t>표시</t>
        </r>
        <r>
          <rPr>
            <sz val="9"/>
            <color indexed="81"/>
            <rFont val="Tahoma"/>
            <family val="2"/>
          </rPr>
          <t>.</t>
        </r>
        <r>
          <rPr>
            <b/>
            <sz val="9"/>
            <color indexed="81"/>
            <rFont val="Tahoma"/>
            <family val="2"/>
          </rPr>
          <t xml:space="preserve">
\n</t>
        </r>
        <r>
          <rPr>
            <sz val="9"/>
            <color indexed="81"/>
            <rFont val="Tahoma"/>
            <family val="2"/>
          </rPr>
          <t xml:space="preserve"> : </t>
        </r>
        <r>
          <rPr>
            <sz val="9"/>
            <color indexed="81"/>
            <rFont val="돋움"/>
            <family val="3"/>
            <charset val="129"/>
          </rPr>
          <t>한줄</t>
        </r>
        <r>
          <rPr>
            <sz val="9"/>
            <color indexed="81"/>
            <rFont val="Tahoma"/>
            <family val="2"/>
          </rPr>
          <t xml:space="preserve"> </t>
        </r>
        <r>
          <rPr>
            <sz val="9"/>
            <color indexed="81"/>
            <rFont val="돋움"/>
            <family val="3"/>
            <charset val="129"/>
          </rPr>
          <t>띄우기</t>
        </r>
        <r>
          <rPr>
            <sz val="9"/>
            <color indexed="81"/>
            <rFont val="Tahoma"/>
            <family val="2"/>
          </rPr>
          <t>(</t>
        </r>
        <r>
          <rPr>
            <sz val="9"/>
            <color indexed="81"/>
            <rFont val="돋움"/>
            <family val="3"/>
            <charset val="129"/>
          </rPr>
          <t>엔터</t>
        </r>
        <r>
          <rPr>
            <sz val="9"/>
            <color indexed="81"/>
            <rFont val="Tahoma"/>
            <family val="2"/>
          </rPr>
          <t>)</t>
        </r>
        <r>
          <rPr>
            <b/>
            <sz val="9"/>
            <color indexed="81"/>
            <rFont val="Tahoma"/>
            <family val="2"/>
          </rPr>
          <t xml:space="preserve">
#CastingTime : </t>
        </r>
        <r>
          <rPr>
            <b/>
            <sz val="9"/>
            <color indexed="81"/>
            <rFont val="돋움"/>
            <family val="3"/>
            <charset val="129"/>
          </rPr>
          <t>시전시간</t>
        </r>
        <r>
          <rPr>
            <b/>
            <sz val="9"/>
            <color indexed="81"/>
            <rFont val="Tahoma"/>
            <family val="2"/>
          </rPr>
          <t xml:space="preserve">
#Damage</t>
        </r>
        <r>
          <rPr>
            <sz val="9"/>
            <color indexed="81"/>
            <rFont val="Tahoma"/>
            <family val="2"/>
          </rPr>
          <t xml:space="preserve"> : </t>
        </r>
        <r>
          <rPr>
            <sz val="9"/>
            <color indexed="81"/>
            <rFont val="돋움"/>
            <family val="3"/>
            <charset val="129"/>
          </rPr>
          <t>데미지</t>
        </r>
        <r>
          <rPr>
            <sz val="9"/>
            <color indexed="81"/>
            <rFont val="Tahoma"/>
            <family val="2"/>
          </rPr>
          <t xml:space="preserve">%
</t>
        </r>
        <r>
          <rPr>
            <b/>
            <sz val="9"/>
            <color indexed="81"/>
            <rFont val="Tahoma"/>
            <family val="2"/>
          </rPr>
          <t>#Distance</t>
        </r>
        <r>
          <rPr>
            <sz val="9"/>
            <color indexed="81"/>
            <rFont val="Tahoma"/>
            <family val="2"/>
          </rPr>
          <t xml:space="preserve"> : </t>
        </r>
        <r>
          <rPr>
            <sz val="9"/>
            <color indexed="81"/>
            <rFont val="돋움"/>
            <family val="3"/>
            <charset val="129"/>
          </rPr>
          <t>사거리</t>
        </r>
        <r>
          <rPr>
            <b/>
            <sz val="9"/>
            <color indexed="81"/>
            <rFont val="Tahoma"/>
            <family val="2"/>
          </rPr>
          <t xml:space="preserve">
#Range</t>
        </r>
        <r>
          <rPr>
            <sz val="9"/>
            <color indexed="81"/>
            <rFont val="Tahoma"/>
            <family val="2"/>
          </rPr>
          <t xml:space="preserve"> : </t>
        </r>
        <r>
          <rPr>
            <sz val="9"/>
            <color indexed="81"/>
            <rFont val="돋움"/>
            <family val="3"/>
            <charset val="129"/>
          </rPr>
          <t>범위</t>
        </r>
        <r>
          <rPr>
            <sz val="9"/>
            <color indexed="81"/>
            <rFont val="Tahoma"/>
            <family val="2"/>
          </rPr>
          <t xml:space="preserve">
</t>
        </r>
        <r>
          <rPr>
            <b/>
            <sz val="9"/>
            <color indexed="81"/>
            <rFont val="Tahoma"/>
            <family val="2"/>
          </rPr>
          <t>#Mana</t>
        </r>
        <r>
          <rPr>
            <sz val="9"/>
            <color indexed="81"/>
            <rFont val="Tahoma"/>
            <family val="2"/>
          </rPr>
          <t xml:space="preserve"> : </t>
        </r>
        <r>
          <rPr>
            <sz val="9"/>
            <color indexed="81"/>
            <rFont val="돋움"/>
            <family val="3"/>
            <charset val="129"/>
          </rPr>
          <t xml:space="preserve">소모마나
</t>
        </r>
        <r>
          <rPr>
            <b/>
            <sz val="9"/>
            <color indexed="81"/>
            <rFont val="Tahoma"/>
            <family val="2"/>
          </rPr>
          <t xml:space="preserve">#Cooldown </t>
        </r>
        <r>
          <rPr>
            <sz val="9"/>
            <color indexed="81"/>
            <rFont val="Tahoma"/>
            <family val="2"/>
          </rPr>
          <t xml:space="preserve">: </t>
        </r>
        <r>
          <rPr>
            <sz val="9"/>
            <color indexed="81"/>
            <rFont val="돋움"/>
            <family val="3"/>
            <charset val="129"/>
          </rPr>
          <t xml:space="preserve">쿨다운
</t>
        </r>
        <r>
          <rPr>
            <sz val="9"/>
            <color indexed="81"/>
            <rFont val="Tahoma"/>
            <family val="2"/>
          </rPr>
          <t>#</t>
        </r>
        <r>
          <rPr>
            <sz val="9"/>
            <color indexed="81"/>
            <rFont val="돋움"/>
            <family val="3"/>
            <charset val="129"/>
          </rPr>
          <t>은</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현재값</t>
        </r>
        <r>
          <rPr>
            <sz val="9"/>
            <color indexed="81"/>
            <rFont val="Tahoma"/>
            <family val="2"/>
          </rPr>
          <t xml:space="preserve"> </t>
        </r>
        <r>
          <rPr>
            <sz val="9"/>
            <color indexed="81"/>
            <rFont val="돋움"/>
            <family val="3"/>
            <charset val="129"/>
          </rPr>
          <t>기준</t>
        </r>
        <r>
          <rPr>
            <sz val="9"/>
            <color indexed="81"/>
            <rFont val="Tahoma"/>
            <family val="2"/>
          </rPr>
          <t xml:space="preserve"> </t>
        </r>
        <r>
          <rPr>
            <sz val="9"/>
            <color indexed="81"/>
            <rFont val="돋움"/>
            <family val="3"/>
            <charset val="129"/>
          </rPr>
          <t>표시</t>
        </r>
      </text>
    </comment>
    <comment ref="K6" authorId="0" shapeId="0" xr:uid="{5FA3B598-FEF2-4AD9-ABF7-E76A1AC909B8}">
      <text>
        <r>
          <rPr>
            <sz val="9"/>
            <color indexed="81"/>
            <rFont val="돋움"/>
            <family val="3"/>
            <charset val="129"/>
          </rPr>
          <t>단순</t>
        </r>
        <r>
          <rPr>
            <sz val="9"/>
            <color indexed="81"/>
            <rFont val="Tahoma"/>
            <family val="2"/>
          </rPr>
          <t xml:space="preserve"> </t>
        </r>
        <r>
          <rPr>
            <sz val="9"/>
            <color indexed="81"/>
            <rFont val="돋움"/>
            <family val="3"/>
            <charset val="129"/>
          </rPr>
          <t>에디터</t>
        </r>
        <r>
          <rPr>
            <sz val="9"/>
            <color indexed="81"/>
            <rFont val="Tahoma"/>
            <family val="2"/>
          </rPr>
          <t xml:space="preserve"> </t>
        </r>
        <r>
          <rPr>
            <sz val="9"/>
            <color indexed="81"/>
            <rFont val="돋움"/>
            <family val="3"/>
            <charset val="129"/>
          </rPr>
          <t>참고용</t>
        </r>
      </text>
    </comment>
    <comment ref="L6" authorId="0" shapeId="0" xr:uid="{FACAA676-6166-42B3-A6C4-27BAD3C19CD6}">
      <text>
        <r>
          <rPr>
            <sz val="9"/>
            <color indexed="81"/>
            <rFont val="Tahoma"/>
            <family val="2"/>
          </rPr>
          <t xml:space="preserve">0 </t>
        </r>
        <r>
          <rPr>
            <sz val="9"/>
            <color indexed="81"/>
            <rFont val="돋움"/>
            <family val="3"/>
            <charset val="129"/>
          </rPr>
          <t>지정시</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타입이</t>
        </r>
        <r>
          <rPr>
            <sz val="9"/>
            <color indexed="81"/>
            <rFont val="Tahoma"/>
            <family val="2"/>
          </rPr>
          <t xml:space="preserve"> </t>
        </r>
        <r>
          <rPr>
            <sz val="9"/>
            <color indexed="81"/>
            <rFont val="돋움"/>
            <family val="3"/>
            <charset val="129"/>
          </rPr>
          <t>즉발</t>
        </r>
      </text>
    </comment>
    <comment ref="N6" authorId="0" shapeId="0" xr:uid="{773A9949-B5CD-4B05-859D-8C5736DF595E}">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P6" authorId="0" shapeId="0" xr:uid="{791C80B0-85A5-47A0-BA05-DF868D52D8C8}">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W6" authorId="0" shapeId="0" xr:uid="{B5685425-C861-4604-9240-D44F08A6953D}">
      <text>
        <r>
          <rPr>
            <b/>
            <sz val="9"/>
            <color indexed="81"/>
            <rFont val="Tahoma"/>
            <family val="2"/>
          </rPr>
          <t xml:space="preserve">0 </t>
        </r>
        <r>
          <rPr>
            <b/>
            <sz val="9"/>
            <color indexed="81"/>
            <rFont val="돋움"/>
            <family val="3"/>
            <charset val="129"/>
          </rPr>
          <t>지정시</t>
        </r>
        <r>
          <rPr>
            <b/>
            <sz val="9"/>
            <color indexed="81"/>
            <rFont val="Tahoma"/>
            <family val="2"/>
          </rPr>
          <t xml:space="preserve"> : </t>
        </r>
      </text>
    </comment>
    <comment ref="X6" authorId="0" shapeId="0" xr:uid="{35491593-5351-4F7B-A056-586202463A50}">
      <text>
        <r>
          <rPr>
            <b/>
            <sz val="9"/>
            <color indexed="81"/>
            <rFont val="Tahoma"/>
            <family val="2"/>
          </rPr>
          <t>10 = 1</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반올림</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정수</t>
        </r>
        <r>
          <rPr>
            <sz val="9"/>
            <color indexed="81"/>
            <rFont val="Tahoma"/>
            <family val="2"/>
          </rPr>
          <t xml:space="preserve"> </t>
        </r>
        <r>
          <rPr>
            <sz val="9"/>
            <color indexed="81"/>
            <rFont val="돋움"/>
            <family val="3"/>
            <charset val="129"/>
          </rPr>
          <t>표현</t>
        </r>
      </text>
    </comment>
  </commentList>
</comments>
</file>

<file path=xl/sharedStrings.xml><?xml version="1.0" encoding="utf-8"?>
<sst xmlns="http://schemas.openxmlformats.org/spreadsheetml/2006/main" count="6810" uniqueCount="4462">
  <si>
    <r>
      <rPr>
        <b/>
        <sz val="25"/>
        <color theme="1"/>
        <rFont val="Calibri"/>
        <family val="2"/>
      </rPr>
      <t>필드</t>
    </r>
    <r>
      <rPr>
        <b/>
        <sz val="25"/>
        <color theme="1"/>
        <rFont val="Calibri"/>
        <family val="2"/>
      </rPr>
      <t xml:space="preserve"> </t>
    </r>
    <r>
      <rPr>
        <b/>
        <sz val="25"/>
        <color theme="1"/>
        <rFont val="Calibri"/>
        <family val="2"/>
      </rPr>
      <t>설계</t>
    </r>
  </si>
  <si>
    <r>
      <rPr>
        <b/>
        <sz val="25"/>
        <color theme="1"/>
        <rFont val="Calibri"/>
        <family val="2"/>
      </rPr>
      <t>마을</t>
    </r>
    <r>
      <rPr>
        <b/>
        <sz val="25"/>
        <color theme="1"/>
        <rFont val="Calibri"/>
        <family val="2"/>
      </rPr>
      <t xml:space="preserve"> </t>
    </r>
    <r>
      <rPr>
        <b/>
        <sz val="25"/>
        <color theme="1"/>
        <rFont val="Calibri"/>
        <family val="2"/>
      </rPr>
      <t>설계</t>
    </r>
  </si>
  <si>
    <r>
      <rPr>
        <sz val="14"/>
        <color rgb="FF00B0F0"/>
        <rFont val="Calibri"/>
        <family val="2"/>
      </rPr>
      <t xml:space="preserve">Gold, Exp </t>
    </r>
    <r>
      <rPr>
        <sz val="14"/>
        <color rgb="FF00B0F0"/>
        <rFont val="Calibri"/>
        <family val="2"/>
      </rPr>
      <t>기본</t>
    </r>
  </si>
  <si>
    <t>단계</t>
  </si>
  <si>
    <t>이름</t>
  </si>
  <si>
    <t>속성</t>
  </si>
  <si>
    <t>내용</t>
  </si>
  <si>
    <t>보상</t>
  </si>
  <si>
    <r>
      <rPr>
        <sz val="11"/>
        <color theme="1"/>
        <rFont val="Calibri"/>
        <family val="2"/>
      </rPr>
      <t>[</t>
    </r>
    <r>
      <rPr>
        <sz val="11"/>
        <color theme="1"/>
        <rFont val="Calibri"/>
        <family val="2"/>
      </rPr>
      <t>에피소드</t>
    </r>
    <r>
      <rPr>
        <sz val="11"/>
        <color theme="1"/>
        <rFont val="Calibri"/>
        <family val="2"/>
      </rPr>
      <t xml:space="preserve"> 0]
</t>
    </r>
    <r>
      <rPr>
        <sz val="11"/>
        <color theme="1"/>
        <rFont val="Calibri"/>
        <family val="2"/>
      </rPr>
      <t>캐릭터</t>
    </r>
    <r>
      <rPr>
        <sz val="11"/>
        <color theme="1"/>
        <rFont val="Calibri"/>
        <family val="2"/>
      </rPr>
      <t xml:space="preserve"> </t>
    </r>
    <r>
      <rPr>
        <sz val="11"/>
        <color theme="1"/>
        <rFont val="Calibri"/>
        <family val="2"/>
      </rPr>
      <t>선택</t>
    </r>
    <r>
      <rPr>
        <sz val="11"/>
        <color theme="1"/>
        <rFont val="Calibri"/>
        <family val="2"/>
      </rPr>
      <t xml:space="preserve">~
</t>
    </r>
    <r>
      <rPr>
        <sz val="11"/>
        <color theme="1"/>
        <rFont val="Calibri"/>
        <family val="2"/>
      </rPr>
      <t>카라쿠라</t>
    </r>
    <r>
      <rPr>
        <sz val="11"/>
        <color theme="1"/>
        <rFont val="Calibri"/>
        <family val="2"/>
      </rPr>
      <t xml:space="preserve"> </t>
    </r>
    <r>
      <rPr>
        <sz val="11"/>
        <color theme="1"/>
        <rFont val="Calibri"/>
        <family val="2"/>
      </rPr>
      <t>마을</t>
    </r>
  </si>
  <si>
    <t>순서</t>
  </si>
  <si>
    <t>뒷동네</t>
  </si>
  <si>
    <t>깡패</t>
  </si>
  <si>
    <t>핵심컨텐츠</t>
  </si>
  <si>
    <t>초보자 튜토리얼(UI 사용법), 스토리 시작</t>
  </si>
  <si>
    <t>사냥터 개수</t>
  </si>
  <si>
    <r>
      <rPr>
        <sz val="11"/>
        <color theme="1"/>
        <rFont val="Calibri"/>
        <family val="2"/>
      </rPr>
      <t>1</t>
    </r>
    <r>
      <rPr>
        <sz val="11"/>
        <color theme="1"/>
        <rFont val="Calibri"/>
        <family val="2"/>
      </rPr>
      <t>개</t>
    </r>
    <r>
      <rPr>
        <sz val="11"/>
        <color theme="1"/>
        <rFont val="Calibri"/>
        <family val="2"/>
      </rPr>
      <t xml:space="preserve"> (1~1)</t>
    </r>
  </si>
  <si>
    <t>필요 크기</t>
  </si>
  <si>
    <t>마을크기/구역</t>
  </si>
  <si>
    <r>
      <rPr>
        <sz val="11"/>
        <color theme="1"/>
        <rFont val="Calibri"/>
        <family val="2"/>
      </rPr>
      <t>1</t>
    </r>
    <r>
      <rPr>
        <sz val="11"/>
        <color theme="1"/>
        <rFont val="Calibri"/>
        <family val="2"/>
      </rPr>
      <t>x1</t>
    </r>
  </si>
  <si>
    <t>40x40칸</t>
  </si>
  <si>
    <t>비율%</t>
  </si>
  <si>
    <t>총 필요 크기</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</si>
  <si>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</si>
  <si>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쿠치키 루키아 - 가이드 NPC</t>
  </si>
  <si>
    <t>카라쿠라</t>
  </si>
  <si>
    <r>
      <rPr>
        <sz val="11"/>
        <color theme="1"/>
        <rFont val="Calibri"/>
        <family val="2"/>
      </rPr>
      <t>1</t>
    </r>
    <r>
      <rPr>
        <sz val="11"/>
        <color theme="1"/>
        <rFont val="Calibri"/>
        <family val="2"/>
      </rPr>
      <t>x1</t>
    </r>
  </si>
  <si>
    <t>튜토</t>
  </si>
  <si>
    <t>퀘스트</t>
  </si>
  <si>
    <t>루키아: 메인 퀘스트 기능 활성 / 인간 → 사신이 되는 과정(전용무기지급)</t>
  </si>
  <si>
    <r>
      <rPr>
        <sz val="11"/>
        <color theme="1"/>
        <rFont val="Calibri"/>
        <family val="2"/>
      </rPr>
      <t>2</t>
    </r>
    <r>
      <rPr>
        <sz val="11"/>
        <color theme="1"/>
        <rFont val="Calibri"/>
        <family val="2"/>
      </rPr>
      <t>x2</t>
    </r>
  </si>
  <si>
    <t>에피1</t>
  </si>
  <si>
    <r>
      <rPr>
        <sz val="11"/>
        <color theme="1"/>
        <rFont val="Calibri"/>
        <family val="2"/>
      </rPr>
      <t>2</t>
    </r>
    <r>
      <rPr>
        <sz val="11"/>
        <color theme="1"/>
        <rFont val="Calibri"/>
        <family val="2"/>
      </rPr>
      <t>x2</t>
    </r>
  </si>
  <si>
    <t>에피3</t>
  </si>
  <si>
    <t>골목길</t>
  </si>
  <si>
    <t>깡패, #호로</t>
  </si>
  <si>
    <r>
      <rPr>
        <sz val="11"/>
        <color theme="1"/>
        <rFont val="Calibri"/>
        <family val="2"/>
      </rPr>
      <t>*1</t>
    </r>
    <r>
      <rPr>
        <sz val="11"/>
        <color theme="1"/>
        <rFont val="Calibri"/>
        <family val="2"/>
      </rPr>
      <t>분</t>
    </r>
    <r>
      <rPr>
        <sz val="11"/>
        <color theme="1"/>
        <rFont val="Calibri"/>
        <family val="2"/>
      </rPr>
      <t xml:space="preserve"> / </t>
    </r>
    <r>
      <rPr>
        <sz val="11"/>
        <color theme="1"/>
        <rFont val="Calibri"/>
        <family val="2"/>
      </rPr>
      <t>티켓</t>
    </r>
    <r>
      <rPr>
        <sz val="11"/>
        <color theme="1"/>
        <rFont val="Calibri"/>
        <family val="2"/>
      </rPr>
      <t xml:space="preserve"> +1</t>
    </r>
  </si>
  <si>
    <t>[에피소드 1]
카라쿠라 마을</t>
  </si>
  <si>
    <t>4x4</t>
  </si>
  <si>
    <r>
      <rPr>
        <sz val="11"/>
        <color theme="1"/>
        <rFont val="Calibri"/>
        <family val="2"/>
      </rPr>
      <t>에피</t>
    </r>
    <r>
      <rPr>
        <sz val="11"/>
        <color theme="1"/>
        <rFont val="Calibri"/>
        <family val="2"/>
      </rPr>
      <t>5</t>
    </r>
  </si>
  <si>
    <t>뒷골목</t>
  </si>
  <si>
    <t>필드보스</t>
  </si>
  <si>
    <t>호로, #그랜드 피셔</t>
  </si>
  <si>
    <t>아이템(동일템 = 경험치), 도감</t>
  </si>
  <si>
    <t>추가 튜토리얼 - 사냥터, 아이템 강화 사용법</t>
  </si>
  <si>
    <t>3x3</t>
  </si>
  <si>
    <r>
      <rPr>
        <sz val="11"/>
        <color theme="1"/>
        <rFont val="Calibri"/>
        <family val="2"/>
      </rPr>
      <t>에피</t>
    </r>
    <r>
      <rPr>
        <sz val="11"/>
        <color theme="1"/>
        <rFont val="Calibri"/>
        <family val="2"/>
      </rPr>
      <t>6</t>
    </r>
  </si>
  <si>
    <r>
      <rPr>
        <sz val="11"/>
        <color theme="1"/>
        <rFont val="Calibri"/>
        <family val="2"/>
      </rPr>
      <t>3-2</t>
    </r>
  </si>
  <si>
    <t>*히든(우류)</t>
  </si>
  <si>
    <t>*보스 잡고 우류가 연통</t>
  </si>
  <si>
    <t>메노스 소환, 1분 버티기</t>
  </si>
  <si>
    <r>
      <rPr>
        <sz val="11"/>
        <color rgb="FFFF0000"/>
        <rFont val="Calibri"/>
        <family val="2"/>
      </rPr>
      <t>티켓</t>
    </r>
    <r>
      <rPr>
        <sz val="11"/>
        <color rgb="FFFF0000"/>
        <rFont val="Calibri"/>
        <family val="2"/>
      </rPr>
      <t xml:space="preserve"> -2</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</si>
  <si>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3</t>
    </r>
    <r>
      <rPr>
        <sz val="11"/>
        <color theme="1"/>
        <rFont val="Calibri"/>
        <family val="2"/>
      </rPr>
      <t>개</t>
    </r>
    <r>
      <rPr>
        <sz val="11"/>
        <color theme="1"/>
        <rFont val="Calibri"/>
        <family val="2"/>
      </rPr>
      <t xml:space="preserve"> (</t>
    </r>
    <r>
      <rPr>
        <sz val="11"/>
        <color theme="1"/>
        <rFont val="Calibri"/>
        <family val="2"/>
      </rPr>
      <t>필드보스</t>
    </r>
    <r>
      <rPr>
        <sz val="11"/>
        <color theme="1"/>
        <rFont val="Calibri"/>
        <family val="2"/>
      </rPr>
      <t xml:space="preserve">1, </t>
    </r>
    <r>
      <rPr>
        <sz val="11"/>
        <color theme="1"/>
        <rFont val="Calibri"/>
        <family val="2"/>
      </rPr>
      <t>히든필드보스</t>
    </r>
    <r>
      <rPr>
        <sz val="11"/>
        <color theme="1"/>
        <rFont val="Calibri"/>
        <family val="2"/>
      </rPr>
      <t>1)</t>
    </r>
  </si>
  <si>
    <t>2x2</t>
  </si>
  <si>
    <t>소소사</t>
  </si>
  <si>
    <r>
      <rPr>
        <sz val="11"/>
        <color theme="1"/>
        <rFont val="Calibri"/>
        <family val="2"/>
      </rPr>
      <t>3</t>
    </r>
    <r>
      <rPr>
        <sz val="11"/>
        <color theme="1"/>
        <rFont val="Calibri"/>
        <family val="2"/>
      </rPr>
      <t>x3</t>
    </r>
  </si>
  <si>
    <t>루콘가</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</si>
  <si>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</si>
  <si>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키스케, 사냥터 이동 / 키스케 천계문</t>
  </si>
  <si>
    <t>윤림안, 정령정</t>
  </si>
  <si>
    <t>아이템 강화, 사냥터 이동, 마을 이동(천계문)</t>
  </si>
  <si>
    <t>천계문</t>
  </si>
  <si>
    <t>웨코문도</t>
  </si>
  <si>
    <r>
      <rPr>
        <sz val="11"/>
        <color theme="1"/>
        <rFont val="Calibri"/>
        <family val="2"/>
      </rPr>
      <t>4</t>
    </r>
    <r>
      <rPr>
        <sz val="11"/>
        <color theme="1"/>
        <rFont val="Calibri"/>
        <family val="2"/>
      </rPr>
      <t>x3</t>
    </r>
  </si>
  <si>
    <r>
      <rPr>
        <sz val="11"/>
        <color theme="1"/>
        <rFont val="Calibri"/>
        <family val="2"/>
      </rPr>
      <t>에피</t>
    </r>
    <r>
      <rPr>
        <sz val="11"/>
        <color theme="1"/>
        <rFont val="Calibri"/>
        <family val="2"/>
      </rPr>
      <t>4</t>
    </r>
  </si>
  <si>
    <t>이동속도 -95%이며, 구돌한테서 도망치며 이동 (무지성 컨트롤로는 못감)</t>
  </si>
  <si>
    <t>2x3</t>
  </si>
  <si>
    <r>
      <rPr>
        <sz val="11"/>
        <color theme="1"/>
        <rFont val="Calibri"/>
        <family val="2"/>
      </rPr>
      <t>메노스숲</t>
    </r>
  </si>
  <si>
    <t>몬스터</t>
  </si>
  <si>
    <t>(몹)구돌 - 플레이어 쫓음</t>
  </si>
  <si>
    <t>4x3</t>
  </si>
  <si>
    <r>
      <rPr>
        <sz val="11"/>
        <color theme="1"/>
        <rFont val="Calibri"/>
        <family val="2"/>
      </rPr>
      <t>라스노체스</t>
    </r>
  </si>
  <si>
    <r>
      <rPr>
        <sz val="11"/>
        <color theme="1"/>
        <rFont val="Calibri"/>
        <family val="2"/>
      </rPr>
      <t>천개</t>
    </r>
  </si>
  <si>
    <t>남78 이누즈리</t>
  </si>
  <si>
    <r>
      <rPr>
        <sz val="11"/>
        <color theme="1"/>
        <rFont val="Calibri"/>
        <family val="2"/>
      </rPr>
      <t>혼백</t>
    </r>
    <r>
      <rPr>
        <sz val="11"/>
        <color theme="1"/>
        <rFont val="Calibri"/>
        <family val="2"/>
      </rPr>
      <t xml:space="preserve"> #10</t>
    </r>
    <r>
      <rPr>
        <sz val="11"/>
        <color theme="1"/>
        <rFont val="Calibri"/>
        <family val="2"/>
      </rPr>
      <t>부대원</t>
    </r>
  </si>
  <si>
    <r>
      <rPr>
        <sz val="11"/>
        <color theme="1"/>
        <rFont val="Calibri"/>
        <family val="2"/>
      </rPr>
      <t>아이템</t>
    </r>
  </si>
  <si>
    <r>
      <rPr>
        <sz val="11"/>
        <color theme="1"/>
        <rFont val="Calibri"/>
        <family val="2"/>
      </rPr>
      <t>[</t>
    </r>
    <r>
      <rPr>
        <sz val="11"/>
        <color theme="1"/>
        <rFont val="Calibri"/>
        <family val="2"/>
      </rPr>
      <t>에피소드</t>
    </r>
    <r>
      <rPr>
        <sz val="11"/>
        <color theme="1"/>
        <rFont val="Calibri"/>
        <family val="2"/>
      </rPr>
      <t xml:space="preserve"> 2]
</t>
    </r>
    <r>
      <rPr>
        <sz val="11"/>
        <color theme="1"/>
        <rFont val="Calibri"/>
        <family val="2"/>
      </rPr>
      <t>소울소사이어티
외곽</t>
    </r>
    <r>
      <rPr>
        <sz val="11"/>
        <color theme="1"/>
        <rFont val="Calibri"/>
        <family val="2"/>
      </rPr>
      <t xml:space="preserve"> (</t>
    </r>
    <r>
      <rPr>
        <sz val="11"/>
        <color theme="1"/>
        <rFont val="Calibri"/>
        <family val="2"/>
      </rPr>
      <t>루콘가</t>
    </r>
    <r>
      <rPr>
        <sz val="11"/>
        <color theme="1"/>
        <rFont val="Calibri"/>
        <family val="2"/>
      </rPr>
      <t>)</t>
    </r>
  </si>
  <si>
    <r>
      <rPr>
        <sz val="11"/>
        <color theme="1"/>
        <rFont val="Calibri"/>
        <family val="2"/>
      </rPr>
      <t>동</t>
    </r>
    <r>
      <rPr>
        <sz val="11"/>
        <color theme="1"/>
        <rFont val="Calibri"/>
        <family val="2"/>
      </rPr>
      <t>76</t>
    </r>
  </si>
  <si>
    <r>
      <rPr>
        <sz val="11"/>
        <color theme="1"/>
        <rFont val="Calibri"/>
        <family val="2"/>
      </rPr>
      <t>호정</t>
    </r>
    <r>
      <rPr>
        <sz val="11"/>
        <color theme="1"/>
        <rFont val="Calibri"/>
        <family val="2"/>
      </rPr>
      <t>10</t>
    </r>
    <r>
      <rPr>
        <sz val="11"/>
        <color theme="1"/>
        <rFont val="Calibri"/>
        <family val="2"/>
      </rPr>
      <t>부대원</t>
    </r>
    <r>
      <rPr>
        <sz val="11"/>
        <color theme="1"/>
        <rFont val="Calibri"/>
        <family val="2"/>
      </rPr>
      <t xml:space="preserve"> #11</t>
    </r>
    <r>
      <rPr>
        <sz val="11"/>
        <color theme="1"/>
        <rFont val="Calibri"/>
        <family val="2"/>
      </rPr>
      <t>부대원</t>
    </r>
    <r>
      <rPr>
        <sz val="11"/>
        <color theme="1"/>
        <rFont val="Calibri"/>
        <family val="2"/>
      </rPr>
      <t xml:space="preserve"> 1</t>
    </r>
  </si>
  <si>
    <r>
      <rPr>
        <sz val="11"/>
        <color theme="1"/>
        <rFont val="Calibri"/>
        <family val="2"/>
      </rPr>
      <t>아이템</t>
    </r>
    <r>
      <rPr>
        <sz val="11"/>
        <color theme="1"/>
        <rFont val="Calibri"/>
        <family val="2"/>
      </rPr>
      <t xml:space="preserve">, </t>
    </r>
    <r>
      <rPr>
        <sz val="11"/>
        <color theme="1"/>
        <rFont val="Calibri"/>
        <family val="2"/>
      </rPr>
      <t>도감</t>
    </r>
  </si>
  <si>
    <t>각종 사냥터 노가다, 각종 부위 아이템</t>
  </si>
  <si>
    <t>동62</t>
  </si>
  <si>
    <r>
      <rPr>
        <sz val="11"/>
        <color theme="1"/>
        <rFont val="Calibri"/>
        <family val="2"/>
      </rPr>
      <t>7</t>
    </r>
    <r>
      <rPr>
        <sz val="11"/>
        <color theme="1"/>
        <rFont val="Calibri"/>
        <family val="2"/>
      </rPr>
      <t>부대원</t>
    </r>
    <r>
      <rPr>
        <sz val="11"/>
        <color theme="1"/>
        <rFont val="Calibri"/>
        <family val="2"/>
      </rPr>
      <t xml:space="preserve"> #</t>
    </r>
    <r>
      <rPr>
        <sz val="11"/>
        <color theme="1"/>
        <rFont val="Calibri"/>
        <family val="2"/>
      </rPr>
      <t>코마무라</t>
    </r>
    <r>
      <rPr>
        <sz val="11"/>
        <color theme="1"/>
        <rFont val="Calibri"/>
        <family val="2"/>
      </rPr>
      <t xml:space="preserve"> </t>
    </r>
    <r>
      <rPr>
        <sz val="11"/>
        <color theme="1"/>
        <rFont val="Calibri"/>
        <family val="2"/>
      </rPr>
      <t>사진</t>
    </r>
  </si>
  <si>
    <t>아이템, 도감, 티켓 +2</t>
  </si>
  <si>
    <t>동37</t>
  </si>
  <si>
    <t>레이드</t>
  </si>
  <si>
    <t>메노스 소환, 잡기</t>
  </si>
  <si>
    <r>
      <rPr>
        <sz val="11"/>
        <color rgb="FFFF0000"/>
        <rFont val="Calibri"/>
        <family val="2"/>
      </rPr>
      <t>티켓</t>
    </r>
    <r>
      <rPr>
        <sz val="11"/>
        <color rgb="FFFF0000"/>
        <rFont val="Calibri"/>
        <family val="2"/>
      </rPr>
      <t xml:space="preserve"> -5</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</si>
  <si>
    <t>븍80</t>
  </si>
  <si>
    <r>
      <rPr>
        <sz val="11"/>
        <color theme="1"/>
        <rFont val="Calibri"/>
        <family val="2"/>
      </rPr>
      <t>6</t>
    </r>
    <r>
      <rPr>
        <sz val="11"/>
        <color theme="1"/>
        <rFont val="Calibri"/>
        <family val="2"/>
      </rPr>
      <t>부대원</t>
    </r>
    <r>
      <rPr>
        <sz val="11"/>
        <color theme="1"/>
        <rFont val="Calibri"/>
        <family val="2"/>
      </rPr>
      <t xml:space="preserve"> #</t>
    </r>
    <r>
      <rPr>
        <sz val="11"/>
        <color theme="1"/>
        <rFont val="Calibri"/>
        <family val="2"/>
      </rPr>
      <t>아바라이</t>
    </r>
    <r>
      <rPr>
        <sz val="11"/>
        <color theme="1"/>
        <rFont val="Calibri"/>
        <family val="2"/>
      </rPr>
      <t xml:space="preserve"> </t>
    </r>
    <r>
      <rPr>
        <sz val="11"/>
        <color theme="1"/>
        <rFont val="Calibri"/>
        <family val="2"/>
      </rPr>
      <t>렌지</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</si>
  <si>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</si>
  <si>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7</t>
    </r>
    <r>
      <rPr>
        <sz val="11"/>
        <color theme="1"/>
        <rFont val="Calibri"/>
        <family val="2"/>
      </rPr>
      <t>스테이지</t>
    </r>
    <r>
      <rPr>
        <sz val="11"/>
        <color theme="1"/>
        <rFont val="Calibri"/>
        <family val="2"/>
      </rPr>
      <t xml:space="preserve"> </t>
    </r>
    <r>
      <rPr>
        <sz val="11"/>
        <color theme="1"/>
        <rFont val="Calibri"/>
        <family val="2"/>
      </rPr>
      <t>입장시</t>
    </r>
    <r>
      <rPr>
        <sz val="11"/>
        <color theme="1"/>
        <rFont val="Calibri"/>
        <family val="2"/>
      </rPr>
      <t xml:space="preserve"> - </t>
    </r>
    <r>
      <rPr>
        <sz val="11"/>
        <color theme="1"/>
        <rFont val="Calibri"/>
        <family val="2"/>
      </rPr>
      <t>왕속특무</t>
    </r>
    <r>
      <rPr>
        <sz val="11"/>
        <color theme="1"/>
        <rFont val="Calibri"/>
        <family val="2"/>
      </rPr>
      <t xml:space="preserve"> </t>
    </r>
    <r>
      <rPr>
        <sz val="11"/>
        <color theme="1"/>
        <rFont val="Calibri"/>
        <family val="2"/>
      </rPr>
      <t>조직</t>
    </r>
    <r>
      <rPr>
        <sz val="11"/>
        <color theme="1"/>
        <rFont val="Calibri"/>
        <family val="2"/>
      </rPr>
      <t xml:space="preserve"> </t>
    </r>
    <r>
      <rPr>
        <sz val="11"/>
        <color theme="1"/>
        <rFont val="Calibri"/>
        <family val="2"/>
      </rPr>
      <t>관할</t>
    </r>
    <r>
      <rPr>
        <sz val="11"/>
        <color theme="1"/>
        <rFont val="Calibri"/>
        <family val="2"/>
      </rPr>
      <t xml:space="preserve"> </t>
    </r>
    <r>
      <rPr>
        <sz val="11"/>
        <color theme="1"/>
        <rFont val="Calibri"/>
        <family val="2"/>
      </rPr>
      <t>언급</t>
    </r>
  </si>
  <si>
    <t>북79</t>
  </si>
  <si>
    <r>
      <rPr>
        <sz val="11"/>
        <color theme="1"/>
        <rFont val="Calibri"/>
        <family val="2"/>
      </rPr>
      <t>11</t>
    </r>
    <r>
      <rPr>
        <sz val="11"/>
        <color theme="1"/>
        <rFont val="Calibri"/>
        <family val="2"/>
      </rPr>
      <t>부대원</t>
    </r>
    <r>
      <rPr>
        <sz val="11"/>
        <color theme="1"/>
        <rFont val="Calibri"/>
        <family val="2"/>
      </rPr>
      <t>(</t>
    </r>
    <r>
      <rPr>
        <sz val="11"/>
        <color theme="1"/>
        <rFont val="Calibri"/>
        <family val="2"/>
      </rPr>
      <t>소수</t>
    </r>
    <r>
      <rPr>
        <sz val="11"/>
        <color theme="1"/>
        <rFont val="Calibri"/>
        <family val="2"/>
      </rPr>
      <t>) #</t>
    </r>
    <r>
      <rPr>
        <sz val="11"/>
        <color theme="1"/>
        <rFont val="Calibri"/>
        <family val="2"/>
      </rPr>
      <t>마다라메</t>
    </r>
    <r>
      <rPr>
        <sz val="11"/>
        <color theme="1"/>
        <rFont val="Calibri"/>
        <family val="2"/>
      </rPr>
      <t xml:space="preserve"> </t>
    </r>
    <r>
      <rPr>
        <sz val="11"/>
        <color theme="1"/>
        <rFont val="Calibri"/>
        <family val="2"/>
      </rPr>
      <t>잇카쿠</t>
    </r>
  </si>
  <si>
    <r>
      <rPr>
        <sz val="11"/>
        <color theme="1"/>
        <rFont val="Calibri"/>
        <family val="2"/>
      </rPr>
      <t xml:space="preserve">npc </t>
    </r>
    <r>
      <rPr>
        <sz val="11"/>
        <color theme="1"/>
        <rFont val="Calibri"/>
        <family val="2"/>
      </rPr>
      <t>자라키</t>
    </r>
    <r>
      <rPr>
        <sz val="11"/>
        <color theme="1"/>
        <rFont val="Calibri"/>
        <family val="2"/>
      </rPr>
      <t xml:space="preserve"> - 8</t>
    </r>
    <r>
      <rPr>
        <sz val="11"/>
        <color theme="1"/>
        <rFont val="Calibri"/>
        <family val="2"/>
      </rPr>
      <t>스테이지</t>
    </r>
    <r>
      <rPr>
        <sz val="11"/>
        <color theme="1"/>
        <rFont val="Calibri"/>
        <family val="2"/>
      </rPr>
      <t xml:space="preserve"> </t>
    </r>
    <r>
      <rPr>
        <sz val="11"/>
        <color theme="1"/>
        <rFont val="Calibri"/>
        <family val="2"/>
      </rPr>
      <t>자라키의</t>
    </r>
    <r>
      <rPr>
        <sz val="11"/>
        <color theme="1"/>
        <rFont val="Calibri"/>
        <family val="2"/>
      </rPr>
      <t xml:space="preserve"> </t>
    </r>
    <r>
      <rPr>
        <sz val="11"/>
        <color theme="1"/>
        <rFont val="Calibri"/>
        <family val="2"/>
      </rPr>
      <t>스토리</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이후</t>
    </r>
    <r>
      <rPr>
        <sz val="11"/>
        <color theme="1"/>
        <rFont val="Calibri"/>
        <family val="2"/>
      </rPr>
      <t xml:space="preserve"> 10</t>
    </r>
    <r>
      <rPr>
        <sz val="11"/>
        <color theme="1"/>
        <rFont val="Calibri"/>
        <family val="2"/>
      </rPr>
      <t>스테</t>
    </r>
    <r>
      <rPr>
        <sz val="11"/>
        <color theme="1"/>
        <rFont val="Calibri"/>
        <family val="2"/>
      </rPr>
      <t xml:space="preserve"> </t>
    </r>
    <r>
      <rPr>
        <sz val="11"/>
        <color theme="1"/>
        <rFont val="Calibri"/>
        <family val="2"/>
      </rPr>
      <t>가능</t>
    </r>
    <r>
      <rPr>
        <sz val="11"/>
        <color theme="1"/>
        <rFont val="Calibri"/>
        <family val="2"/>
      </rPr>
      <t>)</t>
    </r>
  </si>
  <si>
    <t>북3</t>
  </si>
  <si>
    <t>자라키 dps 넣기</t>
  </si>
  <si>
    <r>
      <rPr>
        <sz val="11"/>
        <color rgb="FFFF0000"/>
        <rFont val="Calibri"/>
        <family val="2"/>
      </rPr>
      <t>티켓</t>
    </r>
    <r>
      <rPr>
        <sz val="11"/>
        <color rgb="FFFF0000"/>
        <rFont val="Calibri"/>
        <family val="2"/>
      </rPr>
      <t xml:space="preserve"> -7</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</si>
  <si>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player</t>
    </r>
    <r>
      <rPr>
        <sz val="11"/>
        <color theme="1"/>
        <rFont val="Calibri"/>
        <family val="2"/>
      </rPr>
      <t>루키아</t>
    </r>
    <r>
      <rPr>
        <sz val="11"/>
        <color theme="1"/>
        <rFont val="Calibri"/>
        <family val="2"/>
      </rPr>
      <t xml:space="preserve"> - 12</t>
    </r>
    <r>
      <rPr>
        <sz val="11"/>
        <color theme="1"/>
        <rFont val="Calibri"/>
        <family val="2"/>
      </rPr>
      <t>스테</t>
    </r>
    <r>
      <rPr>
        <sz val="11"/>
        <color theme="1"/>
        <rFont val="Calibri"/>
        <family val="2"/>
      </rPr>
      <t xml:space="preserve"> </t>
    </r>
    <r>
      <rPr>
        <sz val="11"/>
        <color theme="1"/>
        <rFont val="Calibri"/>
        <family val="2"/>
      </rPr>
      <t>루키아의</t>
    </r>
    <r>
      <rPr>
        <sz val="11"/>
        <color theme="1"/>
        <rFont val="Calibri"/>
        <family val="2"/>
      </rPr>
      <t xml:space="preserve"> </t>
    </r>
    <r>
      <rPr>
        <sz val="11"/>
        <color theme="1"/>
        <rFont val="Calibri"/>
        <family val="2"/>
      </rPr>
      <t>팀킬</t>
    </r>
    <r>
      <rPr>
        <sz val="11"/>
        <color theme="1"/>
        <rFont val="Calibri"/>
        <family val="2"/>
      </rPr>
      <t xml:space="preserve"> </t>
    </r>
    <r>
      <rPr>
        <sz val="11"/>
        <color theme="1"/>
        <rFont val="Calibri"/>
        <family val="2"/>
      </rPr>
      <t>기억</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회상</t>
    </r>
    <r>
      <rPr>
        <sz val="11"/>
        <color theme="1"/>
        <rFont val="Calibri"/>
        <family val="2"/>
      </rPr>
      <t xml:space="preserve"> </t>
    </r>
    <r>
      <rPr>
        <sz val="11"/>
        <color theme="1"/>
        <rFont val="Calibri"/>
        <family val="2"/>
      </rPr>
      <t>느낌</t>
    </r>
    <r>
      <rPr>
        <sz val="11"/>
        <color theme="1"/>
        <rFont val="Calibri"/>
        <family val="2"/>
      </rPr>
      <t>)</t>
    </r>
  </si>
  <si>
    <t>서64</t>
  </si>
  <si>
    <t>8번대 #이세 나나오</t>
  </si>
  <si>
    <t>도감</t>
  </si>
  <si>
    <t>12</t>
  </si>
  <si>
    <r>
      <rPr>
        <sz val="11"/>
        <color theme="1"/>
        <rFont val="Calibri"/>
        <family val="2"/>
      </rPr>
      <t>*</t>
    </r>
    <r>
      <rPr>
        <sz val="11"/>
        <color theme="1"/>
        <rFont val="Calibri"/>
        <family val="2"/>
      </rPr>
      <t>히든</t>
    </r>
    <r>
      <rPr>
        <sz val="11"/>
        <color theme="1"/>
        <rFont val="Calibri"/>
        <family val="2"/>
      </rPr>
      <t>(</t>
    </r>
    <r>
      <rPr>
        <sz val="11"/>
        <color theme="1"/>
        <rFont val="Calibri"/>
        <family val="2"/>
      </rPr>
      <t>루키아</t>
    </r>
    <r>
      <rPr>
        <sz val="11"/>
        <color theme="1"/>
        <rFont val="Calibri"/>
        <family val="2"/>
      </rPr>
      <t xml:space="preserve">) </t>
    </r>
    <r>
      <rPr>
        <sz val="11"/>
        <color theme="1"/>
        <rFont val="Calibri"/>
        <family val="2"/>
      </rPr>
      <t>서</t>
    </r>
    <r>
      <rPr>
        <sz val="11"/>
        <color theme="1"/>
        <rFont val="Calibri"/>
        <family val="2"/>
      </rPr>
      <t>3</t>
    </r>
  </si>
  <si>
    <t>시바 카이엔 - 무기봉인</t>
  </si>
  <si>
    <t>서1 윤림안
(미니마을)</t>
  </si>
  <si>
    <t xml:space="preserve">아래 NPC에서 토벌 퀘스트 / </t>
  </si>
  <si>
    <t>정령문</t>
  </si>
  <si>
    <t>9부대원 #지단보</t>
  </si>
  <si>
    <t>아이템, 도감, 티켓 +3</t>
  </si>
  <si>
    <t>NPC</t>
  </si>
  <si>
    <t>NPC 토시로, 모모, 키스케 :: 각종 상점 및 마을 이동</t>
  </si>
  <si>
    <t>정령정</t>
  </si>
  <si>
    <r>
      <rPr>
        <sz val="11"/>
        <color theme="1"/>
        <rFont val="Calibri"/>
        <family val="2"/>
      </rPr>
      <t>(</t>
    </r>
    <r>
      <rPr>
        <sz val="11"/>
        <color theme="1"/>
        <rFont val="Calibri"/>
        <family val="2"/>
      </rPr>
      <t>미로</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모모</t>
    </r>
  </si>
  <si>
    <t>정령정
(중앙마을)</t>
  </si>
  <si>
    <t>참죄궁</t>
  </si>
  <si>
    <r>
      <rPr>
        <sz val="11"/>
        <color theme="1"/>
        <rFont val="Calibri"/>
        <family val="2"/>
      </rPr>
      <t>(</t>
    </r>
    <r>
      <rPr>
        <sz val="11"/>
        <color theme="1"/>
        <rFont val="Calibri"/>
        <family val="2"/>
      </rPr>
      <t>디펜스</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아이젠</t>
    </r>
  </si>
  <si>
    <t>아이템 강화 재료</t>
  </si>
  <si>
    <t>15스테 - 아이젠 반란, 만해 획득</t>
  </si>
  <si>
    <t>15-2</t>
  </si>
  <si>
    <r>
      <rPr>
        <sz val="11"/>
        <color theme="1"/>
        <rFont val="Calibri"/>
        <family val="2"/>
      </rPr>
      <t>*</t>
    </r>
    <r>
      <rPr>
        <sz val="11"/>
        <color theme="1"/>
        <rFont val="Calibri"/>
        <family val="2"/>
      </rPr>
      <t>히든</t>
    </r>
    <r>
      <rPr>
        <sz val="11"/>
        <color theme="1"/>
        <rFont val="Calibri"/>
        <family val="2"/>
      </rPr>
      <t>(</t>
    </r>
    <r>
      <rPr>
        <sz val="11"/>
        <color theme="1"/>
        <rFont val="Calibri"/>
        <family val="2"/>
      </rPr>
      <t>무기</t>
    </r>
    <r>
      <rPr>
        <sz val="11"/>
        <color theme="1"/>
        <rFont val="Calibri"/>
        <family val="2"/>
      </rPr>
      <t xml:space="preserve"> x</t>
    </r>
    <r>
      <rPr>
        <sz val="11"/>
        <color theme="1"/>
        <rFont val="Calibri"/>
        <family val="2"/>
      </rPr>
      <t>강</t>
    </r>
    <r>
      <rPr>
        <sz val="11"/>
        <color theme="1"/>
        <rFont val="Calibri"/>
        <family val="2"/>
      </rPr>
      <t xml:space="preserve"> </t>
    </r>
    <r>
      <rPr>
        <sz val="11"/>
        <color theme="1"/>
        <rFont val="Calibri"/>
        <family val="2"/>
      </rPr>
      <t>이상</t>
    </r>
    <r>
      <rPr>
        <sz val="11"/>
        <color theme="1"/>
        <rFont val="Calibri"/>
        <family val="2"/>
      </rPr>
      <t>)</t>
    </r>
  </si>
  <si>
    <r>
      <rPr>
        <sz val="11"/>
        <color theme="1"/>
        <rFont val="Calibri"/>
        <family val="2"/>
      </rPr>
      <t>훼구왕</t>
    </r>
  </si>
  <si>
    <r>
      <rPr>
        <sz val="11"/>
        <color rgb="FFFF0000"/>
        <rFont val="Calibri"/>
        <family val="2"/>
      </rPr>
      <t>티켓</t>
    </r>
    <r>
      <rPr>
        <sz val="11"/>
        <color rgb="FFFF0000"/>
        <rFont val="Calibri"/>
        <family val="2"/>
      </rPr>
      <t xml:space="preserve"> -13</t>
    </r>
    <r>
      <rPr>
        <sz val="11"/>
        <color theme="1"/>
        <rFont val="Calibri"/>
        <family val="2"/>
      </rPr>
      <t>, 무기 Exp, 무기 등급업 재료</t>
    </r>
  </si>
  <si>
    <t>키스케, 요루이치 - 처형장 옆 비밀수행장, 지하수행장</t>
  </si>
  <si>
    <r>
      <rPr>
        <sz val="11"/>
        <color theme="1"/>
        <rFont val="Calibri"/>
        <family val="2"/>
      </rPr>
      <t>호로</t>
    </r>
    <r>
      <rPr>
        <sz val="11"/>
        <color theme="1"/>
        <rFont val="Calibri"/>
        <family val="2"/>
      </rPr>
      <t>, #</t>
    </r>
    <r>
      <rPr>
        <sz val="11"/>
        <color theme="1"/>
        <rFont val="Calibri"/>
        <family val="2"/>
      </rPr>
      <t>그랜드</t>
    </r>
    <r>
      <rPr>
        <sz val="11"/>
        <color theme="1"/>
        <rFont val="Calibri"/>
        <family val="2"/>
      </rPr>
      <t xml:space="preserve"> </t>
    </r>
    <r>
      <rPr>
        <sz val="11"/>
        <color theme="1"/>
        <rFont val="Calibri"/>
        <family val="2"/>
      </rPr>
      <t>피셔</t>
    </r>
  </si>
  <si>
    <r>
      <rPr>
        <sz val="11"/>
        <color theme="1"/>
        <rFont val="Calibri"/>
        <family val="2"/>
      </rPr>
      <t>[</t>
    </r>
    <r>
      <rPr>
        <sz val="11"/>
        <color theme="1"/>
        <rFont val="Calibri"/>
        <family val="2"/>
      </rPr>
      <t>에피소드</t>
    </r>
    <r>
      <rPr>
        <sz val="11"/>
        <color theme="1"/>
        <rFont val="Calibri"/>
        <family val="2"/>
      </rPr>
      <t xml:space="preserve"> 3]
</t>
    </r>
    <r>
      <rPr>
        <sz val="11"/>
        <color theme="1"/>
        <rFont val="Calibri"/>
        <family val="2"/>
      </rPr>
      <t>카라쿠라</t>
    </r>
    <r>
      <rPr>
        <sz val="11"/>
        <color theme="1"/>
        <rFont val="Calibri"/>
        <family val="2"/>
      </rPr>
      <t xml:space="preserve"> </t>
    </r>
    <r>
      <rPr>
        <sz val="11"/>
        <color theme="1"/>
        <rFont val="Calibri"/>
        <family val="2"/>
      </rPr>
      <t>마을
영압제한</t>
    </r>
    <r>
      <rPr>
        <sz val="11"/>
        <color theme="1"/>
        <rFont val="Calibri"/>
        <family val="2"/>
      </rPr>
      <t xml:space="preserve">:
</t>
    </r>
    <r>
      <rPr>
        <sz val="11"/>
        <color rgb="FFFF0000"/>
        <rFont val="Calibri"/>
        <family val="2"/>
      </rPr>
      <t>딜</t>
    </r>
    <r>
      <rPr>
        <sz val="11"/>
        <color rgb="FFFF0000"/>
        <rFont val="Calibri"/>
        <family val="2"/>
      </rPr>
      <t xml:space="preserve"> -80%</t>
    </r>
  </si>
  <si>
    <t>대로</t>
  </si>
  <si>
    <r>
      <rPr>
        <sz val="11"/>
        <color theme="1"/>
        <rFont val="Calibri"/>
        <family val="2"/>
      </rPr>
      <t>호로</t>
    </r>
    <r>
      <rPr>
        <sz val="11"/>
        <color theme="1"/>
        <rFont val="Calibri"/>
        <family val="2"/>
      </rPr>
      <t xml:space="preserve">, no.10 </t>
    </r>
    <r>
      <rPr>
        <sz val="11"/>
        <color theme="1"/>
        <rFont val="Calibri"/>
        <family val="2"/>
      </rPr>
      <t>야미</t>
    </r>
  </si>
  <si>
    <t>아란칼 및 프라시온 레이드</t>
  </si>
  <si>
    <t>거리</t>
  </si>
  <si>
    <t>호로</t>
  </si>
  <si>
    <t>중심</t>
  </si>
  <si>
    <r>
      <rPr>
        <sz val="11"/>
        <color theme="1"/>
        <rFont val="Calibri"/>
        <family val="2"/>
      </rPr>
      <t>프라시온</t>
    </r>
    <r>
      <rPr>
        <sz val="11"/>
        <color theme="1"/>
        <rFont val="Calibri"/>
        <family val="2"/>
      </rPr>
      <t xml:space="preserve"> 5(14,16,11,15,13)</t>
    </r>
  </si>
  <si>
    <t>각각 부를 수 있음</t>
  </si>
  <si>
    <r>
      <rPr>
        <sz val="11"/>
        <color theme="1"/>
        <rFont val="Calibri"/>
        <family val="2"/>
      </rPr>
      <t>2</t>
    </r>
    <r>
      <rPr>
        <sz val="11"/>
        <color theme="1"/>
        <rFont val="Calibri"/>
        <family val="2"/>
      </rPr>
      <t>x2</t>
    </r>
  </si>
  <si>
    <t>19-2</t>
  </si>
  <si>
    <r>
      <rPr>
        <sz val="11"/>
        <color theme="1"/>
        <rFont val="Calibri"/>
        <family val="2"/>
      </rPr>
      <t>*</t>
    </r>
    <r>
      <rPr>
        <sz val="11"/>
        <color theme="1"/>
        <rFont val="Calibri"/>
        <family val="2"/>
      </rPr>
      <t>히든</t>
    </r>
    <r>
      <rPr>
        <sz val="11"/>
        <color theme="1"/>
        <rFont val="Calibri"/>
        <family val="2"/>
      </rPr>
      <t>(5</t>
    </r>
    <r>
      <rPr>
        <sz val="11"/>
        <color theme="1"/>
        <rFont val="Calibri"/>
        <family val="2"/>
      </rPr>
      <t>개체</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킬</t>
    </r>
    <r>
      <rPr>
        <sz val="11"/>
        <color theme="1"/>
        <rFont val="Calibri"/>
        <family val="2"/>
      </rPr>
      <t>)</t>
    </r>
  </si>
  <si>
    <t>아란칼</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</si>
  <si>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</si>
  <si>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19스테이지 사냥할때 4우르키오라 옆에서 구경만. 파워 view</t>
  </si>
  <si>
    <t>메인퀘 따라서 진행 가능. / 수련 - 변신 숙련도 or 스킬포인트 획득</t>
  </si>
  <si>
    <t>2차침공
(강제 이벤트)</t>
  </si>
  <si>
    <r>
      <rPr>
        <sz val="11"/>
        <color theme="1"/>
        <rFont val="Calibri"/>
        <family val="2"/>
      </rPr>
      <t>19</t>
    </r>
    <r>
      <rPr>
        <sz val="11"/>
        <color theme="1"/>
        <rFont val="Calibri"/>
        <family val="2"/>
      </rPr>
      <t>스테</t>
    </r>
    <r>
      <rPr>
        <sz val="11"/>
        <color theme="1"/>
        <rFont val="Calibri"/>
        <family val="2"/>
      </rPr>
      <t xml:space="preserve"> </t>
    </r>
    <r>
      <rPr>
        <sz val="11"/>
        <color theme="1"/>
        <rFont val="Calibri"/>
        <family val="2"/>
      </rPr>
      <t>클리어시</t>
    </r>
    <r>
      <rPr>
        <sz val="11"/>
        <color theme="1"/>
        <rFont val="Calibri"/>
        <family val="2"/>
      </rPr>
      <t xml:space="preserve"> 2</t>
    </r>
    <r>
      <rPr>
        <sz val="11"/>
        <color theme="1"/>
        <rFont val="Calibri"/>
        <family val="2"/>
      </rPr>
      <t>차침공</t>
    </r>
    <r>
      <rPr>
        <sz val="11"/>
        <color theme="1"/>
        <rFont val="Calibri"/>
        <family val="2"/>
      </rPr>
      <t xml:space="preserve"> </t>
    </r>
    <r>
      <rPr>
        <sz val="11"/>
        <color theme="1"/>
        <rFont val="Calibri"/>
        <family val="2"/>
      </rPr>
      <t>이벤트</t>
    </r>
    <r>
      <rPr>
        <sz val="11"/>
        <color theme="1"/>
        <rFont val="Calibri"/>
        <family val="2"/>
      </rPr>
      <t xml:space="preserve"> - </t>
    </r>
    <r>
      <rPr>
        <sz val="11"/>
        <color theme="1"/>
        <rFont val="Calibri"/>
        <family val="2"/>
      </rPr>
      <t>오리히메</t>
    </r>
    <r>
      <rPr>
        <sz val="11"/>
        <color theme="1"/>
        <rFont val="Calibri"/>
        <family val="2"/>
      </rPr>
      <t xml:space="preserve"> </t>
    </r>
    <r>
      <rPr>
        <sz val="11"/>
        <color theme="1"/>
        <rFont val="Calibri"/>
        <family val="2"/>
      </rPr>
      <t>납치</t>
    </r>
    <r>
      <rPr>
        <sz val="11"/>
        <color theme="1"/>
        <rFont val="Calibri"/>
        <family val="2"/>
      </rPr>
      <t xml:space="preserve"> - </t>
    </r>
    <r>
      <rPr>
        <sz val="11"/>
        <color theme="1"/>
        <rFont val="Calibri"/>
        <family val="2"/>
      </rPr>
      <t>메노스</t>
    </r>
    <r>
      <rPr>
        <sz val="11"/>
        <color theme="1"/>
        <rFont val="Calibri"/>
        <family val="2"/>
      </rPr>
      <t>_</t>
    </r>
    <r>
      <rPr>
        <sz val="11"/>
        <color theme="1"/>
        <rFont val="Calibri"/>
        <family val="2"/>
      </rPr>
      <t>네가시온</t>
    </r>
    <r>
      <rPr>
        <sz val="11"/>
        <color theme="1"/>
        <rFont val="Calibri"/>
        <family val="2"/>
      </rPr>
      <t xml:space="preserve"> </t>
    </r>
    <r>
      <rPr>
        <sz val="11"/>
        <color theme="1"/>
        <rFont val="Calibri"/>
        <family val="2"/>
      </rPr>
      <t>으로</t>
    </r>
    <r>
      <rPr>
        <sz val="11"/>
        <color theme="1"/>
        <rFont val="Calibri"/>
        <family val="2"/>
      </rPr>
      <t xml:space="preserve"> </t>
    </r>
    <r>
      <rPr>
        <sz val="11"/>
        <color theme="1"/>
        <rFont val="Calibri"/>
        <family val="2"/>
      </rPr>
      <t>탈출</t>
    </r>
  </si>
  <si>
    <t>no 10야미 no6루피 12그림죠 77원더와이스 4우르키오라</t>
  </si>
  <si>
    <t>가르간타
(이동 동물)</t>
  </si>
  <si>
    <t>소울 소사이어티에서 이거 타고 이동. 하나에 다 같이 타고 이동 / 30초 대기 후 60-90초간 이동, 3분에 한번만 이동.</t>
  </si>
  <si>
    <t>NPC 가르간타</t>
  </si>
  <si>
    <r>
      <rPr>
        <sz val="11"/>
        <color theme="1"/>
        <rFont val="Calibri"/>
        <family val="2"/>
      </rPr>
      <t>웨코문드</t>
    </r>
    <r>
      <rPr>
        <sz val="11"/>
        <color theme="1"/>
        <rFont val="Calibri"/>
        <family val="2"/>
      </rPr>
      <t xml:space="preserve"> </t>
    </r>
    <r>
      <rPr>
        <sz val="11"/>
        <color theme="1"/>
        <rFont val="Calibri"/>
        <family val="2"/>
      </rPr>
      <t>경계</t>
    </r>
  </si>
  <si>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</si>
  <si>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호로</t>
    </r>
    <r>
      <rPr>
        <sz val="11"/>
        <color theme="1"/>
        <rFont val="Calibri"/>
        <family val="2"/>
      </rPr>
      <t xml:space="preserve"> </t>
    </r>
    <r>
      <rPr>
        <sz val="11"/>
        <color theme="1"/>
        <rFont val="Calibri"/>
        <family val="2"/>
      </rPr>
      <t>몰려옴</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구하기</t>
    </r>
  </si>
  <si>
    <r>
      <rPr>
        <sz val="11"/>
        <color theme="1"/>
        <rFont val="Calibri"/>
        <family val="2"/>
      </rPr>
      <t>[에피소드 4]
웨코문드: 사막
사막 - 
지하통로 - 
메노스의숲 - 
성 입구
영압넘침:
회복</t>
    </r>
    <r>
      <rPr>
        <sz val="11"/>
        <color rgb="FF00B0F0"/>
        <rFont val="Calibri"/>
        <family val="2"/>
      </rPr>
      <t xml:space="preserve"> 110-150%
</t>
    </r>
    <r>
      <rPr>
        <sz val="11"/>
        <color rgb="FFFF0000"/>
        <rFont val="Calibri"/>
        <family val="2"/>
      </rPr>
      <t>이속</t>
    </r>
    <r>
      <rPr>
        <sz val="11"/>
        <color rgb="FFFF0000"/>
        <rFont val="Calibri"/>
        <family val="2"/>
      </rPr>
      <t xml:space="preserve"> - -80-0%</t>
    </r>
  </si>
  <si>
    <t>웨코문드 2</t>
  </si>
  <si>
    <t>빠른 호로들 #길리안 2-3</t>
  </si>
  <si>
    <t>웨코문도 장악</t>
  </si>
  <si>
    <t>웨코문드 3</t>
  </si>
  <si>
    <t>강한 호로들 #길리안 2-3</t>
  </si>
  <si>
    <t>웨코문도 4</t>
  </si>
  <si>
    <r>
      <rPr>
        <sz val="11"/>
        <color theme="1"/>
        <rFont val="Calibri"/>
        <family val="2"/>
      </rPr>
      <t>많은</t>
    </r>
    <r>
      <rPr>
        <sz val="11"/>
        <color theme="1"/>
        <rFont val="Calibri"/>
        <family val="2"/>
      </rPr>
      <t xml:space="preserve"> </t>
    </r>
    <r>
      <rPr>
        <sz val="11"/>
        <color theme="1"/>
        <rFont val="Calibri"/>
        <family val="2"/>
      </rPr>
      <t>호로들</t>
    </r>
    <r>
      <rPr>
        <sz val="11"/>
        <color theme="1"/>
        <rFont val="Calibri"/>
        <family val="2"/>
      </rPr>
      <t xml:space="preserve"> #</t>
    </r>
    <r>
      <rPr>
        <sz val="11"/>
        <color theme="1"/>
        <rFont val="Calibri"/>
        <family val="2"/>
      </rPr>
      <t>아쥬커스</t>
    </r>
    <r>
      <rPr>
        <sz val="11"/>
        <color theme="1"/>
        <rFont val="Calibri"/>
        <family val="2"/>
      </rPr>
      <t xml:space="preserve"> 1-2</t>
    </r>
  </si>
  <si>
    <r>
      <rPr>
        <sz val="11"/>
        <color theme="1"/>
        <rFont val="Calibri"/>
        <family val="2"/>
      </rPr>
      <t>4</t>
    </r>
    <r>
      <rPr>
        <sz val="11"/>
        <color theme="1"/>
        <rFont val="Calibri"/>
        <family val="2"/>
      </rPr>
      <t>x3</t>
    </r>
  </si>
  <si>
    <t>웨코문도 1~22호 지하통로</t>
  </si>
  <si>
    <r>
      <rPr>
        <sz val="11"/>
        <color theme="1"/>
        <rFont val="Calibri"/>
        <family val="2"/>
      </rPr>
      <t>(</t>
    </r>
    <r>
      <rPr>
        <sz val="11"/>
        <color theme="1"/>
        <rFont val="Calibri"/>
        <family val="2"/>
      </rPr>
      <t>미로</t>
    </r>
    <r>
      <rPr>
        <sz val="11"/>
        <color theme="1"/>
        <rFont val="Calibri"/>
        <family val="2"/>
      </rPr>
      <t xml:space="preserve">) </t>
    </r>
    <r>
      <rPr>
        <sz val="11"/>
        <color theme="1"/>
        <rFont val="Calibri"/>
        <family val="2"/>
      </rPr>
      <t>통과시</t>
    </r>
    <r>
      <rPr>
        <sz val="11"/>
        <color theme="1"/>
        <rFont val="Calibri"/>
        <family val="2"/>
      </rPr>
      <t xml:space="preserve"> +1~7</t>
    </r>
    <r>
      <rPr>
        <sz val="11"/>
        <color theme="1"/>
        <rFont val="Calibri"/>
        <family val="2"/>
      </rPr>
      <t>호</t>
    </r>
    <r>
      <rPr>
        <sz val="11"/>
        <color theme="1"/>
        <rFont val="Calibri"/>
        <family val="2"/>
      </rPr>
      <t xml:space="preserve">, </t>
    </r>
    <r>
      <rPr>
        <sz val="11"/>
        <color theme="1"/>
        <rFont val="Calibri"/>
        <family val="2"/>
      </rPr>
      <t>총</t>
    </r>
    <r>
      <rPr>
        <sz val="11"/>
        <color theme="1"/>
        <rFont val="Calibri"/>
        <family val="2"/>
      </rPr>
      <t xml:space="preserve"> 22</t>
    </r>
    <r>
      <rPr>
        <sz val="11"/>
        <color theme="1"/>
        <rFont val="Calibri"/>
        <family val="2"/>
      </rPr>
      <t>호까지</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숨바꼭질</t>
    </r>
    <r>
      <rPr>
        <sz val="11"/>
        <color theme="1"/>
        <rFont val="Calibri"/>
        <family val="2"/>
      </rPr>
      <t>(</t>
    </r>
    <r>
      <rPr>
        <sz val="11"/>
        <color theme="1"/>
        <rFont val="Calibri"/>
        <family val="2"/>
      </rPr>
      <t>최소</t>
    </r>
    <r>
      <rPr>
        <sz val="11"/>
        <color theme="1"/>
        <rFont val="Calibri"/>
        <family val="2"/>
      </rPr>
      <t xml:space="preserve"> 3</t>
    </r>
    <r>
      <rPr>
        <sz val="11"/>
        <color theme="1"/>
        <rFont val="Calibri"/>
        <family val="2"/>
      </rPr>
      <t>회</t>
    </r>
    <r>
      <rPr>
        <sz val="11"/>
        <color theme="1"/>
        <rFont val="Calibri"/>
        <family val="2"/>
      </rPr>
      <t xml:space="preserve"> </t>
    </r>
    <r>
      <rPr>
        <sz val="11"/>
        <color theme="1"/>
        <rFont val="Calibri"/>
        <family val="2"/>
      </rPr>
      <t>출현</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</si>
  <si>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</si>
  <si>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네르(어림) - 구해주면 나중에 이속버프(중첩)+도움</t>
  </si>
  <si>
    <t>웨코문도 6</t>
  </si>
  <si>
    <t>엑세키아스, 길리안</t>
  </si>
  <si>
    <t>네르 구하기 / 찾기 / 데려가기 / 지키기</t>
  </si>
  <si>
    <t>웨코문도 7</t>
  </si>
  <si>
    <t>웨코문도 8</t>
  </si>
  <si>
    <r>
      <rPr>
        <sz val="11"/>
        <color theme="1"/>
        <rFont val="Calibri"/>
        <family val="2"/>
      </rPr>
      <t xml:space="preserve">#61 </t>
    </r>
    <r>
      <rPr>
        <sz val="11"/>
        <color theme="1"/>
        <rFont val="Calibri"/>
        <family val="2"/>
      </rPr>
      <t>루드본</t>
    </r>
    <r>
      <rPr>
        <sz val="11"/>
        <color theme="1"/>
        <rFont val="Calibri"/>
        <family val="2"/>
      </rPr>
      <t xml:space="preserve"> </t>
    </r>
    <r>
      <rPr>
        <sz val="11"/>
        <color theme="1"/>
        <rFont val="Calibri"/>
        <family val="2"/>
      </rPr>
      <t>첼루트</t>
    </r>
  </si>
  <si>
    <t>파수꾼의 방 1</t>
  </si>
  <si>
    <r>
      <rPr>
        <sz val="11"/>
        <color theme="1"/>
        <rFont val="Calibri"/>
        <family val="2"/>
      </rPr>
      <t xml:space="preserve">17. </t>
    </r>
    <r>
      <rPr>
        <sz val="11"/>
        <color theme="1"/>
        <rFont val="Calibri"/>
        <family val="2"/>
      </rPr>
      <t>아이슬링거</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노딜</t>
    </r>
    <r>
      <rPr>
        <sz val="11"/>
        <color theme="1"/>
        <rFont val="Calibri"/>
        <family val="2"/>
      </rPr>
      <t>)</t>
    </r>
  </si>
  <si>
    <t>파수꾼의 방 2</t>
  </si>
  <si>
    <r>
      <rPr>
        <sz val="11"/>
        <color theme="1"/>
        <rFont val="Calibri"/>
        <family val="2"/>
      </rPr>
      <t xml:space="preserve">18. </t>
    </r>
    <r>
      <rPr>
        <sz val="11"/>
        <color theme="1"/>
        <rFont val="Calibri"/>
        <family val="2"/>
      </rPr>
      <t>데모우라</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노딜</t>
    </r>
    <r>
      <rPr>
        <sz val="11"/>
        <color theme="1"/>
        <rFont val="Calibri"/>
        <family val="2"/>
      </rPr>
      <t>)</t>
    </r>
  </si>
  <si>
    <t>무너지는 방</t>
  </si>
  <si>
    <r>
      <rPr>
        <sz val="11"/>
        <color theme="1"/>
        <rFont val="Calibri"/>
        <family val="2"/>
      </rPr>
      <t>떨어지는</t>
    </r>
    <r>
      <rPr>
        <sz val="11"/>
        <color theme="1"/>
        <rFont val="Calibri"/>
        <family val="2"/>
      </rPr>
      <t xml:space="preserve"> </t>
    </r>
    <r>
      <rPr>
        <sz val="11"/>
        <color theme="1"/>
        <rFont val="Calibri"/>
        <family val="2"/>
      </rPr>
      <t>돌에서</t>
    </r>
    <r>
      <rPr>
        <sz val="11"/>
        <color theme="1"/>
        <rFont val="Calibri"/>
        <family val="2"/>
      </rPr>
      <t xml:space="preserve"> </t>
    </r>
    <r>
      <rPr>
        <sz val="11"/>
        <color theme="1"/>
        <rFont val="Calibri"/>
        <family val="2"/>
      </rPr>
      <t>탈출하기</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찾기</t>
    </r>
    <r>
      <rPr>
        <sz val="11"/>
        <color theme="1"/>
        <rFont val="Calibri"/>
        <family val="2"/>
      </rPr>
      <t>(</t>
    </r>
    <r>
      <rPr>
        <sz val="11"/>
        <color theme="1"/>
        <rFont val="Calibri"/>
        <family val="2"/>
      </rPr>
      <t>데려가기</t>
    </r>
    <r>
      <rPr>
        <sz val="11"/>
        <color theme="1"/>
        <rFont val="Calibri"/>
        <family val="2"/>
      </rPr>
      <t>)</t>
    </r>
  </si>
  <si>
    <r>
      <rPr>
        <sz val="11"/>
        <color theme="1"/>
        <rFont val="Calibri"/>
        <family val="2"/>
      </rPr>
      <t>29-2</t>
    </r>
  </si>
  <si>
    <r>
      <rPr>
        <sz val="11"/>
        <color theme="1"/>
        <rFont val="Calibri"/>
        <family val="2"/>
      </rPr>
      <t>*</t>
    </r>
    <r>
      <rPr>
        <sz val="11"/>
        <color theme="1"/>
        <rFont val="Calibri"/>
        <family val="2"/>
      </rPr>
      <t>히든</t>
    </r>
    <r>
      <rPr>
        <sz val="11"/>
        <color theme="1"/>
        <rFont val="Calibri"/>
        <family val="2"/>
      </rPr>
      <t>(</t>
    </r>
    <r>
      <rPr>
        <sz val="11"/>
        <color theme="1"/>
        <rFont val="Calibri"/>
        <family val="2"/>
      </rPr>
      <t>특정</t>
    </r>
    <r>
      <rPr>
        <sz val="11"/>
        <color theme="1"/>
        <rFont val="Calibri"/>
        <family val="2"/>
      </rPr>
      <t xml:space="preserve"> </t>
    </r>
    <r>
      <rPr>
        <sz val="11"/>
        <color theme="1"/>
        <rFont val="Calibri"/>
        <family val="2"/>
      </rPr>
      <t>지역</t>
    </r>
    <r>
      <rPr>
        <sz val="11"/>
        <color theme="1"/>
        <rFont val="Calibri"/>
        <family val="2"/>
      </rPr>
      <t>)</t>
    </r>
  </si>
  <si>
    <r>
      <rPr>
        <sz val="11"/>
        <color theme="1"/>
        <rFont val="Calibri"/>
        <family val="2"/>
      </rPr>
      <t>네르</t>
    </r>
    <r>
      <rPr>
        <sz val="11"/>
        <color theme="1"/>
        <rFont val="Calibri"/>
        <family val="2"/>
      </rPr>
      <t xml:space="preserve"> </t>
    </r>
    <r>
      <rPr>
        <sz val="11"/>
        <color theme="1"/>
        <rFont val="Calibri"/>
        <family val="2"/>
      </rPr>
      <t>지키기</t>
    </r>
    <r>
      <rPr>
        <sz val="11"/>
        <color theme="1"/>
        <rFont val="Calibri"/>
        <family val="2"/>
      </rPr>
      <t xml:space="preserve"> #</t>
    </r>
    <r>
      <rPr>
        <sz val="11"/>
        <color theme="1"/>
        <rFont val="Calibri"/>
        <family val="2"/>
      </rPr>
      <t>아이슬링거</t>
    </r>
    <r>
      <rPr>
        <sz val="11"/>
        <color theme="1"/>
        <rFont val="Calibri"/>
        <family val="2"/>
      </rPr>
      <t xml:space="preserve">, </t>
    </r>
    <r>
      <rPr>
        <sz val="11"/>
        <color theme="1"/>
        <rFont val="Calibri"/>
        <family val="2"/>
      </rPr>
      <t>데모우라</t>
    </r>
  </si>
  <si>
    <r>
      <rPr>
        <sz val="11"/>
        <color theme="1"/>
        <rFont val="Calibri"/>
        <family val="2"/>
      </rPr>
      <t>루느간가</t>
    </r>
    <r>
      <rPr>
        <sz val="11"/>
        <color theme="1"/>
        <rFont val="Calibri"/>
        <family val="2"/>
      </rPr>
      <t xml:space="preserve"> (1</t>
    </r>
    <r>
      <rPr>
        <sz val="11"/>
        <color theme="1"/>
        <rFont val="Calibri"/>
        <family val="2"/>
      </rPr>
      <t>회부활</t>
    </r>
    <r>
      <rPr>
        <sz val="11"/>
        <color theme="1"/>
        <rFont val="Calibri"/>
        <family val="2"/>
      </rPr>
      <t>)</t>
    </r>
  </si>
  <si>
    <t>메노스의 숲</t>
  </si>
  <si>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</si>
  <si>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t>
    </r>
    <r>
      <rPr>
        <sz val="11"/>
        <color theme="1"/>
        <rFont val="Calibri"/>
        <family val="2"/>
      </rPr>
      <t>호로</t>
    </r>
    <r>
      <rPr>
        <sz val="11"/>
        <color theme="1"/>
        <rFont val="Calibri"/>
        <family val="2"/>
      </rPr>
      <t xml:space="preserve"> #</t>
    </r>
    <r>
      <rPr>
        <sz val="11"/>
        <color theme="1"/>
        <rFont val="Calibri"/>
        <family val="2"/>
      </rPr>
      <t>길리안</t>
    </r>
  </si>
  <si>
    <t>웨코문드:
메노스의숲</t>
  </si>
  <si>
    <t>은신처</t>
  </si>
  <si>
    <t>#아쥬커스 5-10기 (사망시 적 혼란)</t>
  </si>
  <si>
    <r>
      <rPr>
        <sz val="11"/>
        <color theme="1"/>
        <rFont val="Calibri"/>
        <family val="2"/>
      </rPr>
      <t>해방</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t>
    </r>
  </si>
  <si>
    <r>
      <rPr>
        <sz val="11"/>
        <color theme="1"/>
        <rFont val="Calibri"/>
        <family val="2"/>
      </rPr>
      <t>5</t>
    </r>
    <r>
      <rPr>
        <sz val="11"/>
        <color theme="1"/>
        <rFont val="Calibri"/>
        <family val="2"/>
      </rPr>
      <t>갈래길</t>
    </r>
    <r>
      <rPr>
        <sz val="11"/>
        <color theme="1"/>
        <rFont val="Calibri"/>
        <family val="2"/>
      </rPr>
      <t xml:space="preserve"> 1</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</si>
  <si>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o.103 </t>
    </r>
    <r>
      <rPr>
        <sz val="11"/>
        <color theme="1"/>
        <rFont val="Calibri"/>
        <family val="2"/>
      </rPr>
      <t>도르도니</t>
    </r>
  </si>
  <si>
    <t>아시드 - 휴식 제공</t>
  </si>
  <si>
    <r>
      <rPr>
        <sz val="11"/>
        <color theme="1"/>
        <rFont val="Calibri"/>
        <family val="2"/>
      </rPr>
      <t>5</t>
    </r>
    <r>
      <rPr>
        <sz val="11"/>
        <color theme="1"/>
        <rFont val="Calibri"/>
        <family val="2"/>
      </rPr>
      <t>갈래길</t>
    </r>
    <r>
      <rPr>
        <sz val="11"/>
        <color theme="1"/>
        <rFont val="Calibri"/>
        <family val="2"/>
      </rPr>
      <t xml:space="preserve"> 2</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</si>
  <si>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o.105 </t>
    </r>
    <r>
      <rPr>
        <sz val="11"/>
        <color theme="1"/>
        <rFont val="Calibri"/>
        <family val="2"/>
      </rPr>
      <t>치룻치</t>
    </r>
  </si>
  <si>
    <r>
      <rPr>
        <sz val="11"/>
        <color theme="1"/>
        <rFont val="Calibri"/>
        <family val="2"/>
      </rPr>
      <t>(</t>
    </r>
    <r>
      <rPr>
        <sz val="11"/>
        <color theme="1"/>
        <rFont val="Calibri"/>
        <family val="2"/>
      </rPr>
      <t>35</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no.5 </t>
    </r>
    <r>
      <rPr>
        <sz val="11"/>
        <color theme="1"/>
        <rFont val="Calibri"/>
        <family val="2"/>
      </rPr>
      <t>질가가</t>
    </r>
    <r>
      <rPr>
        <sz val="11"/>
        <color theme="1"/>
        <rFont val="Calibri"/>
        <family val="2"/>
      </rPr>
      <t xml:space="preserve"> </t>
    </r>
    <r>
      <rPr>
        <sz val="11"/>
        <color theme="1"/>
        <rFont val="Calibri"/>
        <family val="2"/>
      </rPr>
      <t>와서</t>
    </r>
    <r>
      <rPr>
        <sz val="11"/>
        <color theme="1"/>
        <rFont val="Calibri"/>
        <family val="2"/>
      </rPr>
      <t xml:space="preserve"> </t>
    </r>
    <r>
      <rPr>
        <sz val="11"/>
        <color theme="1"/>
        <rFont val="Calibri"/>
        <family val="2"/>
      </rPr>
      <t>전체스턴</t>
    </r>
    <r>
      <rPr>
        <sz val="11"/>
        <color theme="1"/>
        <rFont val="Calibri"/>
        <family val="2"/>
      </rPr>
      <t xml:space="preserve">, </t>
    </r>
    <r>
      <rPr>
        <sz val="11"/>
        <color theme="1"/>
        <rFont val="Calibri"/>
        <family val="2"/>
      </rPr>
      <t>감</t>
    </r>
    <r>
      <rPr>
        <sz val="11"/>
        <color theme="1"/>
        <rFont val="Calibri"/>
        <family val="2"/>
      </rPr>
      <t>)</t>
    </r>
  </si>
  <si>
    <r>
      <rPr>
        <sz val="11"/>
        <color theme="1"/>
        <rFont val="Calibri"/>
        <family val="2"/>
      </rPr>
      <t>5</t>
    </r>
    <r>
      <rPr>
        <sz val="11"/>
        <color theme="1"/>
        <rFont val="Calibri"/>
        <family val="2"/>
      </rPr>
      <t>갈래길</t>
    </r>
    <r>
      <rPr>
        <sz val="11"/>
        <color theme="1"/>
        <rFont val="Calibri"/>
        <family val="2"/>
      </rPr>
      <t xml:space="preserve"> 3</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</si>
  <si>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o.107 </t>
    </r>
    <r>
      <rPr>
        <sz val="11"/>
        <color theme="1"/>
        <rFont val="Calibri"/>
        <family val="2"/>
      </rPr>
      <t>간텐바인</t>
    </r>
  </si>
  <si>
    <r>
      <rPr>
        <sz val="11"/>
        <color rgb="FF00B0F0"/>
        <rFont val="Calibri"/>
        <family val="2"/>
      </rPr>
      <t xml:space="preserve"> *</t>
    </r>
    <r>
      <rPr>
        <sz val="11"/>
        <color rgb="FF00B0F0"/>
        <rFont val="Calibri"/>
        <family val="2"/>
      </rPr>
      <t>사도</t>
    </r>
    <r>
      <rPr>
        <sz val="11"/>
        <color rgb="FF00B0F0"/>
        <rFont val="Calibri"/>
        <family val="2"/>
      </rPr>
      <t xml:space="preserve"> </t>
    </r>
    <r>
      <rPr>
        <sz val="11"/>
        <color rgb="FF00B0F0"/>
        <rFont val="Calibri"/>
        <family val="2"/>
      </rPr>
      <t>추가강화</t>
    </r>
  </si>
  <si>
    <r>
      <rPr>
        <sz val="11"/>
        <color theme="1"/>
        <rFont val="Calibri"/>
        <family val="2"/>
      </rPr>
      <t>(36</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t>
    </r>
    <r>
      <rPr>
        <sz val="11"/>
        <color theme="1"/>
        <rFont val="Calibri"/>
        <family val="2"/>
      </rPr>
      <t>야미</t>
    </r>
    <r>
      <rPr>
        <sz val="11"/>
        <color theme="1"/>
        <rFont val="Calibri"/>
        <family val="2"/>
      </rPr>
      <t xml:space="preserve">: </t>
    </r>
    <r>
      <rPr>
        <sz val="11"/>
        <color theme="1"/>
        <rFont val="Calibri"/>
        <family val="2"/>
      </rPr>
      <t>그녀석은</t>
    </r>
    <r>
      <rPr>
        <sz val="11"/>
        <color theme="1"/>
        <rFont val="Calibri"/>
        <family val="2"/>
      </rPr>
      <t xml:space="preserve"> </t>
    </r>
    <r>
      <rPr>
        <sz val="11"/>
        <color theme="1"/>
        <rFont val="Calibri"/>
        <family val="2"/>
      </rPr>
      <t>우리</t>
    </r>
    <r>
      <rPr>
        <sz val="11"/>
        <color theme="1"/>
        <rFont val="Calibri"/>
        <family val="2"/>
      </rPr>
      <t xml:space="preserve"> </t>
    </r>
    <r>
      <rPr>
        <sz val="11"/>
        <color theme="1"/>
        <rFont val="Calibri"/>
        <family val="2"/>
      </rPr>
      <t>중에서</t>
    </r>
    <r>
      <rPr>
        <sz val="11"/>
        <color theme="1"/>
        <rFont val="Calibri"/>
        <family val="2"/>
      </rPr>
      <t xml:space="preserve"> </t>
    </r>
    <r>
      <rPr>
        <sz val="11"/>
        <color theme="1"/>
        <rFont val="Calibri"/>
        <family val="2"/>
      </rPr>
      <t>가장</t>
    </r>
    <r>
      <rPr>
        <sz val="11"/>
        <color theme="1"/>
        <rFont val="Calibri"/>
        <family val="2"/>
      </rPr>
      <t xml:space="preserve"> </t>
    </r>
    <r>
      <rPr>
        <sz val="11"/>
        <color theme="1"/>
        <rFont val="Calibri"/>
        <family val="2"/>
      </rPr>
      <t>약하다</t>
    </r>
    <r>
      <rPr>
        <sz val="11"/>
        <color theme="1"/>
        <rFont val="Calibri"/>
        <family val="2"/>
      </rPr>
      <t>)</t>
    </r>
  </si>
  <si>
    <t>카이엔의 방</t>
  </si>
  <si>
    <r>
      <rPr>
        <sz val="11"/>
        <color theme="1"/>
        <rFont val="Calibri"/>
        <family val="2"/>
      </rPr>
      <t>no9. #</t>
    </r>
    <r>
      <rPr>
        <sz val="11"/>
        <color theme="1"/>
        <rFont val="Calibri"/>
        <family val="2"/>
      </rPr>
      <t>아로니로</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</si>
  <si>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카이엔</t>
    </r>
    <r>
      <rPr>
        <sz val="11"/>
        <color theme="1"/>
        <rFont val="Calibri"/>
        <family val="2"/>
      </rPr>
      <t xml:space="preserve"> </t>
    </r>
    <r>
      <rPr>
        <sz val="11"/>
        <color theme="1"/>
        <rFont val="Calibri"/>
        <family val="2"/>
      </rPr>
      <t>타임어택</t>
    </r>
    <r>
      <rPr>
        <sz val="11"/>
        <color theme="1"/>
        <rFont val="Calibri"/>
        <family val="2"/>
      </rPr>
      <t>)</t>
    </r>
  </si>
  <si>
    <t>#아로니로 2차해방</t>
  </si>
  <si>
    <r>
      <rPr>
        <sz val="11"/>
        <color rgb="FF00B0F0"/>
        <rFont val="Calibri"/>
        <family val="2"/>
      </rPr>
      <t xml:space="preserve"> *</t>
    </r>
    <r>
      <rPr>
        <sz val="11"/>
        <color rgb="FF00B0F0"/>
        <rFont val="Calibri"/>
        <family val="2"/>
      </rPr>
      <t>루키아</t>
    </r>
    <r>
      <rPr>
        <sz val="11"/>
        <color rgb="FF00B0F0"/>
        <rFont val="Calibri"/>
        <family val="2"/>
      </rPr>
      <t xml:space="preserve"> </t>
    </r>
    <r>
      <rPr>
        <sz val="11"/>
        <color rgb="FF00B0F0"/>
        <rFont val="Calibri"/>
        <family val="2"/>
      </rPr>
      <t>추가강화</t>
    </r>
  </si>
  <si>
    <t>라스노체스 입구</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</si>
  <si>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t>
    </r>
    <r>
      <rPr>
        <sz val="11"/>
        <color theme="1"/>
        <rFont val="Calibri"/>
        <family val="2"/>
      </rPr>
      <t>루미나</t>
    </r>
    <r>
      <rPr>
        <sz val="11"/>
        <color theme="1"/>
        <rFont val="Calibri"/>
        <family val="2"/>
      </rPr>
      <t xml:space="preserve"> </t>
    </r>
    <r>
      <rPr>
        <sz val="11"/>
        <color theme="1"/>
        <rFont val="Calibri"/>
        <family val="2"/>
      </rPr>
      <t>베로나</t>
    </r>
    <r>
      <rPr>
        <sz val="11"/>
        <color theme="1"/>
        <rFont val="Calibri"/>
        <family val="2"/>
      </rPr>
      <t xml:space="preserve"> </t>
    </r>
    <r>
      <rPr>
        <sz val="11"/>
        <color theme="1"/>
        <rFont val="Calibri"/>
        <family val="2"/>
      </rPr>
      <t>메다제피</t>
    </r>
    <r>
      <rPr>
        <sz val="11"/>
        <color theme="1"/>
        <rFont val="Calibri"/>
        <family val="2"/>
      </rPr>
      <t>)</t>
    </r>
  </si>
  <si>
    <t>웨코문드:
라스노체스 성</t>
  </si>
  <si>
    <t>라스노체스 중앙</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</si>
  <si>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 </t>
    </r>
    <r>
      <rPr>
        <sz val="11"/>
        <color theme="1"/>
        <rFont val="Calibri"/>
        <family val="2"/>
      </rPr>
      <t>로카</t>
    </r>
    <r>
      <rPr>
        <sz val="11"/>
        <color theme="1"/>
        <rFont val="Calibri"/>
        <family val="2"/>
      </rPr>
      <t>(</t>
    </r>
    <r>
      <rPr>
        <sz val="11"/>
        <color theme="1"/>
        <rFont val="Calibri"/>
        <family val="2"/>
      </rPr>
      <t>힐</t>
    </r>
    <r>
      <rPr>
        <sz val="11"/>
        <color theme="1"/>
        <rFont val="Calibri"/>
        <family val="2"/>
      </rPr>
      <t xml:space="preserve">, </t>
    </r>
    <r>
      <rPr>
        <sz val="11"/>
        <color theme="1"/>
        <rFont val="Calibri"/>
        <family val="2"/>
      </rPr>
      <t>거미줄</t>
    </r>
    <r>
      <rPr>
        <sz val="11"/>
        <color theme="1"/>
        <rFont val="Calibri"/>
        <family val="2"/>
      </rPr>
      <t>)</t>
    </r>
  </si>
  <si>
    <t>옥타바의 방</t>
  </si>
  <si>
    <r>
      <rPr>
        <sz val="11"/>
        <color theme="1"/>
        <rFont val="Calibri"/>
        <family val="2"/>
      </rPr>
      <t>옥타바</t>
    </r>
    <r>
      <rPr>
        <sz val="11"/>
        <color theme="1"/>
        <rFont val="Calibri"/>
        <family val="2"/>
      </rPr>
      <t xml:space="preserve"> 4</t>
    </r>
    <r>
      <rPr>
        <sz val="11"/>
        <color theme="1"/>
        <rFont val="Calibri"/>
        <family val="2"/>
      </rPr>
      <t>기</t>
    </r>
    <r>
      <rPr>
        <sz val="11"/>
        <color theme="1"/>
        <rFont val="Calibri"/>
        <family val="2"/>
      </rPr>
      <t xml:space="preserve"> + </t>
    </r>
    <r>
      <rPr>
        <sz val="11"/>
        <color theme="1"/>
        <rFont val="Calibri"/>
        <family val="2"/>
      </rPr>
      <t>n</t>
    </r>
    <r>
      <rPr>
        <sz val="11"/>
        <color theme="1"/>
        <rFont val="Calibri"/>
        <family val="2"/>
      </rPr>
      <t xml:space="preserve">o.8 </t>
    </r>
    <r>
      <rPr>
        <sz val="11"/>
        <color theme="1"/>
        <rFont val="Calibri"/>
        <family val="2"/>
      </rPr>
      <t>자엘아폴로</t>
    </r>
  </si>
  <si>
    <r>
      <rPr>
        <sz val="11"/>
        <color theme="1"/>
        <rFont val="Calibri"/>
        <family val="2"/>
      </rPr>
      <t>40-2</t>
    </r>
  </si>
  <si>
    <t>*히든 (타임어택)</t>
  </si>
  <si>
    <r>
      <rPr>
        <sz val="11"/>
        <color theme="1"/>
        <rFont val="Calibri"/>
        <family val="2"/>
      </rPr>
      <t xml:space="preserve">no8 </t>
    </r>
    <r>
      <rPr>
        <sz val="11"/>
        <color theme="1"/>
        <rFont val="Calibri"/>
        <family val="2"/>
      </rPr>
      <t>자엘아폴로</t>
    </r>
    <r>
      <rPr>
        <sz val="11"/>
        <color theme="1"/>
        <rFont val="Calibri"/>
        <family val="2"/>
      </rPr>
      <t xml:space="preserve"> #</t>
    </r>
    <r>
      <rPr>
        <sz val="11"/>
        <color theme="1"/>
        <rFont val="Calibri"/>
        <family val="2"/>
      </rPr>
      <t>해방</t>
    </r>
  </si>
  <si>
    <t>라스노체스 복도 1</t>
  </si>
  <si>
    <r>
      <rPr>
        <sz val="11"/>
        <color theme="1"/>
        <rFont val="Calibri"/>
        <family val="2"/>
      </rPr>
      <t>필드</t>
    </r>
    <r>
      <rPr>
        <sz val="11"/>
        <color theme="1"/>
        <rFont val="Calibri"/>
        <family val="2"/>
      </rPr>
      <t xml:space="preserve"> - </t>
    </r>
    <r>
      <rPr>
        <sz val="11"/>
        <color theme="1"/>
        <rFont val="Calibri"/>
        <family val="2"/>
      </rPr>
      <t>엑세키아스</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</si>
  <si>
    <t>라스노체스 복도 2</t>
  </si>
  <si>
    <r>
      <rPr>
        <sz val="11"/>
        <color theme="1"/>
        <rFont val="Calibri"/>
        <family val="2"/>
      </rPr>
      <t>필드</t>
    </r>
    <r>
      <rPr>
        <sz val="11"/>
        <color theme="1"/>
        <rFont val="Calibri"/>
        <family val="2"/>
      </rPr>
      <t xml:space="preserve"> - </t>
    </r>
    <r>
      <rPr>
        <sz val="11"/>
        <color theme="1"/>
        <rFont val="Calibri"/>
        <family val="2"/>
      </rPr>
      <t>아쥬커스</t>
    </r>
  </si>
  <si>
    <t>콰트로의 방</t>
  </si>
  <si>
    <t>no4 우르키오라</t>
  </si>
  <si>
    <t>라스노체스 복도 3</t>
  </si>
  <si>
    <r>
      <rPr>
        <sz val="11"/>
        <color theme="1"/>
        <rFont val="Calibri"/>
        <family val="2"/>
      </rPr>
      <t>필드</t>
    </r>
    <r>
      <rPr>
        <sz val="11"/>
        <color theme="1"/>
        <rFont val="Calibri"/>
        <family val="2"/>
      </rPr>
      <t xml:space="preserve"> - </t>
    </r>
    <r>
      <rPr>
        <sz val="11"/>
        <color theme="1"/>
        <rFont val="Calibri"/>
        <family val="2"/>
      </rPr>
      <t>복제된</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r>
      <rPr>
        <sz val="11"/>
        <color theme="1"/>
        <rFont val="Calibri"/>
        <family val="2"/>
      </rPr>
      <t>(</t>
    </r>
    <r>
      <rPr>
        <sz val="11"/>
        <color theme="1"/>
        <rFont val="Calibri"/>
        <family val="2"/>
      </rPr>
      <t>소환</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16 15 14</t>
    </r>
  </si>
  <si>
    <t>라스노체스 복도 4</t>
  </si>
  <si>
    <r>
      <rPr>
        <sz val="11"/>
        <color theme="1"/>
        <rFont val="Calibri"/>
        <family val="2"/>
      </rPr>
      <t>필드</t>
    </r>
    <r>
      <rPr>
        <sz val="11"/>
        <color theme="1"/>
        <rFont val="Calibri"/>
        <family val="2"/>
      </rPr>
      <t xml:space="preserve"> - </t>
    </r>
    <r>
      <rPr>
        <sz val="11"/>
        <color theme="1"/>
        <rFont val="Calibri"/>
        <family val="2"/>
      </rPr>
      <t>아쥬커스</t>
    </r>
    <r>
      <rPr>
        <sz val="11"/>
        <color theme="1"/>
        <rFont val="Calibri"/>
        <family val="2"/>
      </rPr>
      <t xml:space="preserve"> 10</t>
    </r>
    <r>
      <rPr>
        <sz val="11"/>
        <color theme="1"/>
        <rFont val="Calibri"/>
        <family val="2"/>
      </rPr>
      <t>기</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13 11</t>
    </r>
  </si>
  <si>
    <r>
      <rPr>
        <sz val="11"/>
        <color theme="1"/>
        <rFont val="Calibri"/>
        <family val="2"/>
      </rPr>
      <t>세스타의</t>
    </r>
    <r>
      <rPr>
        <sz val="11"/>
        <color theme="1"/>
        <rFont val="Calibri"/>
        <family val="2"/>
      </rPr>
      <t xml:space="preserve"> </t>
    </r>
    <r>
      <rPr>
        <sz val="11"/>
        <color theme="1"/>
        <rFont val="Calibri"/>
        <family val="2"/>
      </rPr>
      <t>방</t>
    </r>
  </si>
  <si>
    <t>no6 그림죠</t>
  </si>
  <si>
    <t>45-2</t>
  </si>
  <si>
    <t>no6 그림죠 #해방</t>
  </si>
  <si>
    <r>
      <rPr>
        <sz val="11"/>
        <color theme="1"/>
        <rFont val="Calibri"/>
        <family val="2"/>
      </rPr>
      <t>무너지는</t>
    </r>
    <r>
      <rPr>
        <sz val="11"/>
        <color theme="1"/>
        <rFont val="Calibri"/>
        <family val="2"/>
      </rPr>
      <t xml:space="preserve"> </t>
    </r>
    <r>
      <rPr>
        <sz val="11"/>
        <color theme="1"/>
        <rFont val="Calibri"/>
        <family val="2"/>
      </rPr>
      <t>성</t>
    </r>
  </si>
  <si>
    <t>#프라시온 #누메로스</t>
  </si>
  <si>
    <t>웨코문드:
천개(하늘 위)</t>
  </si>
  <si>
    <t>천개 - 성 위</t>
  </si>
  <si>
    <t>#아쥬커스 #누메로스</t>
  </si>
  <si>
    <t>천개</t>
  </si>
  <si>
    <t>no4 우르키오라 #해방</t>
  </si>
  <si>
    <t>48-2</t>
  </si>
  <si>
    <t>no4 우르키오라 #2차해방</t>
  </si>
  <si>
    <t>능력치, 스킬포인트</t>
  </si>
  <si>
    <t>가짜 마을</t>
  </si>
  <si>
    <r>
      <rPr>
        <sz val="11"/>
        <color theme="1"/>
        <rFont val="Calibri"/>
        <family val="2"/>
      </rPr>
      <t>(</t>
    </r>
    <r>
      <rPr>
        <sz val="11"/>
        <color theme="1"/>
        <rFont val="Calibri"/>
        <family val="2"/>
      </rPr>
      <t>디펜스</t>
    </r>
    <r>
      <rPr>
        <sz val="11"/>
        <color theme="1"/>
        <rFont val="Calibri"/>
        <family val="2"/>
      </rPr>
      <t>) #</t>
    </r>
    <r>
      <rPr>
        <sz val="11"/>
        <color theme="1"/>
        <rFont val="Calibri"/>
        <family val="2"/>
      </rPr>
      <t>후라</t>
    </r>
    <r>
      <rPr>
        <sz val="11"/>
        <color theme="1"/>
        <rFont val="Calibri"/>
        <family val="2"/>
      </rPr>
      <t>(</t>
    </r>
    <r>
      <rPr>
        <sz val="11"/>
        <color theme="1"/>
        <rFont val="Calibri"/>
        <family val="2"/>
      </rPr>
      <t>메노스</t>
    </r>
    <r>
      <rPr>
        <sz val="11"/>
        <color theme="1"/>
        <rFont val="Calibri"/>
        <family val="2"/>
      </rPr>
      <t xml:space="preserve"> </t>
    </r>
    <r>
      <rPr>
        <sz val="11"/>
        <color theme="1"/>
        <rFont val="Calibri"/>
        <family val="2"/>
      </rPr>
      <t>소환</t>
    </r>
    <r>
      <rPr>
        <sz val="11"/>
        <color theme="1"/>
        <rFont val="Calibri"/>
        <family val="2"/>
      </rPr>
      <t>)</t>
    </r>
  </si>
  <si>
    <r>
      <rPr>
        <sz val="11"/>
        <color theme="1"/>
        <rFont val="Calibri"/>
        <family val="2"/>
      </rPr>
      <t>[</t>
    </r>
    <r>
      <rPr>
        <sz val="11"/>
        <color theme="1"/>
        <rFont val="Calibri"/>
        <family val="2"/>
      </rPr>
      <t>에피소드</t>
    </r>
    <r>
      <rPr>
        <sz val="11"/>
        <color theme="1"/>
        <rFont val="Calibri"/>
        <family val="2"/>
      </rPr>
      <t xml:space="preserve"> 5]</t>
    </r>
    <r>
      <rPr>
        <sz val="10"/>
        <color theme="1"/>
        <rFont val="Calibri"/>
        <family val="2"/>
      </rPr>
      <t xml:space="preserve">
</t>
    </r>
    <r>
      <rPr>
        <sz val="10"/>
        <color theme="1"/>
        <rFont val="Calibri"/>
        <family val="2"/>
      </rPr>
      <t>가짜</t>
    </r>
    <r>
      <rPr>
        <sz val="10"/>
        <color theme="1"/>
        <rFont val="Calibri"/>
        <family val="2"/>
      </rPr>
      <t xml:space="preserve"> </t>
    </r>
    <r>
      <rPr>
        <sz val="10"/>
        <color theme="1"/>
        <rFont val="Calibri"/>
        <family val="2"/>
      </rPr>
      <t>카라쿠라</t>
    </r>
    <r>
      <rPr>
        <sz val="10"/>
        <color theme="1"/>
        <rFont val="Calibri"/>
        <family val="2"/>
      </rPr>
      <t xml:space="preserve"> </t>
    </r>
    <r>
      <rPr>
        <sz val="10"/>
        <color theme="1"/>
        <rFont val="Calibri"/>
        <family val="2"/>
      </rPr>
      <t xml:space="preserve">마을
</t>
    </r>
    <r>
      <rPr>
        <sz val="11"/>
        <color theme="1"/>
        <rFont val="Calibri"/>
        <family val="2"/>
      </rPr>
      <t>천계문</t>
    </r>
  </si>
  <si>
    <t>트레스의 침공1</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</si>
  <si>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1</t>
    </r>
    <r>
      <rPr>
        <sz val="11"/>
        <color theme="1"/>
        <rFont val="Calibri"/>
        <family val="2"/>
      </rPr>
      <t>기</t>
    </r>
  </si>
  <si>
    <t>트레스 프라시온/아란칼, 토센 카나메 처치, 아이젠 숨바꼭질</t>
  </si>
  <si>
    <t>트레스의 침공2</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</si>
  <si>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2</t>
    </r>
    <r>
      <rPr>
        <sz val="11"/>
        <color theme="1"/>
        <rFont val="Calibri"/>
        <family val="2"/>
      </rPr>
      <t>기</t>
    </r>
  </si>
  <si>
    <t>트레스의 침공3</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</si>
  <si>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기</t>
    </r>
  </si>
  <si>
    <r>
      <rPr>
        <sz val="11"/>
        <color theme="1"/>
        <rFont val="Calibri"/>
        <family val="2"/>
      </rPr>
      <t>4</t>
    </r>
    <r>
      <rPr>
        <sz val="11"/>
        <color theme="1"/>
        <rFont val="Calibri"/>
        <family val="2"/>
      </rPr>
      <t>x4</t>
    </r>
  </si>
  <si>
    <t>트레스의 펫</t>
  </si>
  <si>
    <r>
      <rPr>
        <sz val="11"/>
        <color theme="1"/>
        <rFont val="Calibri"/>
        <family val="2"/>
      </rPr>
      <t>#</t>
    </r>
    <r>
      <rPr>
        <sz val="11"/>
        <color theme="1"/>
        <rFont val="Calibri"/>
        <family val="2"/>
      </rPr>
      <t>아욘</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세고</t>
    </r>
    <r>
      <rPr>
        <sz val="11"/>
        <color theme="1"/>
        <rFont val="Calibri"/>
        <family val="2"/>
      </rPr>
      <t xml:space="preserve"> </t>
    </r>
    <r>
      <rPr>
        <sz val="11"/>
        <color theme="1"/>
        <rFont val="Calibri"/>
        <family val="2"/>
      </rPr>
      <t>무차별</t>
    </r>
    <r>
      <rPr>
        <sz val="11"/>
        <color theme="1"/>
        <rFont val="Calibri"/>
        <family val="2"/>
      </rPr>
      <t xml:space="preserve"> </t>
    </r>
    <r>
      <rPr>
        <sz val="11"/>
        <color theme="1"/>
        <rFont val="Calibri"/>
        <family val="2"/>
      </rPr>
      <t>공격</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</si>
  <si>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</si>
  <si>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잇신</t>
    </r>
    <r>
      <rPr>
        <sz val="11"/>
        <color theme="1"/>
        <rFont val="Calibri"/>
        <family val="2"/>
      </rPr>
      <t xml:space="preserve"> - </t>
    </r>
    <r>
      <rPr>
        <sz val="11"/>
        <color theme="1"/>
        <rFont val="Calibri"/>
        <family val="2"/>
      </rPr>
      <t>계경고정</t>
    </r>
    <r>
      <rPr>
        <sz val="11"/>
        <color theme="1"/>
        <rFont val="Calibri"/>
        <family val="2"/>
      </rPr>
      <t xml:space="preserve"> </t>
    </r>
    <r>
      <rPr>
        <sz val="11"/>
        <color theme="1"/>
        <rFont val="Calibri"/>
        <family val="2"/>
      </rPr>
      <t>변신숙련도</t>
    </r>
    <r>
      <rPr>
        <sz val="11"/>
        <color theme="1"/>
        <rFont val="Calibri"/>
        <family val="2"/>
      </rPr>
      <t>, *</t>
    </r>
    <r>
      <rPr>
        <sz val="11"/>
        <color theme="1"/>
        <rFont val="Calibri"/>
        <family val="2"/>
      </rPr>
      <t>이치고</t>
    </r>
    <r>
      <rPr>
        <sz val="11"/>
        <color theme="1"/>
        <rFont val="Calibri"/>
        <family val="2"/>
      </rPr>
      <t xml:space="preserve">: </t>
    </r>
    <r>
      <rPr>
        <sz val="11"/>
        <color theme="1"/>
        <rFont val="Calibri"/>
        <family val="2"/>
      </rPr>
      <t>종월</t>
    </r>
    <r>
      <rPr>
        <sz val="11"/>
        <color theme="1"/>
        <rFont val="Calibri"/>
        <family val="2"/>
      </rPr>
      <t>&amp;</t>
    </r>
    <r>
      <rPr>
        <sz val="11"/>
        <color theme="1"/>
        <rFont val="Calibri"/>
        <family val="2"/>
      </rPr>
      <t>무월</t>
    </r>
    <r>
      <rPr>
        <sz val="11"/>
        <color theme="1"/>
        <rFont val="Calibri"/>
        <family val="2"/>
      </rPr>
      <t xml:space="preserve"> </t>
    </r>
    <r>
      <rPr>
        <sz val="11"/>
        <color theme="1"/>
        <rFont val="Calibri"/>
        <family val="2"/>
      </rPr>
      <t>획득</t>
    </r>
  </si>
  <si>
    <r>
      <rPr>
        <sz val="11"/>
        <color theme="1"/>
        <rFont val="Calibri"/>
        <family val="2"/>
      </rPr>
      <t>53-2</t>
    </r>
  </si>
  <si>
    <r>
      <rPr>
        <sz val="11"/>
        <color theme="1"/>
        <rFont val="Calibri"/>
        <family val="2"/>
      </rPr>
      <t xml:space="preserve">#no3 </t>
    </r>
    <r>
      <rPr>
        <sz val="11"/>
        <color theme="1"/>
        <rFont val="Calibri"/>
        <family val="2"/>
      </rPr>
      <t>티아</t>
    </r>
  </si>
  <si>
    <t>아이젠과 숨바꼭질, 잇신과의 계경 수련</t>
  </si>
  <si>
    <t>53-3</t>
  </si>
  <si>
    <r>
      <rPr>
        <sz val="11"/>
        <color theme="1"/>
        <rFont val="Calibri"/>
        <family val="2"/>
      </rPr>
      <t xml:space="preserve">#no3 </t>
    </r>
    <r>
      <rPr>
        <sz val="11"/>
        <color theme="1"/>
        <rFont val="Calibri"/>
        <family val="2"/>
      </rPr>
      <t>티아</t>
    </r>
    <r>
      <rPr>
        <sz val="11"/>
        <color theme="1"/>
        <rFont val="Calibri"/>
        <family val="2"/>
      </rPr>
      <t xml:space="preserve"> </t>
    </r>
    <r>
      <rPr>
        <sz val="11"/>
        <color theme="1"/>
        <rFont val="Calibri"/>
        <family val="2"/>
      </rPr>
      <t>해방</t>
    </r>
  </si>
  <si>
    <t>귀뚜라미의 습격</t>
  </si>
  <si>
    <r>
      <rPr>
        <sz val="11"/>
        <color theme="1"/>
        <rFont val="Calibri"/>
        <family val="2"/>
      </rPr>
      <t>#</t>
    </r>
    <r>
      <rPr>
        <sz val="11"/>
        <color theme="1"/>
        <rFont val="Calibri"/>
        <family val="2"/>
      </rPr>
      <t>호로</t>
    </r>
    <r>
      <rPr>
        <sz val="11"/>
        <color theme="1"/>
        <rFont val="Calibri"/>
        <family val="2"/>
      </rPr>
      <t>-</t>
    </r>
    <r>
      <rPr>
        <sz val="11"/>
        <color theme="1"/>
        <rFont val="Calibri"/>
        <family val="2"/>
      </rPr>
      <t>귀뚜라미</t>
    </r>
    <r>
      <rPr>
        <sz val="11"/>
        <color theme="1"/>
        <rFont val="Calibri"/>
        <family val="2"/>
      </rPr>
      <t xml:space="preserve"> #9</t>
    </r>
    <r>
      <rPr>
        <sz val="11"/>
        <color theme="1"/>
        <rFont val="Calibri"/>
        <family val="2"/>
      </rPr>
      <t>번대대장</t>
    </r>
    <r>
      <rPr>
        <sz val="11"/>
        <color theme="1"/>
        <rFont val="Calibri"/>
        <family val="2"/>
      </rPr>
      <t xml:space="preserve">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시해</t>
    </r>
    <r>
      <rPr>
        <sz val="11"/>
        <color theme="1"/>
        <rFont val="Calibri"/>
        <family val="2"/>
      </rPr>
      <t>)</t>
    </r>
  </si>
  <si>
    <r>
      <rPr>
        <sz val="11"/>
        <color theme="1"/>
        <rFont val="Calibri"/>
        <family val="2"/>
      </rPr>
      <t>54-2</t>
    </r>
  </si>
  <si>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만해</t>
    </r>
    <r>
      <rPr>
        <sz val="11"/>
        <color theme="1"/>
        <rFont val="Calibri"/>
        <family val="2"/>
      </rPr>
      <t>)</t>
    </r>
  </si>
  <si>
    <t>54-3</t>
  </si>
  <si>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호로화</t>
    </r>
    <r>
      <rPr>
        <sz val="11"/>
        <color theme="1"/>
        <rFont val="Calibri"/>
        <family val="2"/>
      </rPr>
      <t xml:space="preserve">, </t>
    </r>
    <r>
      <rPr>
        <sz val="11"/>
        <color theme="1"/>
        <rFont val="Calibri"/>
        <family val="2"/>
      </rPr>
      <t>해방</t>
    </r>
    <r>
      <rPr>
        <sz val="11"/>
        <color theme="1"/>
        <rFont val="Calibri"/>
        <family val="2"/>
      </rPr>
      <t>)</t>
    </r>
  </si>
  <si>
    <t>아이젠의 유흥 1</t>
  </si>
  <si>
    <r>
      <rPr>
        <sz val="11"/>
        <color theme="1"/>
        <rFont val="Calibri"/>
        <family val="2"/>
      </rPr>
      <t>15</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(30%)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30%</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 xml:space="preserve">(75%) </t>
    </r>
    <r>
      <rPr>
        <sz val="11"/>
        <color theme="1"/>
        <rFont val="Calibri"/>
        <family val="2"/>
      </rPr>
      <t>걸리면</t>
    </r>
    <r>
      <rPr>
        <sz val="11"/>
        <color theme="1"/>
        <rFont val="Calibri"/>
        <family val="2"/>
      </rPr>
      <t xml:space="preserve"> </t>
    </r>
    <r>
      <rPr>
        <sz val="11"/>
        <color theme="1"/>
        <rFont val="Calibri"/>
        <family val="2"/>
      </rPr>
      <t>몹</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아쥬커스</t>
    </r>
    <r>
      <rPr>
        <sz val="11"/>
        <color theme="1"/>
        <rFont val="Calibri"/>
        <family val="2"/>
      </rPr>
      <t xml:space="preserve"> #</t>
    </r>
    <r>
      <rPr>
        <sz val="11"/>
        <color theme="1"/>
        <rFont val="Calibri"/>
        <family val="2"/>
      </rPr>
      <t>후라</t>
    </r>
  </si>
  <si>
    <t>아이젠의 유흥 2</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</si>
  <si>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(50%) - </t>
    </r>
    <r>
      <rPr>
        <sz val="11"/>
        <color theme="1"/>
        <rFont val="Calibri"/>
        <family val="2"/>
      </rPr>
      <t>맵</t>
    </r>
    <r>
      <rPr>
        <sz val="11"/>
        <color theme="1"/>
        <rFont val="Calibri"/>
        <family val="2"/>
      </rPr>
      <t xml:space="preserve"> </t>
    </r>
    <r>
      <rPr>
        <sz val="11"/>
        <color theme="1"/>
        <rFont val="Calibri"/>
        <family val="2"/>
      </rPr>
      <t>중앙은</t>
    </r>
    <r>
      <rPr>
        <sz val="11"/>
        <color theme="1"/>
        <rFont val="Calibri"/>
        <family val="2"/>
      </rPr>
      <t xml:space="preserve"> </t>
    </r>
    <r>
      <rPr>
        <sz val="11"/>
        <color theme="1"/>
        <rFont val="Calibri"/>
        <family val="2"/>
      </rPr>
      <t>잘찾음</t>
    </r>
    <r>
      <rPr>
        <sz val="11"/>
        <color theme="1"/>
        <rFont val="Calibri"/>
        <family val="2"/>
      </rPr>
      <t>(75%) #</t>
    </r>
    <r>
      <rPr>
        <sz val="11"/>
        <color theme="1"/>
        <rFont val="Calibri"/>
        <family val="2"/>
      </rPr>
      <t>아쥬커스</t>
    </r>
    <r>
      <rPr>
        <sz val="11"/>
        <color theme="1"/>
        <rFont val="Calibri"/>
        <family val="2"/>
      </rPr>
      <t xml:space="preserve"> #</t>
    </r>
    <r>
      <rPr>
        <sz val="11"/>
        <color theme="1"/>
        <rFont val="Calibri"/>
        <family val="2"/>
      </rPr>
      <t>후라</t>
    </r>
  </si>
  <si>
    <t>아이젠의 유흥 3</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</si>
  <si>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(70%)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75%</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(100%) #</t>
    </r>
    <r>
      <rPr>
        <sz val="11"/>
        <color theme="1"/>
        <rFont val="Calibri"/>
        <family val="2"/>
      </rPr>
      <t>아이젠</t>
    </r>
  </si>
  <si>
    <t>하늘에 선 자</t>
  </si>
  <si>
    <r>
      <rPr>
        <sz val="11"/>
        <color theme="1"/>
        <rFont val="Calibri"/>
        <family val="2"/>
      </rPr>
      <t>#</t>
    </r>
    <r>
      <rPr>
        <sz val="11"/>
        <color theme="1"/>
        <rFont val="Calibri"/>
        <family val="2"/>
      </rPr>
      <t>아이젠</t>
    </r>
    <r>
      <rPr>
        <sz val="11"/>
        <color theme="1"/>
        <rFont val="Calibri"/>
        <family val="2"/>
      </rPr>
      <t xml:space="preserve"> #2</t>
    </r>
    <r>
      <rPr>
        <sz val="11"/>
        <color theme="1"/>
        <rFont val="Calibri"/>
        <family val="2"/>
      </rPr>
      <t>차해방</t>
    </r>
  </si>
  <si>
    <r>
      <rPr>
        <sz val="11"/>
        <color theme="1"/>
        <rFont val="Calibri"/>
        <family val="2"/>
      </rPr>
      <t>58-2</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</si>
  <si>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타임어택</t>
    </r>
    <r>
      <rPr>
        <sz val="11"/>
        <color theme="1"/>
        <rFont val="Calibri"/>
        <family val="2"/>
      </rPr>
      <t>+</t>
    </r>
    <r>
      <rPr>
        <sz val="11"/>
        <color theme="1"/>
        <rFont val="Calibri"/>
        <family val="2"/>
      </rPr>
      <t>무월치고</t>
    </r>
    <r>
      <rPr>
        <sz val="11"/>
        <color theme="1"/>
        <rFont val="Calibri"/>
        <family val="2"/>
      </rPr>
      <t xml:space="preserve"> </t>
    </r>
    <r>
      <rPr>
        <sz val="11"/>
        <color theme="1"/>
        <rFont val="Calibri"/>
        <family val="2"/>
      </rPr>
      <t>필요</t>
    </r>
  </si>
  <si>
    <r>
      <rPr>
        <sz val="11"/>
        <color theme="1"/>
        <rFont val="Calibri"/>
        <family val="2"/>
      </rPr>
      <t>#</t>
    </r>
    <r>
      <rPr>
        <sz val="11"/>
        <color theme="1"/>
        <rFont val="Calibri"/>
        <family val="2"/>
      </rPr>
      <t>아이젠</t>
    </r>
    <r>
      <rPr>
        <sz val="11"/>
        <color theme="1"/>
        <rFont val="Calibri"/>
        <family val="2"/>
      </rPr>
      <t xml:space="preserve"> #3</t>
    </r>
    <r>
      <rPr>
        <sz val="11"/>
        <color theme="1"/>
        <rFont val="Calibri"/>
        <family val="2"/>
      </rPr>
      <t>차해방</t>
    </r>
  </si>
  <si>
    <t>소매치기</t>
  </si>
  <si>
    <t>긴조 소매치기 퀘스트 진행</t>
  </si>
  <si>
    <t>우나기야 라멘집 - 라멘(능력치)</t>
  </si>
  <si>
    <r>
      <rPr>
        <sz val="11"/>
        <color theme="1"/>
        <rFont val="Calibri"/>
        <family val="2"/>
      </rPr>
      <t>[</t>
    </r>
    <r>
      <rPr>
        <sz val="11"/>
        <color theme="1"/>
        <rFont val="Calibri"/>
        <family val="2"/>
      </rPr>
      <t>에피소드</t>
    </r>
    <r>
      <rPr>
        <sz val="11"/>
        <color theme="1"/>
        <rFont val="Calibri"/>
        <family val="2"/>
      </rPr>
      <t xml:space="preserve"> 6]
</t>
    </r>
    <r>
      <rPr>
        <sz val="11"/>
        <color theme="1"/>
        <rFont val="Calibri"/>
        <family val="2"/>
      </rPr>
      <t>카라쿠라</t>
    </r>
    <r>
      <rPr>
        <sz val="11"/>
        <color theme="1"/>
        <rFont val="Calibri"/>
        <family val="2"/>
      </rPr>
      <t xml:space="preserve"> </t>
    </r>
    <r>
      <rPr>
        <sz val="11"/>
        <color theme="1"/>
        <rFont val="Calibri"/>
        <family val="2"/>
      </rPr>
      <t>마을</t>
    </r>
  </si>
  <si>
    <t>엑스큐션 하우스</t>
  </si>
  <si>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각종인형들</t>
    </r>
  </si>
  <si>
    <t>풀브링거 멤버와 대전</t>
  </si>
  <si>
    <t>인형의 집</t>
  </si>
  <si>
    <r>
      <rPr>
        <sz val="11"/>
        <color theme="1"/>
        <rFont val="Calibri"/>
        <family val="2"/>
      </rPr>
      <t xml:space="preserve">003 </t>
    </r>
    <r>
      <rPr>
        <sz val="11"/>
        <color theme="1"/>
        <rFont val="Calibri"/>
        <family val="2"/>
      </rPr>
      <t>도쿠가미네</t>
    </r>
    <r>
      <rPr>
        <sz val="11"/>
        <color theme="1"/>
        <rFont val="Calibri"/>
        <family val="2"/>
      </rPr>
      <t xml:space="preserve"> </t>
    </r>
    <r>
      <rPr>
        <sz val="11"/>
        <color theme="1"/>
        <rFont val="Calibri"/>
        <family val="2"/>
      </rPr>
      <t>리루카</t>
    </r>
  </si>
  <si>
    <t>시간의 방</t>
  </si>
  <si>
    <r>
      <rPr>
        <sz val="11"/>
        <color theme="1"/>
        <rFont val="Calibri"/>
        <family val="2"/>
      </rPr>
      <t xml:space="preserve">004 </t>
    </r>
    <r>
      <rPr>
        <sz val="11"/>
        <color theme="1"/>
        <rFont val="Calibri"/>
        <family val="2"/>
      </rPr>
      <t>쿠츠자와</t>
    </r>
    <r>
      <rPr>
        <sz val="11"/>
        <color theme="1"/>
        <rFont val="Calibri"/>
        <family val="2"/>
      </rPr>
      <t xml:space="preserve"> </t>
    </r>
    <r>
      <rPr>
        <sz val="11"/>
        <color theme="1"/>
        <rFont val="Calibri"/>
        <family val="2"/>
      </rPr>
      <t>기리코</t>
    </r>
  </si>
  <si>
    <r>
      <rPr>
        <sz val="11"/>
        <color theme="1"/>
        <rFont val="Calibri"/>
        <family val="2"/>
      </rPr>
      <t>3</t>
    </r>
    <r>
      <rPr>
        <sz val="11"/>
        <color theme="1"/>
        <rFont val="Calibri"/>
        <family val="2"/>
      </rPr>
      <t>x3</t>
    </r>
  </si>
  <si>
    <r>
      <rPr>
        <sz val="11"/>
        <color theme="1"/>
        <rFont val="Calibri"/>
        <family val="2"/>
      </rPr>
      <t xml:space="preserve">006 </t>
    </r>
    <r>
      <rPr>
        <sz val="11"/>
        <color theme="1"/>
        <rFont val="Calibri"/>
        <family val="2"/>
      </rPr>
      <t>잭키</t>
    </r>
    <r>
      <rPr>
        <sz val="11"/>
        <color theme="1"/>
        <rFont val="Calibri"/>
        <family val="2"/>
      </rPr>
      <t xml:space="preserve"> </t>
    </r>
    <r>
      <rPr>
        <sz val="11"/>
        <color theme="1"/>
        <rFont val="Calibri"/>
        <family val="2"/>
      </rPr>
      <t>트리스탄</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</si>
  <si>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</si>
  <si>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엑스큐션 멤버 6명</t>
  </si>
  <si>
    <t>게임 공간</t>
  </si>
  <si>
    <r>
      <rPr>
        <sz val="11"/>
        <color theme="1"/>
        <rFont val="Calibri"/>
        <family val="2"/>
      </rPr>
      <t>(</t>
    </r>
    <r>
      <rPr>
        <sz val="11"/>
        <color theme="1"/>
        <rFont val="Calibri"/>
        <family val="2"/>
      </rPr>
      <t>오펜스</t>
    </r>
    <r>
      <rPr>
        <sz val="11"/>
        <color theme="1"/>
        <rFont val="Calibri"/>
        <family val="2"/>
      </rPr>
      <t xml:space="preserve">) </t>
    </r>
    <r>
      <rPr>
        <sz val="11"/>
        <color theme="1"/>
        <rFont val="Calibri"/>
        <family val="2"/>
      </rPr>
      <t>게임</t>
    </r>
    <r>
      <rPr>
        <sz val="11"/>
        <color theme="1"/>
        <rFont val="Calibri"/>
        <family val="2"/>
      </rPr>
      <t xml:space="preserve"> </t>
    </r>
    <r>
      <rPr>
        <sz val="11"/>
        <color theme="1"/>
        <rFont val="Calibri"/>
        <family val="2"/>
      </rPr>
      <t>몬스터</t>
    </r>
    <r>
      <rPr>
        <sz val="11"/>
        <color theme="1"/>
        <rFont val="Calibri"/>
        <family val="2"/>
      </rPr>
      <t xml:space="preserve"> </t>
    </r>
    <r>
      <rPr>
        <sz val="11"/>
        <color theme="1"/>
        <rFont val="Calibri"/>
        <family val="2"/>
      </rPr>
      <t>처치</t>
    </r>
  </si>
  <si>
    <t>메인 퀘스트 진행하며 퀘스트 달성</t>
  </si>
  <si>
    <r>
      <rPr>
        <sz val="11"/>
        <color theme="1"/>
        <rFont val="Calibri"/>
        <family val="2"/>
      </rPr>
      <t>64</t>
    </r>
    <r>
      <rPr>
        <sz val="11"/>
        <color theme="1"/>
        <rFont val="Calibri"/>
        <family val="2"/>
      </rPr>
      <t>스테이지</t>
    </r>
    <r>
      <rPr>
        <sz val="11"/>
        <color theme="1"/>
        <rFont val="Calibri"/>
        <family val="2"/>
      </rPr>
      <t xml:space="preserve"> + 005 </t>
    </r>
    <r>
      <rPr>
        <sz val="11"/>
        <color theme="1"/>
        <rFont val="Calibri"/>
        <family val="2"/>
      </rPr>
      <t>유키오</t>
    </r>
    <r>
      <rPr>
        <sz val="11"/>
        <color theme="1"/>
        <rFont val="Calibri"/>
        <family val="2"/>
      </rPr>
      <t xml:space="preserve"> </t>
    </r>
    <r>
      <rPr>
        <sz val="11"/>
        <color theme="1"/>
        <rFont val="Calibri"/>
        <family val="2"/>
      </rPr>
      <t>한스</t>
    </r>
    <r>
      <rPr>
        <sz val="11"/>
        <color theme="1"/>
        <rFont val="Calibri"/>
        <family val="2"/>
      </rPr>
      <t xml:space="preserve"> </t>
    </r>
    <r>
      <rPr>
        <sz val="11"/>
        <color theme="1"/>
        <rFont val="Calibri"/>
        <family val="2"/>
      </rPr>
      <t>보라를베르나</t>
    </r>
  </si>
  <si>
    <r>
      <rPr>
        <sz val="11"/>
        <color theme="1"/>
        <rFont val="Calibri"/>
        <family val="2"/>
      </rPr>
      <t xml:space="preserve">NPC 001 </t>
    </r>
    <r>
      <rPr>
        <sz val="11"/>
        <color theme="1"/>
        <rFont val="Calibri"/>
        <family val="2"/>
      </rPr>
      <t>긴죠</t>
    </r>
    <r>
      <rPr>
        <sz val="11"/>
        <color theme="1"/>
        <rFont val="Calibri"/>
        <family val="2"/>
      </rPr>
      <t xml:space="preserve"> </t>
    </r>
    <r>
      <rPr>
        <sz val="11"/>
        <color theme="1"/>
        <rFont val="Calibri"/>
        <family val="2"/>
      </rPr>
      <t>쿠우고와</t>
    </r>
    <r>
      <rPr>
        <sz val="11"/>
        <color theme="1"/>
        <rFont val="Calibri"/>
        <family val="2"/>
      </rPr>
      <t xml:space="preserve"> </t>
    </r>
    <r>
      <rPr>
        <sz val="11"/>
        <color theme="1"/>
        <rFont val="Calibri"/>
        <family val="2"/>
      </rPr>
      <t>수련</t>
    </r>
  </si>
  <si>
    <r>
      <rPr>
        <sz val="11"/>
        <color theme="1"/>
        <rFont val="Calibri"/>
        <family val="2"/>
      </rPr>
      <t>변신</t>
    </r>
    <r>
      <rPr>
        <sz val="11"/>
        <color theme="1"/>
        <rFont val="Calibri"/>
        <family val="2"/>
      </rPr>
      <t xml:space="preserve"> </t>
    </r>
    <r>
      <rPr>
        <sz val="11"/>
        <color theme="1"/>
        <rFont val="Calibri"/>
        <family val="2"/>
      </rPr>
      <t>숙련도</t>
    </r>
    <r>
      <rPr>
        <sz val="11"/>
        <color theme="1"/>
        <rFont val="Calibri"/>
        <family val="2"/>
      </rPr>
      <t xml:space="preserve"> </t>
    </r>
    <r>
      <rPr>
        <sz val="11"/>
        <color theme="1"/>
        <rFont val="Calibri"/>
        <family val="2"/>
      </rPr>
      <t>향상</t>
    </r>
    <r>
      <rPr>
        <sz val="11"/>
        <color theme="1"/>
        <rFont val="Calibri"/>
        <family val="2"/>
      </rPr>
      <t xml:space="preserve"> or </t>
    </r>
    <r>
      <rPr>
        <sz val="11"/>
        <color theme="1"/>
        <rFont val="Calibri"/>
        <family val="2"/>
      </rPr>
      <t>스킬</t>
    </r>
    <r>
      <rPr>
        <sz val="11"/>
        <color theme="1"/>
        <rFont val="Calibri"/>
        <family val="2"/>
      </rPr>
      <t xml:space="preserve"> </t>
    </r>
    <r>
      <rPr>
        <sz val="11"/>
        <color theme="1"/>
        <rFont val="Calibri"/>
        <family val="2"/>
      </rPr>
      <t>포인트</t>
    </r>
  </si>
  <si>
    <r>
      <rPr>
        <sz val="11"/>
        <color theme="1"/>
        <rFont val="Calibri"/>
        <family val="2"/>
      </rPr>
      <t>츠키시마</t>
    </r>
    <r>
      <rPr>
        <sz val="11"/>
        <color theme="1"/>
        <rFont val="Calibri"/>
        <family val="2"/>
      </rPr>
      <t xml:space="preserve"> </t>
    </r>
    <r>
      <rPr>
        <sz val="11"/>
        <color theme="1"/>
        <rFont val="Calibri"/>
        <family val="2"/>
      </rPr>
      <t>슈쿠로의</t>
    </r>
    <r>
      <rPr>
        <sz val="11"/>
        <color theme="1"/>
        <rFont val="Calibri"/>
        <family val="2"/>
      </rPr>
      <t xml:space="preserve"> </t>
    </r>
    <r>
      <rPr>
        <sz val="11"/>
        <color theme="1"/>
        <rFont val="Calibri"/>
        <family val="2"/>
      </rPr>
      <t>저택</t>
    </r>
  </si>
  <si>
    <r>
      <rPr>
        <sz val="11"/>
        <color theme="1"/>
        <rFont val="Calibri"/>
        <family val="2"/>
      </rPr>
      <t xml:space="preserve">002 </t>
    </r>
    <r>
      <rPr>
        <sz val="11"/>
        <color theme="1"/>
        <rFont val="Calibri"/>
        <family val="2"/>
      </rPr>
      <t>츠키시마</t>
    </r>
    <r>
      <rPr>
        <sz val="11"/>
        <color theme="1"/>
        <rFont val="Calibri"/>
        <family val="2"/>
      </rPr>
      <t xml:space="preserve"> </t>
    </r>
    <r>
      <rPr>
        <sz val="11"/>
        <color theme="1"/>
        <rFont val="Calibri"/>
        <family val="2"/>
      </rPr>
      <t>슈쿠로</t>
    </r>
  </si>
  <si>
    <t>*히든, 특정 지역</t>
  </si>
  <si>
    <r>
      <rPr>
        <sz val="11"/>
        <color theme="1"/>
        <rFont val="Calibri"/>
        <family val="2"/>
      </rPr>
      <t xml:space="preserve">001 </t>
    </r>
    <r>
      <rPr>
        <sz val="11"/>
        <color theme="1"/>
        <rFont val="Calibri"/>
        <family val="2"/>
      </rPr>
      <t>긴죠</t>
    </r>
    <r>
      <rPr>
        <sz val="11"/>
        <color theme="1"/>
        <rFont val="Calibri"/>
        <family val="2"/>
      </rPr>
      <t xml:space="preserve"> </t>
    </r>
    <r>
      <rPr>
        <sz val="11"/>
        <color theme="1"/>
        <rFont val="Calibri"/>
        <family val="2"/>
      </rPr>
      <t>쿠우고</t>
    </r>
    <r>
      <rPr>
        <sz val="11"/>
        <color theme="1"/>
        <rFont val="Calibri"/>
        <family val="2"/>
      </rPr>
      <t>(</t>
    </r>
    <r>
      <rPr>
        <sz val="11"/>
        <color theme="1"/>
        <rFont val="Calibri"/>
        <family val="2"/>
      </rPr>
      <t>일반</t>
    </r>
    <r>
      <rPr>
        <sz val="11"/>
        <color theme="1"/>
        <rFont val="Calibri"/>
        <family val="2"/>
      </rPr>
      <t xml:space="preserve">, </t>
    </r>
    <r>
      <rPr>
        <sz val="11"/>
        <color theme="1"/>
        <rFont val="Calibri"/>
        <family val="2"/>
      </rPr>
      <t>해방</t>
    </r>
    <r>
      <rPr>
        <sz val="11"/>
        <color theme="1"/>
        <rFont val="Calibri"/>
        <family val="2"/>
      </rPr>
      <t>)</t>
    </r>
  </si>
  <si>
    <r>
      <rPr>
        <sz val="11"/>
        <color rgb="FF00B0F0"/>
        <rFont val="Calibri"/>
        <family val="2"/>
      </rPr>
      <t>환생</t>
    </r>
    <r>
      <rPr>
        <sz val="11"/>
        <color rgb="FF00B0F0"/>
        <rFont val="Calibri"/>
        <family val="2"/>
      </rPr>
      <t xml:space="preserve"> </t>
    </r>
    <r>
      <rPr>
        <sz val="11"/>
        <color rgb="FF00B0F0"/>
        <rFont val="Calibri"/>
        <family val="2"/>
      </rPr>
      <t>기능</t>
    </r>
    <r>
      <rPr>
        <sz val="11"/>
        <color rgb="FF00B0F0"/>
        <rFont val="Calibri"/>
        <family val="2"/>
      </rPr>
      <t xml:space="preserve"> </t>
    </r>
    <r>
      <rPr>
        <sz val="11"/>
        <color rgb="FF00B0F0"/>
        <rFont val="Calibri"/>
        <family val="2"/>
      </rPr>
      <t>활성</t>
    </r>
  </si>
  <si>
    <r>
      <rPr>
        <b/>
        <sz val="22"/>
        <color theme="1"/>
        <rFont val="Calibri"/>
        <family val="2"/>
      </rPr>
      <t>게임</t>
    </r>
    <r>
      <rPr>
        <b/>
        <sz val="22"/>
        <color theme="1"/>
        <rFont val="Calibri"/>
        <family val="2"/>
      </rPr>
      <t xml:space="preserve"> </t>
    </r>
    <r>
      <rPr>
        <b/>
        <sz val="22"/>
        <color theme="1"/>
        <rFont val="Calibri"/>
        <family val="2"/>
      </rPr>
      <t>기획</t>
    </r>
  </si>
  <si>
    <r>
      <rPr>
        <sz val="11"/>
        <color theme="1"/>
        <rFont val="Calibri"/>
        <family val="2"/>
      </rPr>
      <t xml:space="preserve">ver.1,  </t>
    </r>
    <r>
      <rPr>
        <sz val="11"/>
        <color theme="1"/>
        <rFont val="Calibri"/>
        <family val="2"/>
      </rPr>
      <t>2023-12-21  3:56:00 PM</t>
    </r>
  </si>
  <si>
    <t>to 10:56 PM</t>
  </si>
  <si>
    <t>게임 개요</t>
  </si>
  <si>
    <t>1) 게임 제목</t>
  </si>
  <si>
    <r>
      <rPr>
        <sz val="11"/>
        <color theme="1"/>
        <rFont val="Calibri"/>
        <family val="2"/>
      </rPr>
      <t>메인</t>
    </r>
    <r>
      <rPr>
        <sz val="11"/>
        <color theme="1"/>
        <rFont val="Calibri"/>
        <family val="2"/>
      </rPr>
      <t xml:space="preserve">) </t>
    </r>
    <r>
      <rPr>
        <sz val="11"/>
        <color theme="1"/>
        <rFont val="Calibri"/>
        <family val="2"/>
      </rPr>
      <t>블리치</t>
    </r>
    <r>
      <rPr>
        <sz val="11"/>
        <color theme="1"/>
        <rFont val="Calibri"/>
        <family val="2"/>
      </rPr>
      <t xml:space="preserve"> </t>
    </r>
    <r>
      <rPr>
        <sz val="11"/>
        <color theme="1"/>
        <rFont val="Calibri"/>
        <family val="2"/>
      </rPr>
      <t>알피지</t>
    </r>
    <r>
      <rPr>
        <sz val="11"/>
        <color theme="1"/>
        <rFont val="Calibri"/>
        <family val="2"/>
      </rPr>
      <t xml:space="preserve"> Bleach RPG
</t>
    </r>
    <r>
      <rPr>
        <sz val="11"/>
        <color theme="1"/>
        <rFont val="Calibri"/>
        <family val="2"/>
      </rPr>
      <t>서브</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알피지</t>
    </r>
    <r>
      <rPr>
        <sz val="11"/>
        <color theme="1"/>
        <rFont val="Calibri"/>
        <family val="2"/>
      </rPr>
      <t xml:space="preserve"> Only My One RPG</t>
    </r>
  </si>
  <si>
    <r>
      <rPr>
        <sz val="11"/>
        <color theme="1"/>
        <rFont val="Calibri"/>
        <family val="2"/>
      </rPr>
      <t xml:space="preserve">2) </t>
    </r>
    <r>
      <rPr>
        <sz val="11"/>
        <color theme="1"/>
        <rFont val="Calibri"/>
        <family val="2"/>
      </rPr>
      <t>플랫폼</t>
    </r>
  </si>
  <si>
    <r>
      <rPr>
        <sz val="11"/>
        <color theme="1"/>
        <rFont val="Calibri"/>
        <family val="2"/>
      </rPr>
      <t>M</t>
    </r>
    <r>
      <rPr>
        <sz val="11"/>
        <color theme="1"/>
        <rFont val="Calibri"/>
        <family val="2"/>
      </rPr>
      <t>16 ONLY</t>
    </r>
  </si>
  <si>
    <t>//리포지드는 서버 저장 방식 지원을 하지 않기 때문에 보류</t>
  </si>
  <si>
    <r>
      <rPr>
        <sz val="11"/>
        <color theme="1"/>
        <rFont val="Calibri"/>
        <family val="2"/>
      </rPr>
      <t xml:space="preserve">3) </t>
    </r>
    <r>
      <rPr>
        <sz val="11"/>
        <color theme="1"/>
        <rFont val="Calibri"/>
        <family val="2"/>
      </rPr>
      <t>기획</t>
    </r>
    <r>
      <rPr>
        <sz val="11"/>
        <color theme="1"/>
        <rFont val="Calibri"/>
        <family val="2"/>
      </rPr>
      <t xml:space="preserve"> </t>
    </r>
    <r>
      <rPr>
        <sz val="11"/>
        <color theme="1"/>
        <rFont val="Calibri"/>
        <family val="2"/>
      </rPr>
      <t>의도</t>
    </r>
  </si>
  <si>
    <t>게임의 컨셉과 컨텐츠, 시스템을 정리하고 소개하기 위함 &amp; 제작의 용이성을 위함</t>
  </si>
  <si>
    <r>
      <rPr>
        <sz val="11"/>
        <color theme="1"/>
        <rFont val="Calibri"/>
        <family val="2"/>
      </rPr>
      <t xml:space="preserve">4) </t>
    </r>
    <r>
      <rPr>
        <sz val="11"/>
        <color theme="1"/>
        <rFont val="Calibri"/>
        <family val="2"/>
      </rPr>
      <t>시점</t>
    </r>
  </si>
  <si>
    <t>일반적인 3인칭 시점</t>
  </si>
  <si>
    <t>5) 장르</t>
  </si>
  <si>
    <t>MORPG, 최대 12인 플레이어</t>
  </si>
  <si>
    <t>6) 차별화 요소</t>
  </si>
  <si>
    <r>
      <rPr>
        <sz val="11"/>
        <color theme="1"/>
        <rFont val="Calibri"/>
        <family val="2"/>
      </rPr>
      <t>①</t>
    </r>
    <r>
      <rPr>
        <sz val="11"/>
        <color theme="1"/>
        <rFont val="Calibri"/>
        <family val="2"/>
      </rPr>
      <t xml:space="preserve"> </t>
    </r>
    <r>
      <rPr>
        <sz val="11"/>
        <color theme="1"/>
        <rFont val="Calibri"/>
        <family val="2"/>
      </rPr>
      <t>블리치</t>
    </r>
    <r>
      <rPr>
        <sz val="11"/>
        <color theme="1"/>
        <rFont val="Calibri"/>
        <family val="2"/>
      </rPr>
      <t xml:space="preserve"> IP  | </t>
    </r>
    <r>
      <rPr>
        <sz val="11"/>
        <color theme="1"/>
        <rFont val="Calibri"/>
        <family val="2"/>
      </rPr>
      <t>②</t>
    </r>
    <r>
      <rPr>
        <sz val="11"/>
        <color theme="1"/>
        <rFont val="Calibri"/>
        <family val="2"/>
      </rPr>
      <t xml:space="preserve"> </t>
    </r>
    <r>
      <rPr>
        <sz val="11"/>
        <color theme="1"/>
        <rFont val="Calibri"/>
        <family val="2"/>
      </rPr>
      <t>참신하고</t>
    </r>
    <r>
      <rPr>
        <sz val="11"/>
        <color theme="1"/>
        <rFont val="Calibri"/>
        <family val="2"/>
      </rPr>
      <t xml:space="preserve"> </t>
    </r>
    <r>
      <rPr>
        <sz val="11"/>
        <color theme="1"/>
        <rFont val="Calibri"/>
        <family val="2"/>
      </rPr>
      <t>편리한</t>
    </r>
    <r>
      <rPr>
        <sz val="11"/>
        <color theme="1"/>
        <rFont val="Calibri"/>
        <family val="2"/>
      </rPr>
      <t xml:space="preserve"> </t>
    </r>
    <r>
      <rPr>
        <sz val="11"/>
        <color theme="1"/>
        <rFont val="Calibri"/>
        <family val="2"/>
      </rPr>
      <t>시스템</t>
    </r>
    <r>
      <rPr>
        <sz val="11"/>
        <color theme="1"/>
        <rFont val="Calibri"/>
        <family val="2"/>
      </rPr>
      <t>(</t>
    </r>
    <r>
      <rPr>
        <sz val="11"/>
        <color theme="1"/>
        <rFont val="Calibri"/>
        <family val="2"/>
      </rPr>
      <t>재미</t>
    </r>
    <r>
      <rPr>
        <sz val="11"/>
        <color theme="1"/>
        <rFont val="Calibri"/>
        <family val="2"/>
      </rPr>
      <t xml:space="preserve"> </t>
    </r>
    <r>
      <rPr>
        <sz val="11"/>
        <color theme="1"/>
        <rFont val="Calibri"/>
        <family val="2"/>
      </rPr>
      <t>우선</t>
    </r>
    <r>
      <rPr>
        <sz val="11"/>
        <color theme="1"/>
        <rFont val="Calibri"/>
        <family val="2"/>
      </rPr>
      <t xml:space="preserve"> </t>
    </r>
    <r>
      <rPr>
        <sz val="11"/>
        <color theme="1"/>
        <rFont val="Calibri"/>
        <family val="2"/>
      </rPr>
      <t>랜덤형</t>
    </r>
    <r>
      <rPr>
        <sz val="11"/>
        <color theme="1"/>
        <rFont val="Calibri"/>
        <family val="2"/>
      </rPr>
      <t xml:space="preserve">)  | </t>
    </r>
    <r>
      <rPr>
        <sz val="11"/>
        <color theme="1"/>
        <rFont val="Calibri"/>
        <family val="2"/>
      </rPr>
      <t>③정답이</t>
    </r>
    <r>
      <rPr>
        <sz val="11"/>
        <color theme="1"/>
        <rFont val="Calibri"/>
        <family val="2"/>
      </rPr>
      <t xml:space="preserve"> </t>
    </r>
    <r>
      <rPr>
        <sz val="11"/>
        <color theme="1"/>
        <rFont val="Calibri"/>
        <family val="2"/>
      </rPr>
      <t>없는</t>
    </r>
    <r>
      <rPr>
        <sz val="11"/>
        <color theme="1"/>
        <rFont val="Calibri"/>
        <family val="2"/>
      </rPr>
      <t xml:space="preserve"> </t>
    </r>
    <r>
      <rPr>
        <sz val="11"/>
        <color theme="1"/>
        <rFont val="Calibri"/>
        <family val="2"/>
      </rPr>
      <t>오픈월드식</t>
    </r>
    <r>
      <rPr>
        <sz val="11"/>
        <color theme="1"/>
        <rFont val="Calibri"/>
        <family val="2"/>
      </rPr>
      <t xml:space="preserve"> </t>
    </r>
    <r>
      <rPr>
        <sz val="11"/>
        <color theme="1"/>
        <rFont val="Calibri"/>
        <family val="2"/>
      </rPr>
      <t>진행</t>
    </r>
  </si>
  <si>
    <t xml:space="preserve">7) 게임 조작법 </t>
  </si>
  <si>
    <r>
      <rPr>
        <sz val="11"/>
        <color theme="1"/>
        <rFont val="Calibri"/>
        <family val="2"/>
      </rPr>
      <t>1</t>
    </r>
    <r>
      <rPr>
        <sz val="11"/>
        <color theme="1"/>
        <rFont val="Calibri"/>
        <family val="2"/>
      </rPr>
      <t>캐릭터</t>
    </r>
    <r>
      <rPr>
        <sz val="11"/>
        <color theme="1"/>
        <rFont val="Calibri"/>
        <family val="2"/>
      </rPr>
      <t xml:space="preserve"> </t>
    </r>
    <r>
      <rPr>
        <sz val="11"/>
        <color theme="1"/>
        <rFont val="Calibri"/>
        <family val="2"/>
      </rPr>
      <t>조작</t>
    </r>
    <r>
      <rPr>
        <sz val="11"/>
        <color theme="1"/>
        <rFont val="Calibri"/>
        <family val="2"/>
      </rPr>
      <t xml:space="preserve">, </t>
    </r>
    <r>
      <rPr>
        <sz val="11"/>
        <color theme="1"/>
        <rFont val="Calibri"/>
        <family val="2"/>
      </rPr>
      <t>무한</t>
    </r>
    <r>
      <rPr>
        <sz val="11"/>
        <color theme="1"/>
        <rFont val="Calibri"/>
        <family val="2"/>
      </rPr>
      <t xml:space="preserve"> Save&amp;Load (</t>
    </r>
    <r>
      <rPr>
        <sz val="11"/>
        <color theme="1"/>
        <rFont val="Calibri"/>
        <family val="2"/>
      </rPr>
      <t>캐릭터</t>
    </r>
    <r>
      <rPr>
        <sz val="11"/>
        <color theme="1"/>
        <rFont val="Calibri"/>
        <family val="2"/>
      </rPr>
      <t xml:space="preserve"> </t>
    </r>
    <r>
      <rPr>
        <sz val="11"/>
        <color theme="1"/>
        <rFont val="Calibri"/>
        <family val="2"/>
      </rPr>
      <t>변경</t>
    </r>
    <r>
      <rPr>
        <sz val="11"/>
        <color theme="1"/>
        <rFont val="Calibri"/>
        <family val="2"/>
      </rPr>
      <t xml:space="preserve"> </t>
    </r>
    <r>
      <rPr>
        <sz val="11"/>
        <color theme="1"/>
        <rFont val="Calibri"/>
        <family val="2"/>
      </rPr>
      <t>가능</t>
    </r>
    <r>
      <rPr>
        <sz val="11"/>
        <color theme="1"/>
        <rFont val="Calibri"/>
        <family val="2"/>
      </rPr>
      <t>)</t>
    </r>
  </si>
  <si>
    <t>8) 클리어 조건</t>
  </si>
  <si>
    <t>각종 수집 컨텐츠 전부 달성 (몬스터도감, 아이템도감, 성장 기반 달성도감) --- 매 업데이트시 한계치 확장</t>
  </si>
  <si>
    <t>9) 주요 오브젝트</t>
  </si>
  <si>
    <t>플레이어 메인 영웅, 사냥터 일반 몬스터, 레이드 보스 몬스터</t>
  </si>
  <si>
    <t>게임 소개</t>
  </si>
  <si>
    <t>1) 시놉시스 및 세계관</t>
  </si>
  <si>
    <t>2) 플레이 컨셉</t>
  </si>
  <si>
    <t>랜덤성 --- 재미를 위한 랜덤성: 사냥터 랜덤 스펙 몹, 캐릭터 랜덤 특기(공속, 마법특화 등), 랜덤 아이템 옵션
선택성 --- 원하는 방향으로 선택: 캐릭터 스텟, 무기 종류(근,원거리,보조), 메인스킬(단일, 다중, 보조 등)</t>
  </si>
  <si>
    <r>
      <rPr>
        <sz val="11"/>
        <color theme="1"/>
        <rFont val="Calibri"/>
        <family val="2"/>
      </rPr>
      <t xml:space="preserve">3) </t>
    </r>
    <r>
      <rPr>
        <sz val="11"/>
        <color theme="1"/>
        <rFont val="Calibri"/>
        <family val="2"/>
      </rPr>
      <t>그래픽</t>
    </r>
    <r>
      <rPr>
        <sz val="11"/>
        <color theme="1"/>
        <rFont val="Calibri"/>
        <family val="2"/>
      </rPr>
      <t xml:space="preserve"> </t>
    </r>
    <r>
      <rPr>
        <sz val="11"/>
        <color theme="1"/>
        <rFont val="Calibri"/>
        <family val="2"/>
      </rPr>
      <t>컨셉</t>
    </r>
  </si>
  <si>
    <t>온라인 RPG와 비슷한 방식으로 간결한 방식(일반 워크 RPG랑은 다름)
메뉴종류: 스텟, 장비&amp;인벤토리, 스킬트리, 옵션(설정), 카톡 등 기타</t>
  </si>
  <si>
    <r>
      <rPr>
        <sz val="11"/>
        <color theme="1"/>
        <rFont val="Calibri"/>
        <family val="2"/>
      </rPr>
      <t xml:space="preserve">4) </t>
    </r>
    <r>
      <rPr>
        <sz val="11"/>
        <color theme="1"/>
        <rFont val="Calibri"/>
        <family val="2"/>
      </rPr>
      <t>사운드</t>
    </r>
    <r>
      <rPr>
        <sz val="11"/>
        <color theme="1"/>
        <rFont val="Calibri"/>
        <family val="2"/>
      </rPr>
      <t xml:space="preserve"> </t>
    </r>
    <r>
      <rPr>
        <sz val="11"/>
        <color theme="1"/>
        <rFont val="Calibri"/>
        <family val="2"/>
      </rPr>
      <t>컨셉</t>
    </r>
  </si>
  <si>
    <t>① 공유된 음성 파일 및 각종 온라인,모바일 게임을 통한 음성이 있는경우 사용
② 일본어 버전이라도 있으면 사용, ③외의 경우 기본 음성 사용(워크 음성)</t>
  </si>
  <si>
    <t>5) UI/UX 컨셉</t>
  </si>
  <si>
    <t>심플하고 간단하고 직관적이게 --- 초등학생도 이해할 수 있게 (복잡한 옵션도 "캐릭터전투력, 아이템레벨, 스킬기대데미지 등 한줄요약으로 직관화"</t>
  </si>
  <si>
    <t>게임 컨텐츠</t>
  </si>
  <si>
    <r>
      <rPr>
        <sz val="11"/>
        <color theme="1"/>
        <rFont val="Calibri"/>
        <family val="2"/>
      </rPr>
      <t xml:space="preserve">1) </t>
    </r>
    <r>
      <rPr>
        <sz val="11"/>
        <color theme="1"/>
        <rFont val="Calibri"/>
        <family val="2"/>
      </rPr>
      <t>컨텐츠</t>
    </r>
  </si>
  <si>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사냥</t>
    </r>
    <r>
      <rPr>
        <sz val="11"/>
        <color theme="1"/>
        <rFont val="Calibri"/>
        <family val="2"/>
      </rPr>
      <t>:</t>
    </r>
    <r>
      <rPr>
        <sz val="11"/>
        <color theme="1"/>
        <rFont val="Calibri"/>
        <family val="2"/>
      </rPr>
      <t>렙업을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퀘스트</t>
    </r>
    <r>
      <rPr>
        <sz val="11"/>
        <color theme="1"/>
        <rFont val="Calibri"/>
        <family val="2"/>
      </rPr>
      <t>:</t>
    </r>
    <r>
      <rPr>
        <sz val="11"/>
        <color theme="1"/>
        <rFont val="Calibri"/>
        <family val="2"/>
      </rPr>
      <t>특기</t>
    </r>
    <r>
      <rPr>
        <sz val="11"/>
        <color theme="1"/>
        <rFont val="Calibri"/>
        <family val="2"/>
      </rPr>
      <t xml:space="preserve"> </t>
    </r>
    <r>
      <rPr>
        <sz val="11"/>
        <color theme="1"/>
        <rFont val="Calibri"/>
        <family val="2"/>
      </rPr>
      <t>강화를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t>
    </r>
    <r>
      <rPr>
        <sz val="11"/>
        <color theme="1"/>
        <rFont val="Calibri"/>
        <family val="2"/>
      </rPr>
      <t xml:space="preserve"> (</t>
    </r>
    <r>
      <rPr>
        <sz val="11"/>
        <color theme="1"/>
        <rFont val="Calibri"/>
        <family val="2"/>
      </rPr>
      <t>특수</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메인</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한계치</t>
    </r>
    <r>
      <rPr>
        <sz val="11"/>
        <color theme="1"/>
        <rFont val="Calibri"/>
        <family val="2"/>
      </rPr>
      <t xml:space="preserve"> </t>
    </r>
    <r>
      <rPr>
        <sz val="11"/>
        <color theme="1"/>
        <rFont val="Calibri"/>
        <family val="2"/>
      </rPr>
      <t>상승
②</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
　ⓐ</t>
    </r>
    <r>
      <rPr>
        <sz val="11"/>
        <color theme="1"/>
        <rFont val="Calibri"/>
        <family val="2"/>
      </rPr>
      <t xml:space="preserve"> </t>
    </r>
    <r>
      <rPr>
        <sz val="11"/>
        <color theme="1"/>
        <rFont val="Calibri"/>
        <family val="2"/>
      </rPr>
      <t>성장을</t>
    </r>
    <r>
      <rPr>
        <sz val="11"/>
        <color theme="1"/>
        <rFont val="Calibri"/>
        <family val="2"/>
      </rPr>
      <t xml:space="preserve"> </t>
    </r>
    <r>
      <rPr>
        <sz val="11"/>
        <color theme="1"/>
        <rFont val="Calibri"/>
        <family val="2"/>
      </rPr>
      <t>통해</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도전이</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레벨제한</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보스는</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파악</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컨트롤</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성공</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횟수</t>
    </r>
    <r>
      <rPr>
        <sz val="11"/>
        <color theme="1"/>
        <rFont val="Calibri"/>
        <family val="2"/>
      </rPr>
      <t xml:space="preserve"> </t>
    </r>
    <r>
      <rPr>
        <sz val="11"/>
        <color theme="1"/>
        <rFont val="Calibri"/>
        <family val="2"/>
      </rPr>
      <t>제한</t>
    </r>
    <r>
      <rPr>
        <sz val="11"/>
        <color theme="1"/>
        <rFont val="Calibri"/>
        <family val="2"/>
      </rPr>
      <t xml:space="preserve"> </t>
    </r>
    <r>
      <rPr>
        <sz val="11"/>
        <color theme="1"/>
        <rFont val="Calibri"/>
        <family val="2"/>
      </rPr>
      <t>있음</t>
    </r>
    <r>
      <rPr>
        <sz val="11"/>
        <color theme="1"/>
        <rFont val="Calibri"/>
        <family val="2"/>
      </rPr>
      <t>. (</t>
    </r>
    <r>
      <rPr>
        <sz val="11"/>
        <color theme="1"/>
        <rFont val="Calibri"/>
        <family val="2"/>
      </rPr>
      <t>일별</t>
    </r>
    <r>
      <rPr>
        <sz val="11"/>
        <color theme="1"/>
        <rFont val="Calibri"/>
        <family val="2"/>
      </rPr>
      <t xml:space="preserve">, </t>
    </r>
    <r>
      <rPr>
        <sz val="11"/>
        <color theme="1"/>
        <rFont val="Calibri"/>
        <family val="2"/>
      </rPr>
      <t>주별</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개인</t>
    </r>
    <r>
      <rPr>
        <sz val="11"/>
        <color theme="1"/>
        <rFont val="Calibri"/>
        <family val="2"/>
      </rPr>
      <t xml:space="preserve"> </t>
    </r>
    <r>
      <rPr>
        <sz val="11"/>
        <color theme="1"/>
        <rFont val="Calibri"/>
        <family val="2"/>
      </rPr>
      <t>도전도</t>
    </r>
    <r>
      <rPr>
        <sz val="11"/>
        <color theme="1"/>
        <rFont val="Calibri"/>
        <family val="2"/>
      </rPr>
      <t xml:space="preserve"> </t>
    </r>
    <r>
      <rPr>
        <sz val="11"/>
        <color theme="1"/>
        <rFont val="Calibri"/>
        <family val="2"/>
      </rPr>
      <t>가능하나</t>
    </r>
    <r>
      <rPr>
        <sz val="11"/>
        <color theme="1"/>
        <rFont val="Calibri"/>
        <family val="2"/>
      </rPr>
      <t xml:space="preserve"> </t>
    </r>
    <r>
      <rPr>
        <sz val="11"/>
        <color theme="1"/>
        <rFont val="Calibri"/>
        <family val="2"/>
      </rPr>
      <t>억까</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보유
③</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강화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종류</t>
    </r>
    <r>
      <rPr>
        <sz val="11"/>
        <color theme="1"/>
        <rFont val="Calibri"/>
        <family val="2"/>
      </rPr>
      <t>(</t>
    </r>
    <r>
      <rPr>
        <sz val="11"/>
        <color theme="1"/>
        <rFont val="Calibri"/>
        <family val="2"/>
      </rPr>
      <t>둔기</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보조무기</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설정</t>
    </r>
    <r>
      <rPr>
        <sz val="11"/>
        <color theme="1"/>
        <rFont val="Calibri"/>
        <family val="2"/>
      </rPr>
      <t>(</t>
    </r>
    <r>
      <rPr>
        <sz val="11"/>
        <color theme="1"/>
        <rFont val="Calibri"/>
        <family val="2"/>
      </rPr>
      <t>변경가능</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레벨업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레벨업</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설정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낮은</t>
    </r>
    <r>
      <rPr>
        <sz val="11"/>
        <color theme="1"/>
        <rFont val="Calibri"/>
        <family val="2"/>
      </rPr>
      <t xml:space="preserve"> </t>
    </r>
    <r>
      <rPr>
        <sz val="11"/>
        <color theme="1"/>
        <rFont val="Calibri"/>
        <family val="2"/>
      </rPr>
      <t>확률
　ⓒ</t>
    </r>
    <r>
      <rPr>
        <sz val="11"/>
        <color theme="1"/>
        <rFont val="Calibri"/>
        <family val="2"/>
      </rPr>
      <t xml:space="preserve"> </t>
    </r>
    <r>
      <rPr>
        <sz val="11"/>
        <color theme="1"/>
        <rFont val="Calibri"/>
        <family val="2"/>
      </rPr>
      <t>가챠</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제한없는</t>
    </r>
    <r>
      <rPr>
        <sz val="11"/>
        <color theme="1"/>
        <rFont val="Calibri"/>
        <family val="2"/>
      </rPr>
      <t xml:space="preserve"> </t>
    </r>
    <r>
      <rPr>
        <sz val="11"/>
        <color theme="1"/>
        <rFont val="Calibri"/>
        <family val="2"/>
      </rPr>
      <t>성장</t>
    </r>
  </si>
  <si>
    <r>
      <rPr>
        <sz val="11"/>
        <color theme="1"/>
        <rFont val="Calibri"/>
        <family val="2"/>
      </rPr>
      <t xml:space="preserve">BM:
</t>
    </r>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 </t>
    </r>
    <r>
      <rPr>
        <sz val="11"/>
        <color theme="1"/>
        <rFont val="Calibri"/>
        <family val="2"/>
      </rPr>
      <t>경험치</t>
    </r>
    <r>
      <rPr>
        <sz val="11"/>
        <color theme="1"/>
        <rFont val="Calibri"/>
        <family val="2"/>
      </rPr>
      <t xml:space="preserve"> % </t>
    </r>
    <r>
      <rPr>
        <sz val="11"/>
        <color theme="1"/>
        <rFont val="Calibri"/>
        <family val="2"/>
      </rPr>
      <t>상승
외형</t>
    </r>
    <r>
      <rPr>
        <sz val="11"/>
        <color theme="1"/>
        <rFont val="Calibri"/>
        <family val="2"/>
      </rPr>
      <t xml:space="preserve"> </t>
    </r>
    <r>
      <rPr>
        <sz val="11"/>
        <color theme="1"/>
        <rFont val="Calibri"/>
        <family val="2"/>
      </rPr>
      <t>변경권</t>
    </r>
    <r>
      <rPr>
        <sz val="11"/>
        <color theme="1"/>
        <rFont val="Calibri"/>
        <family val="2"/>
      </rPr>
      <t xml:space="preserve"> (</t>
    </r>
    <r>
      <rPr>
        <sz val="11"/>
        <color theme="1"/>
        <rFont val="Calibri"/>
        <family val="2"/>
      </rPr>
      <t>수집으로</t>
    </r>
    <r>
      <rPr>
        <sz val="11"/>
        <color theme="1"/>
        <rFont val="Calibri"/>
        <family val="2"/>
      </rPr>
      <t xml:space="preserve"> </t>
    </r>
    <r>
      <rPr>
        <sz val="11"/>
        <color theme="1"/>
        <rFont val="Calibri"/>
        <family val="2"/>
      </rPr>
      <t>일부</t>
    </r>
    <r>
      <rPr>
        <sz val="11"/>
        <color theme="1"/>
        <rFont val="Calibri"/>
        <family val="2"/>
      </rPr>
      <t xml:space="preserve"> </t>
    </r>
    <r>
      <rPr>
        <sz val="11"/>
        <color theme="1"/>
        <rFont val="Calibri"/>
        <family val="2"/>
      </rPr>
      <t>개방</t>
    </r>
    <r>
      <rPr>
        <sz val="11"/>
        <color theme="1"/>
        <rFont val="Calibri"/>
        <family val="2"/>
      </rPr>
      <t xml:space="preserve">)
</t>
    </r>
    <r>
      <rPr>
        <sz val="11"/>
        <color theme="1"/>
        <rFont val="Calibri"/>
        <family val="2"/>
      </rPr>
      <t>②</t>
    </r>
    <r>
      <rPr>
        <sz val="11"/>
        <color theme="1"/>
        <rFont val="Calibri"/>
        <family val="2"/>
      </rPr>
      <t xml:space="preserve"> </t>
    </r>
    <r>
      <rPr>
        <sz val="11"/>
        <color theme="1"/>
        <rFont val="Calibri"/>
        <family val="2"/>
      </rPr>
      <t>사냥</t>
    </r>
    <r>
      <rPr>
        <sz val="11"/>
        <color theme="1"/>
        <rFont val="Calibri"/>
        <family val="2"/>
      </rPr>
      <t xml:space="preserve"> : </t>
    </r>
    <r>
      <rPr>
        <sz val="11"/>
        <color theme="1"/>
        <rFont val="Calibri"/>
        <family val="2"/>
      </rPr>
      <t>획득</t>
    </r>
    <r>
      <rPr>
        <sz val="11"/>
        <color theme="1"/>
        <rFont val="Calibri"/>
        <family val="2"/>
      </rPr>
      <t xml:space="preserve"> </t>
    </r>
    <r>
      <rPr>
        <sz val="11"/>
        <color theme="1"/>
        <rFont val="Calibri"/>
        <family val="2"/>
      </rPr>
      <t>재화</t>
    </r>
    <r>
      <rPr>
        <sz val="11"/>
        <color theme="1"/>
        <rFont val="Calibri"/>
        <family val="2"/>
      </rPr>
      <t xml:space="preserve"> </t>
    </r>
    <r>
      <rPr>
        <sz val="11"/>
        <color theme="1"/>
        <rFont val="Calibri"/>
        <family val="2"/>
      </rPr>
      <t>상승</t>
    </r>
    <r>
      <rPr>
        <sz val="11"/>
        <color theme="1"/>
        <rFont val="Calibri"/>
        <family val="2"/>
      </rPr>
      <t xml:space="preserve"> (</t>
    </r>
    <r>
      <rPr>
        <sz val="11"/>
        <color theme="1"/>
        <rFont val="Calibri"/>
        <family val="2"/>
      </rPr>
      <t>재료아이템</t>
    </r>
    <r>
      <rPr>
        <sz val="11"/>
        <color theme="1"/>
        <rFont val="Calibri"/>
        <family val="2"/>
      </rPr>
      <t xml:space="preserve">, </t>
    </r>
    <r>
      <rPr>
        <sz val="11"/>
        <color theme="1"/>
        <rFont val="Calibri"/>
        <family val="2"/>
      </rPr>
      <t>골드</t>
    </r>
    <r>
      <rPr>
        <sz val="11"/>
        <color theme="1"/>
        <rFont val="Calibri"/>
        <family val="2"/>
      </rPr>
      <t xml:space="preserve">)
</t>
    </r>
    <r>
      <rPr>
        <sz val="11"/>
        <color theme="1"/>
        <rFont val="Calibri"/>
        <family val="2"/>
      </rPr>
      <t xml:space="preserve">④아이템
</t>
    </r>
    <r>
      <rPr>
        <sz val="11"/>
        <color theme="1"/>
        <rFont val="Calibri"/>
        <family val="2"/>
      </rPr>
      <t xml:space="preserve">4-1. </t>
    </r>
    <r>
      <rPr>
        <sz val="11"/>
        <color theme="1"/>
        <rFont val="Calibri"/>
        <family val="2"/>
      </rPr>
      <t>강화</t>
    </r>
    <r>
      <rPr>
        <sz val="11"/>
        <color theme="1"/>
        <rFont val="Calibri"/>
        <family val="2"/>
      </rPr>
      <t xml:space="preserve"> </t>
    </r>
    <r>
      <rPr>
        <sz val="11"/>
        <color theme="1"/>
        <rFont val="Calibri"/>
        <family val="2"/>
      </rPr>
      <t>확률</t>
    </r>
    <r>
      <rPr>
        <sz val="11"/>
        <color theme="1"/>
        <rFont val="Calibri"/>
        <family val="2"/>
      </rPr>
      <t xml:space="preserve"> </t>
    </r>
    <r>
      <rPr>
        <sz val="11"/>
        <color theme="1"/>
        <rFont val="Calibri"/>
        <family val="2"/>
      </rPr>
      <t>보너스</t>
    </r>
    <r>
      <rPr>
        <sz val="11"/>
        <color theme="1"/>
        <rFont val="Calibri"/>
        <family val="2"/>
      </rPr>
      <t xml:space="preserve"> (</t>
    </r>
    <r>
      <rPr>
        <sz val="11"/>
        <color theme="1"/>
        <rFont val="Calibri"/>
        <family val="2"/>
      </rPr>
      <t>아이템</t>
    </r>
    <r>
      <rPr>
        <sz val="11"/>
        <color theme="1"/>
        <rFont val="Calibri"/>
        <family val="2"/>
      </rPr>
      <t xml:space="preserve"> Lv</t>
    </r>
    <r>
      <rPr>
        <sz val="11"/>
        <color theme="1"/>
        <rFont val="Calibri"/>
        <family val="2"/>
      </rPr>
      <t>업시</t>
    </r>
    <r>
      <rPr>
        <sz val="11"/>
        <color theme="1"/>
        <rFont val="Calibri"/>
        <family val="2"/>
      </rPr>
      <t xml:space="preserve"> </t>
    </r>
    <r>
      <rPr>
        <sz val="11"/>
        <color theme="1"/>
        <rFont val="Calibri"/>
        <family val="2"/>
      </rPr>
      <t>성공확률</t>
    </r>
    <r>
      <rPr>
        <sz val="11"/>
        <color theme="1"/>
        <rFont val="Calibri"/>
        <family val="2"/>
      </rPr>
      <t xml:space="preserve"> </t>
    </r>
    <r>
      <rPr>
        <sz val="11"/>
        <color theme="1"/>
        <rFont val="Calibri"/>
        <family val="2"/>
      </rPr>
      <t>증가</t>
    </r>
    <r>
      <rPr>
        <sz val="11"/>
        <color theme="1"/>
        <rFont val="Calibri"/>
        <family val="2"/>
      </rPr>
      <t xml:space="preserve">)
4-2. </t>
    </r>
    <r>
      <rPr>
        <sz val="11"/>
        <color theme="1"/>
        <rFont val="Calibri"/>
        <family val="2"/>
      </rPr>
      <t>전체</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랜덤권</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공용</t>
    </r>
    <r>
      <rPr>
        <sz val="11"/>
        <color theme="1"/>
        <rFont val="Calibri"/>
        <family val="2"/>
      </rPr>
      <t xml:space="preserve">, </t>
    </r>
    <r>
      <rPr>
        <sz val="11"/>
        <color theme="1"/>
        <rFont val="Calibri"/>
        <family val="2"/>
      </rPr>
      <t>엑쿠느낌</t>
    </r>
    <r>
      <rPr>
        <sz val="11"/>
        <color theme="1"/>
        <rFont val="Calibri"/>
        <family val="2"/>
      </rPr>
      <t>, 100</t>
    </r>
    <r>
      <rPr>
        <sz val="11"/>
        <color theme="1"/>
        <rFont val="Calibri"/>
        <family val="2"/>
      </rPr>
      <t>원</t>
    </r>
    <r>
      <rPr>
        <sz val="11"/>
        <color theme="1"/>
        <rFont val="Calibri"/>
        <family val="2"/>
      </rPr>
      <t xml:space="preserve"> </t>
    </r>
    <r>
      <rPr>
        <sz val="11"/>
        <color theme="1"/>
        <rFont val="Calibri"/>
        <family val="2"/>
      </rPr>
      <t>기준</t>
    </r>
    <r>
      <rPr>
        <sz val="11"/>
        <color theme="1"/>
        <rFont val="Calibri"/>
        <family val="2"/>
      </rPr>
      <t>)
4-3. D/C/B</t>
    </r>
    <r>
      <rPr>
        <sz val="11"/>
        <color theme="1"/>
        <rFont val="Calibri"/>
        <family val="2"/>
      </rPr>
      <t>등급</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옵션권</t>
    </r>
    <r>
      <rPr>
        <sz val="11"/>
        <color theme="1"/>
        <rFont val="Calibri"/>
        <family val="2"/>
      </rPr>
      <t xml:space="preserve"> (</t>
    </r>
    <r>
      <rPr>
        <sz val="11"/>
        <color theme="1"/>
        <rFont val="Calibri"/>
        <family val="2"/>
      </rPr>
      <t>각</t>
    </r>
    <r>
      <rPr>
        <sz val="11"/>
        <color theme="1"/>
        <rFont val="Calibri"/>
        <family val="2"/>
      </rPr>
      <t xml:space="preserve"> </t>
    </r>
    <r>
      <rPr>
        <sz val="11"/>
        <color theme="1"/>
        <rFont val="Calibri"/>
        <family val="2"/>
      </rPr>
      <t>가격</t>
    </r>
    <r>
      <rPr>
        <sz val="11"/>
        <color theme="1"/>
        <rFont val="Calibri"/>
        <family val="2"/>
      </rPr>
      <t xml:space="preserve"> 350, 1000, 3300</t>
    </r>
    <r>
      <rPr>
        <sz val="11"/>
        <color theme="1"/>
        <rFont val="Calibri"/>
        <family val="2"/>
      </rPr>
      <t>원</t>
    </r>
    <r>
      <rPr>
        <sz val="11"/>
        <color theme="1"/>
        <rFont val="Calibri"/>
        <family val="2"/>
      </rPr>
      <t xml:space="preserve">)
4-4. </t>
    </r>
    <r>
      <rPr>
        <sz val="11"/>
        <color theme="1"/>
        <rFont val="Calibri"/>
        <family val="2"/>
      </rPr>
      <t>랜덤옵션</t>
    </r>
    <r>
      <rPr>
        <sz val="11"/>
        <color theme="1"/>
        <rFont val="Calibri"/>
        <family val="2"/>
      </rPr>
      <t xml:space="preserve"> </t>
    </r>
    <r>
      <rPr>
        <sz val="11"/>
        <color theme="1"/>
        <rFont val="Calibri"/>
        <family val="2"/>
      </rPr>
      <t>보조제</t>
    </r>
    <r>
      <rPr>
        <sz val="11"/>
        <color theme="1"/>
        <rFont val="Calibri"/>
        <family val="2"/>
      </rPr>
      <t xml:space="preserve"> (4-2, 4-3 </t>
    </r>
    <r>
      <rPr>
        <sz val="11"/>
        <color theme="1"/>
        <rFont val="Calibri"/>
        <family val="2"/>
      </rPr>
      <t>사용시</t>
    </r>
    <r>
      <rPr>
        <sz val="11"/>
        <color theme="1"/>
        <rFont val="Calibri"/>
        <family val="2"/>
      </rPr>
      <t xml:space="preserve"> </t>
    </r>
    <r>
      <rPr>
        <sz val="11"/>
        <color theme="1"/>
        <rFont val="Calibri"/>
        <family val="2"/>
      </rPr>
      <t>일부옵션</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1/2/4/8..</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랜덤옵션권</t>
    </r>
    <r>
      <rPr>
        <sz val="11"/>
        <color theme="1"/>
        <rFont val="Calibri"/>
        <family val="2"/>
      </rPr>
      <t xml:space="preserve">x10 </t>
    </r>
    <r>
      <rPr>
        <sz val="11"/>
        <color theme="1"/>
        <rFont val="Calibri"/>
        <family val="2"/>
      </rPr>
      <t xml:space="preserve">합성가능
</t>
    </r>
    <r>
      <rPr>
        <sz val="11"/>
        <color theme="1"/>
        <rFont val="Calibri"/>
        <family val="2"/>
      </rPr>
      <t xml:space="preserve">4-5. </t>
    </r>
    <r>
      <rPr>
        <sz val="11"/>
        <color theme="1"/>
        <rFont val="Calibri"/>
        <family val="2"/>
      </rPr>
      <t>옵션</t>
    </r>
    <r>
      <rPr>
        <sz val="11"/>
        <color theme="1"/>
        <rFont val="Calibri"/>
        <family val="2"/>
      </rPr>
      <t xml:space="preserve"> </t>
    </r>
    <r>
      <rPr>
        <sz val="11"/>
        <color theme="1"/>
        <rFont val="Calibri"/>
        <family val="2"/>
      </rPr>
      <t>등급</t>
    </r>
    <r>
      <rPr>
        <sz val="11"/>
        <color theme="1"/>
        <rFont val="Calibri"/>
        <family val="2"/>
      </rPr>
      <t xml:space="preserve"> </t>
    </r>
    <r>
      <rPr>
        <sz val="11"/>
        <color theme="1"/>
        <rFont val="Calibri"/>
        <family val="2"/>
      </rPr>
      <t>강화권</t>
    </r>
    <r>
      <rPr>
        <sz val="11"/>
        <color theme="1"/>
        <rFont val="Calibri"/>
        <family val="2"/>
      </rPr>
      <t xml:space="preserve"> (</t>
    </r>
    <r>
      <rPr>
        <sz val="11"/>
        <color theme="1"/>
        <rFont val="Calibri"/>
        <family val="2"/>
      </rPr>
      <t>기준</t>
    </r>
    <r>
      <rPr>
        <sz val="11"/>
        <color theme="1"/>
        <rFont val="Calibri"/>
        <family val="2"/>
      </rPr>
      <t xml:space="preserve"> </t>
    </r>
    <r>
      <rPr>
        <sz val="11"/>
        <color theme="1"/>
        <rFont val="Calibri"/>
        <family val="2"/>
      </rPr>
      <t>가격</t>
    </r>
    <r>
      <rPr>
        <sz val="11"/>
        <color theme="1"/>
        <rFont val="Calibri"/>
        <family val="2"/>
      </rPr>
      <t xml:space="preserve"> 200</t>
    </r>
    <r>
      <rPr>
        <sz val="11"/>
        <color theme="1"/>
        <rFont val="Calibri"/>
        <family val="2"/>
      </rPr>
      <t>원</t>
    </r>
    <r>
      <rPr>
        <sz val="11"/>
        <color theme="1"/>
        <rFont val="Calibri"/>
        <family val="2"/>
      </rPr>
      <t xml:space="preserve">, </t>
    </r>
    <r>
      <rPr>
        <sz val="11"/>
        <color theme="1"/>
        <rFont val="Calibri"/>
        <family val="2"/>
      </rPr>
      <t>등급에</t>
    </r>
    <r>
      <rPr>
        <sz val="11"/>
        <color theme="1"/>
        <rFont val="Calibri"/>
        <family val="2"/>
      </rPr>
      <t xml:space="preserve"> </t>
    </r>
    <r>
      <rPr>
        <sz val="11"/>
        <color theme="1"/>
        <rFont val="Calibri"/>
        <family val="2"/>
      </rPr>
      <t>따라</t>
    </r>
    <r>
      <rPr>
        <sz val="11"/>
        <color theme="1"/>
        <rFont val="Calibri"/>
        <family val="2"/>
      </rPr>
      <t xml:space="preserve"> 1/2/4...256</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t>
    </r>
  </si>
  <si>
    <t>2) 컨텐츠 세부 내용</t>
  </si>
  <si>
    <t>3) 무과금 컨텐츠</t>
  </si>
  <si>
    <t>① 출석체크
　약 500-1000원에 해당하는 보상, 1일 1회 진행가능. (3일 이상 미접시 2일치 보상)
② 데일리 미션
　10분정도 소요되는 데일리 미션, 1000-2000원에 해당하는 보상, 미션티켓 +1
③ 위클리 미션 (미션 티켓 3장 필요)
　30분정도 소요되는 위클리 미션, 3000-5000원에 해당하는 보상, 미션 티켓 +5</t>
  </si>
  <si>
    <r>
      <rPr>
        <sz val="11"/>
        <color theme="1"/>
        <rFont val="Calibri"/>
        <family val="2"/>
      </rPr>
      <t>BM:
"</t>
    </r>
    <r>
      <rPr>
        <sz val="11"/>
        <color theme="1"/>
        <rFont val="Calibri"/>
        <family val="2"/>
      </rPr>
      <t>욕심쟁이</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500</t>
    </r>
    <r>
      <rPr>
        <sz val="11"/>
        <color theme="1"/>
        <rFont val="Calibri"/>
        <family val="2"/>
      </rPr>
      <t>원</t>
    </r>
    <r>
      <rPr>
        <sz val="11"/>
        <color theme="1"/>
        <rFont val="Calibri"/>
        <family val="2"/>
      </rPr>
      <t>, 3300</t>
    </r>
    <r>
      <rPr>
        <sz val="11"/>
        <color theme="1"/>
        <rFont val="Calibri"/>
        <family val="2"/>
      </rPr>
      <t>원</t>
    </r>
    <r>
      <rPr>
        <sz val="11"/>
        <color theme="1"/>
        <rFont val="Calibri"/>
        <family val="2"/>
      </rPr>
      <t>, 5000</t>
    </r>
    <r>
      <rPr>
        <sz val="11"/>
        <color theme="1"/>
        <rFont val="Calibri"/>
        <family val="2"/>
      </rPr>
      <t>원</t>
    </r>
    <r>
      <rPr>
        <sz val="11"/>
        <color theme="1"/>
        <rFont val="Calibri"/>
        <family val="2"/>
      </rPr>
      <t xml:space="preserve">)
</t>
    </r>
    <r>
      <rPr>
        <sz val="11"/>
        <color theme="1"/>
        <rFont val="Calibri"/>
        <family val="2"/>
      </rPr>
      <t>출석체크</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데일리류</t>
    </r>
    <r>
      <rPr>
        <sz val="11"/>
        <color theme="1"/>
        <rFont val="Calibri"/>
        <family val="2"/>
      </rPr>
      <t xml:space="preserve"> </t>
    </r>
    <r>
      <rPr>
        <sz val="11"/>
        <color theme="1"/>
        <rFont val="Calibri"/>
        <family val="2"/>
      </rPr>
      <t>미션의</t>
    </r>
    <r>
      <rPr>
        <sz val="11"/>
        <color theme="1"/>
        <rFont val="Calibri"/>
        <family val="2"/>
      </rPr>
      <t xml:space="preserve"> </t>
    </r>
    <r>
      <rPr>
        <sz val="11"/>
        <color theme="1"/>
        <rFont val="Calibri"/>
        <family val="2"/>
      </rPr>
      <t>보상을</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획득합니다</t>
    </r>
    <r>
      <rPr>
        <sz val="11"/>
        <color theme="1"/>
        <rFont val="Calibri"/>
        <family val="2"/>
      </rPr>
      <t xml:space="preserve">.
</t>
    </r>
    <r>
      <rPr>
        <sz val="11"/>
        <color theme="1"/>
        <rFont val="Calibri"/>
        <family val="2"/>
      </rPr>
      <t>└이벤트에</t>
    </r>
    <r>
      <rPr>
        <sz val="11"/>
        <color theme="1"/>
        <rFont val="Calibri"/>
        <family val="2"/>
      </rPr>
      <t xml:space="preserve"> </t>
    </r>
    <r>
      <rPr>
        <sz val="11"/>
        <color theme="1"/>
        <rFont val="Calibri"/>
        <family val="2"/>
      </rPr>
      <t>따라</t>
    </r>
    <r>
      <rPr>
        <sz val="11"/>
        <color theme="1"/>
        <rFont val="Calibri"/>
        <family val="2"/>
      </rPr>
      <t xml:space="preserve"> 1</t>
    </r>
    <r>
      <rPr>
        <sz val="11"/>
        <color theme="1"/>
        <rFont val="Calibri"/>
        <family val="2"/>
      </rPr>
      <t>일권</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보유시</t>
    </r>
    <r>
      <rPr>
        <sz val="11"/>
        <color theme="1"/>
        <rFont val="Calibri"/>
        <family val="2"/>
      </rPr>
      <t xml:space="preserve"> </t>
    </r>
    <r>
      <rPr>
        <sz val="11"/>
        <color theme="1"/>
        <rFont val="Calibri"/>
        <family val="2"/>
      </rPr>
      <t>추가</t>
    </r>
    <r>
      <rPr>
        <sz val="11"/>
        <color theme="1"/>
        <rFont val="Calibri"/>
        <family val="2"/>
      </rPr>
      <t xml:space="preserve"> +1</t>
    </r>
    <r>
      <rPr>
        <sz val="11"/>
        <color theme="1"/>
        <rFont val="Calibri"/>
        <family val="2"/>
      </rPr>
      <t>배</t>
    </r>
    <r>
      <rPr>
        <sz val="11"/>
        <color theme="1"/>
        <rFont val="Calibri"/>
        <family val="2"/>
      </rPr>
      <t>or 500</t>
    </r>
    <r>
      <rPr>
        <sz val="11"/>
        <color theme="1"/>
        <rFont val="Calibri"/>
        <family val="2"/>
      </rPr>
      <t>마일리지</t>
    </r>
    <r>
      <rPr>
        <sz val="11"/>
        <color theme="1"/>
        <rFont val="Calibri"/>
        <family val="2"/>
      </rPr>
      <t xml:space="preserve"> </t>
    </r>
    <r>
      <rPr>
        <sz val="11"/>
        <color theme="1"/>
        <rFont val="Calibri"/>
        <family val="2"/>
      </rPr>
      <t>보상</t>
    </r>
    <r>
      <rPr>
        <sz val="11"/>
        <color theme="1"/>
        <rFont val="Calibri"/>
        <family val="2"/>
      </rPr>
      <t>)
"</t>
    </r>
    <r>
      <rPr>
        <sz val="11"/>
        <color theme="1"/>
        <rFont val="Calibri"/>
        <family val="2"/>
      </rPr>
      <t>시간여행</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1000</t>
    </r>
    <r>
      <rPr>
        <sz val="11"/>
        <color theme="1"/>
        <rFont val="Calibri"/>
        <family val="2"/>
      </rPr>
      <t>원</t>
    </r>
    <r>
      <rPr>
        <sz val="11"/>
        <color theme="1"/>
        <rFont val="Calibri"/>
        <family val="2"/>
      </rPr>
      <t>, 5000</t>
    </r>
    <r>
      <rPr>
        <sz val="11"/>
        <color theme="1"/>
        <rFont val="Calibri"/>
        <family val="2"/>
      </rPr>
      <t>원</t>
    </r>
    <r>
      <rPr>
        <sz val="11"/>
        <color theme="1"/>
        <rFont val="Calibri"/>
        <family val="2"/>
      </rPr>
      <t>, 10000</t>
    </r>
    <r>
      <rPr>
        <sz val="11"/>
        <color theme="1"/>
        <rFont val="Calibri"/>
        <family val="2"/>
      </rPr>
      <t>원</t>
    </r>
    <r>
      <rPr>
        <sz val="11"/>
        <color theme="1"/>
        <rFont val="Calibri"/>
        <family val="2"/>
      </rPr>
      <t xml:space="preserve">)
</t>
    </r>
    <r>
      <rPr>
        <sz val="11"/>
        <color theme="1"/>
        <rFont val="Calibri"/>
        <family val="2"/>
      </rPr>
      <t>매일매일</t>
    </r>
    <r>
      <rPr>
        <sz val="11"/>
        <color theme="1"/>
        <rFont val="Calibri"/>
        <family val="2"/>
      </rPr>
      <t xml:space="preserve"> </t>
    </r>
    <r>
      <rPr>
        <sz val="11"/>
        <color theme="1"/>
        <rFont val="Calibri"/>
        <family val="2"/>
      </rPr>
      <t>위클리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xml:space="preserve">가능
</t>
    </r>
    <r>
      <rPr>
        <sz val="11"/>
        <color theme="1"/>
        <rFont val="Calibri"/>
        <family val="2"/>
      </rPr>
      <t>"</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(3300</t>
    </r>
    <r>
      <rPr>
        <sz val="11"/>
        <color theme="1"/>
        <rFont val="Calibri"/>
        <family val="2"/>
      </rPr>
      <t>원</t>
    </r>
    <r>
      <rPr>
        <sz val="11"/>
        <color theme="1"/>
        <rFont val="Calibri"/>
        <family val="2"/>
      </rPr>
      <t xml:space="preserve">, </t>
    </r>
    <r>
      <rPr>
        <sz val="11"/>
        <color theme="1"/>
        <rFont val="Calibri"/>
        <family val="2"/>
      </rPr>
      <t>영구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10</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60</t>
    </r>
    <r>
      <rPr>
        <sz val="11"/>
        <color theme="1"/>
        <rFont val="Calibri"/>
        <family val="2"/>
      </rPr>
      <t>분정도</t>
    </r>
    <r>
      <rPr>
        <sz val="11"/>
        <color theme="1"/>
        <rFont val="Calibri"/>
        <family val="2"/>
      </rPr>
      <t xml:space="preserve"> </t>
    </r>
    <r>
      <rPr>
        <sz val="11"/>
        <color theme="1"/>
        <rFont val="Calibri"/>
        <family val="2"/>
      </rPr>
      <t>소요되는</t>
    </r>
    <r>
      <rPr>
        <sz val="11"/>
        <color theme="1"/>
        <rFont val="Calibri"/>
        <family val="2"/>
      </rPr>
      <t xml:space="preserve"> </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7000-10000</t>
    </r>
    <r>
      <rPr>
        <sz val="11"/>
        <color theme="1"/>
        <rFont val="Calibri"/>
        <family val="2"/>
      </rPr>
      <t>원에</t>
    </r>
    <r>
      <rPr>
        <sz val="11"/>
        <color theme="1"/>
        <rFont val="Calibri"/>
        <family val="2"/>
      </rPr>
      <t xml:space="preserve"> </t>
    </r>
    <r>
      <rPr>
        <sz val="11"/>
        <color theme="1"/>
        <rFont val="Calibri"/>
        <family val="2"/>
      </rPr>
      <t>해당하는</t>
    </r>
    <r>
      <rPr>
        <sz val="11"/>
        <color theme="1"/>
        <rFont val="Calibri"/>
        <family val="2"/>
      </rPr>
      <t xml:space="preserve"> </t>
    </r>
    <r>
      <rPr>
        <sz val="11"/>
        <color theme="1"/>
        <rFont val="Calibri"/>
        <family val="2"/>
      </rPr>
      <t xml:space="preserve">보상
</t>
    </r>
    <r>
      <rPr>
        <sz val="11"/>
        <color theme="1"/>
        <rFont val="Calibri"/>
        <family val="2"/>
      </rPr>
      <t>1</t>
    </r>
    <r>
      <rPr>
        <sz val="11"/>
        <color theme="1"/>
        <rFont val="Calibri"/>
        <family val="2"/>
      </rPr>
      <t>달에</t>
    </r>
    <r>
      <rPr>
        <sz val="11"/>
        <color theme="1"/>
        <rFont val="Calibri"/>
        <family val="2"/>
      </rPr>
      <t xml:space="preserve"> 1</t>
    </r>
    <r>
      <rPr>
        <sz val="11"/>
        <color theme="1"/>
        <rFont val="Calibri"/>
        <family val="2"/>
      </rPr>
      <t>회만</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+15</t>
    </r>
    <r>
      <rPr>
        <sz val="11"/>
        <color theme="1"/>
        <rFont val="Calibri"/>
        <family val="2"/>
      </rPr>
      <t>장</t>
    </r>
  </si>
  <si>
    <r>
      <rPr>
        <sz val="11"/>
        <color theme="1"/>
        <rFont val="Calibri"/>
        <family val="2"/>
      </rPr>
      <t xml:space="preserve">3) </t>
    </r>
    <r>
      <rPr>
        <sz val="11"/>
        <color theme="1"/>
        <rFont val="Calibri"/>
        <family val="2"/>
      </rPr>
      <t>엔딩</t>
    </r>
  </si>
  <si>
    <t>에피소드 완료 및 수집 컨텐츠 100% 달성 --- 게임개요-8) 클리어조건 참고</t>
  </si>
  <si>
    <r>
      <rPr>
        <sz val="11"/>
        <color theme="1"/>
        <rFont val="Calibri"/>
        <family val="2"/>
      </rPr>
      <t>월</t>
    </r>
    <r>
      <rPr>
        <sz val="11"/>
        <color theme="1"/>
        <rFont val="Calibri"/>
        <family val="2"/>
      </rPr>
      <t xml:space="preserve"> </t>
    </r>
    <r>
      <rPr>
        <sz val="11"/>
        <color theme="1"/>
        <rFont val="Calibri"/>
        <family val="2"/>
      </rPr>
      <t>간</t>
    </r>
    <r>
      <rPr>
        <sz val="11"/>
        <color theme="1"/>
        <rFont val="Calibri"/>
        <family val="2"/>
      </rPr>
      <t xml:space="preserve"> </t>
    </r>
    <r>
      <rPr>
        <sz val="11"/>
        <color theme="1"/>
        <rFont val="Calibri"/>
        <family val="2"/>
      </rPr>
      <t>후원표</t>
    </r>
    <r>
      <rPr>
        <sz val="11"/>
        <color theme="1"/>
        <rFont val="Calibri"/>
        <family val="2"/>
      </rPr>
      <t xml:space="preserve"> (</t>
    </r>
    <r>
      <rPr>
        <sz val="11"/>
        <color theme="1"/>
        <rFont val="Calibri"/>
        <family val="2"/>
      </rPr>
      <t>예시</t>
    </r>
    <r>
      <rPr>
        <sz val="11"/>
        <color theme="1"/>
        <rFont val="Calibri"/>
        <family val="2"/>
      </rPr>
      <t xml:space="preserve">, </t>
    </r>
    <r>
      <rPr>
        <sz val="11"/>
        <color theme="1"/>
        <rFont val="Calibri"/>
        <family val="2"/>
      </rPr>
      <t>지속시간</t>
    </r>
    <r>
      <rPr>
        <sz val="11"/>
        <color theme="1"/>
        <rFont val="Calibri"/>
        <family val="2"/>
      </rPr>
      <t xml:space="preserve"> 1</t>
    </r>
    <r>
      <rPr>
        <sz val="11"/>
        <color theme="1"/>
        <rFont val="Calibri"/>
        <family val="2"/>
      </rPr>
      <t>개월</t>
    </r>
    <r>
      <rPr>
        <sz val="11"/>
        <color theme="1"/>
        <rFont val="Calibri"/>
        <family val="2"/>
      </rPr>
      <t>)</t>
    </r>
    <r>
      <rPr>
        <sz val="11"/>
        <color theme="1"/>
        <rFont val="Calibri"/>
        <family val="2"/>
      </rPr>
      <t xml:space="preserve">
</t>
    </r>
    <r>
      <rPr>
        <sz val="11"/>
        <color theme="1"/>
        <rFont val="Calibri"/>
        <family val="2"/>
      </rPr>
      <t>1</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120% </t>
    </r>
    <r>
      <rPr>
        <sz val="11"/>
        <color theme="1"/>
        <rFont val="Calibri"/>
        <family val="2"/>
      </rPr>
      <t>골드</t>
    </r>
    <r>
      <rPr>
        <sz val="11"/>
        <color theme="1"/>
        <rFont val="Calibri"/>
        <family val="2"/>
      </rPr>
      <t xml:space="preserve"> 20% 
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150% </t>
    </r>
    <r>
      <rPr>
        <sz val="11"/>
        <color theme="1"/>
        <rFont val="Calibri"/>
        <family val="2"/>
      </rPr>
      <t>골드</t>
    </r>
    <r>
      <rPr>
        <sz val="11"/>
        <color theme="1"/>
        <rFont val="Calibri"/>
        <family val="2"/>
      </rPr>
      <t xml:space="preserve"> 50% </t>
    </r>
    <r>
      <rPr>
        <sz val="11"/>
        <color theme="1"/>
        <rFont val="Calibri"/>
        <family val="2"/>
      </rPr>
      <t>보스데미지</t>
    </r>
    <r>
      <rPr>
        <sz val="11"/>
        <color theme="1"/>
        <rFont val="Calibri"/>
        <family val="2"/>
      </rPr>
      <t xml:space="preserve"> 25%
10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200% </t>
    </r>
    <r>
      <rPr>
        <sz val="11"/>
        <color theme="1"/>
        <rFont val="Calibri"/>
        <family val="2"/>
      </rPr>
      <t>골드</t>
    </r>
    <r>
      <rPr>
        <sz val="11"/>
        <color theme="1"/>
        <rFont val="Calibri"/>
        <family val="2"/>
      </rPr>
      <t xml:space="preserve"> 100% </t>
    </r>
    <r>
      <rPr>
        <sz val="11"/>
        <color theme="1"/>
        <rFont val="Calibri"/>
        <family val="2"/>
      </rPr>
      <t>보스데미지</t>
    </r>
    <r>
      <rPr>
        <sz val="11"/>
        <color theme="1"/>
        <rFont val="Calibri"/>
        <family val="2"/>
      </rPr>
      <t xml:space="preserve"> 50%
25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250% </t>
    </r>
    <r>
      <rPr>
        <sz val="11"/>
        <color theme="1"/>
        <rFont val="Calibri"/>
        <family val="2"/>
      </rPr>
      <t>골드</t>
    </r>
    <r>
      <rPr>
        <sz val="11"/>
        <color theme="1"/>
        <rFont val="Calibri"/>
        <family val="2"/>
      </rPr>
      <t xml:space="preserve"> 150% </t>
    </r>
    <r>
      <rPr>
        <sz val="11"/>
        <color theme="1"/>
        <rFont val="Calibri"/>
        <family val="2"/>
      </rPr>
      <t>보스데미지</t>
    </r>
    <r>
      <rPr>
        <sz val="11"/>
        <color theme="1"/>
        <rFont val="Calibri"/>
        <family val="2"/>
      </rPr>
      <t xml:space="preserve"> 100%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+1
50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300% </t>
    </r>
    <r>
      <rPr>
        <sz val="11"/>
        <color theme="1"/>
        <rFont val="Calibri"/>
        <family val="2"/>
      </rPr>
      <t>골드</t>
    </r>
    <r>
      <rPr>
        <sz val="11"/>
        <color theme="1"/>
        <rFont val="Calibri"/>
        <family val="2"/>
      </rPr>
      <t xml:space="preserve"> 200% </t>
    </r>
    <r>
      <rPr>
        <sz val="11"/>
        <color theme="1"/>
        <rFont val="Calibri"/>
        <family val="2"/>
      </rPr>
      <t>보스데미지</t>
    </r>
    <r>
      <rPr>
        <sz val="11"/>
        <color theme="1"/>
        <rFont val="Calibri"/>
        <family val="2"/>
      </rPr>
      <t xml:space="preserve"> 200%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+2
100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500% </t>
    </r>
    <r>
      <rPr>
        <sz val="11"/>
        <color theme="1"/>
        <rFont val="Calibri"/>
        <family val="2"/>
      </rPr>
      <t>골드</t>
    </r>
    <r>
      <rPr>
        <sz val="11"/>
        <color theme="1"/>
        <rFont val="Calibri"/>
        <family val="2"/>
      </rPr>
      <t xml:space="preserve"> 300% </t>
    </r>
    <r>
      <rPr>
        <sz val="11"/>
        <color theme="1"/>
        <rFont val="Calibri"/>
        <family val="2"/>
      </rPr>
      <t>보스데미지</t>
    </r>
    <r>
      <rPr>
        <sz val="11"/>
        <color theme="1"/>
        <rFont val="Calibri"/>
        <family val="2"/>
      </rPr>
      <t xml:space="preserve"> 300%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 xml:space="preserve">+5 </t>
    </r>
    <r>
      <rPr>
        <sz val="10"/>
        <color theme="1"/>
        <rFont val="Calibri"/>
        <family val="2"/>
      </rPr>
      <t>칭호</t>
    </r>
    <r>
      <rPr>
        <sz val="10"/>
        <color theme="1"/>
        <rFont val="Calibri"/>
        <family val="2"/>
      </rPr>
      <t>(</t>
    </r>
    <r>
      <rPr>
        <sz val="10"/>
        <color theme="1"/>
        <rFont val="Calibri"/>
        <family val="2"/>
      </rPr>
      <t>호구의</t>
    </r>
    <r>
      <rPr>
        <sz val="10"/>
        <color theme="1"/>
        <rFont val="Calibri"/>
        <family val="2"/>
      </rPr>
      <t xml:space="preserve"> </t>
    </r>
    <r>
      <rPr>
        <sz val="10"/>
        <color theme="1"/>
        <rFont val="Calibri"/>
        <family val="2"/>
      </rPr>
      <t>워크인</t>
    </r>
    <r>
      <rPr>
        <sz val="10"/>
        <color theme="1"/>
        <rFont val="Calibri"/>
        <family val="2"/>
      </rPr>
      <t>)</t>
    </r>
  </si>
  <si>
    <t>마무리</t>
  </si>
  <si>
    <r>
      <rPr>
        <sz val="11"/>
        <color theme="1"/>
        <rFont val="Calibri"/>
        <family val="2"/>
      </rPr>
      <t xml:space="preserve">1) </t>
    </r>
    <r>
      <rPr>
        <sz val="11"/>
        <color theme="1"/>
        <rFont val="Calibri"/>
        <family val="2"/>
      </rPr>
      <t>기획</t>
    </r>
    <r>
      <rPr>
        <sz val="11"/>
        <color theme="1"/>
        <rFont val="Calibri"/>
        <family val="2"/>
      </rPr>
      <t xml:space="preserve"> </t>
    </r>
    <r>
      <rPr>
        <sz val="11"/>
        <color theme="1"/>
        <rFont val="Calibri"/>
        <family val="2"/>
      </rPr>
      <t>요약</t>
    </r>
  </si>
  <si>
    <t>투표를 통해 추천받은, '나만의 캐릭터' 키우기 RPG를 제작하려고 함.
자유도 높은 플레이를 통하여 원하는 캐릭터를 키워보자!</t>
  </si>
  <si>
    <t>경험치 소모</t>
  </si>
  <si>
    <t>재료 소모</t>
  </si>
  <si>
    <t>골드 획득</t>
  </si>
  <si>
    <t>골드 소모</t>
  </si>
  <si>
    <t>시스템명</t>
  </si>
  <si>
    <t>상세</t>
  </si>
  <si>
    <t>주제</t>
  </si>
  <si>
    <t>캐릭터</t>
  </si>
  <si>
    <t>의도</t>
  </si>
  <si>
    <t>방향</t>
  </si>
  <si>
    <t>성장을 하면서 여러갈래로 키울 수 있으며, 내 선택에 따라서 캐릭터 플레이스타일이 달라지도록 지향</t>
  </si>
  <si>
    <t>설명</t>
  </si>
  <si>
    <t>주 무기에 따라 근접/원거리/보조 변경, 주 스텟에 따라 공격력/속도/탱커 변경, 주 스킬에 따라 스킬효과&amp;콤보 변경, 루팅을 통한 아이템에 따라 옵션 변경, 같은 캐릭터를 키우고싶어도 못키우게끔&lt;</t>
  </si>
  <si>
    <t>변수</t>
  </si>
  <si>
    <t>원하는 방향으로 간편하게 추천하고 성장하는 식</t>
  </si>
  <si>
    <t>레벨업시 선택창 표시: 힘위주 / 민첩위주 / 지능위주 / 수동스텟 --- 다시 힘100% 힘70%-민30/지30 힘50%-민50/지50 힘33%(균등) 6가지 중 선택</t>
  </si>
  <si>
    <t>특정 직업군은 어쩔 수 없이 특정 스텟이 필요할 것 --- 추천스텟 표시 // 망캐가 되면 어떡하는지? - 스텟 초기화 진행 가능하게. (환생별 필요재화 곱증가)</t>
  </si>
  <si>
    <t>스킬트리,
스킬시너지</t>
  </si>
  <si>
    <t>스킬</t>
  </si>
  <si>
    <t>스킬트리 형식으로 직관적이게 표시, 가장 아래 메인 스킬(궁극기)를 두고, 그 스킬 시너지를 표시. 본인이 원하는 스킬을 선택해서 육성 가능하게 진행.</t>
  </si>
  <si>
    <t>레벨을 올릴수록 더 많은 포인트가 필요해 효율은 떨어지도록 변경, 오버밸런스형 일부 스킬은 특수 퀘스트 및 특수 보상으로만 획득&amp;성장이 가능하게 진행</t>
  </si>
  <si>
    <t>밸런스가 맞지 않을때, 효율이 너무 떨어질때, 환생을 여러 번 한 후 모든 스킬을 다 찍었을 때, --- 수치를 작게하여 밸런스 조절이 쉽도록, 패치를 통해, 환생할수록 어렵게 하여 자체 상한 두기</t>
  </si>
  <si>
    <t>자동&amp;수동
사냥터</t>
  </si>
  <si>
    <t>사냥터</t>
  </si>
  <si>
    <t>자동 사냥을 도입하지만, 수동 사냥의 장점을 더욱 부각시키려 함</t>
  </si>
  <si>
    <t>자동 사냥으로 인한 플레이타임 확보 + 수동 사냥의 높은 효율(130-200%) 확보</t>
  </si>
  <si>
    <t>모든 사냥터를 2종류로 나눠서, 자동 사냥은 필드 디펜스 형식으로 진행, 수동 사냥은 스테이지 클리어 방식, 랜덤성 및 트릭을 추가해서 자동 사냥은 되지 않도록 진행</t>
  </si>
  <si>
    <t>자동사냥만 24시간 돌릴 경우, 수동 사냥이 얼마나 해야 메꿀 수 있는지..? --- 해당 필드 전용 드랍 아이템, 레이드 등 수동 사냥만 가능한 컨텐츠 추가</t>
  </si>
  <si>
    <t>필드보스
레이드보스</t>
  </si>
  <si>
    <t>수동 사냥 컨텐츠, 수동 사냥 효율 및 재미 증가</t>
  </si>
  <si>
    <t>초반 보스는 딜찍누가 가능하더라도, 후반으로 갈수록 패턴 한번의 영향력 대폭 증가. 레이드 방 안에 있는 초보자들도 혜택을 받도록 진행</t>
  </si>
  <si>
    <t>자동 사냥</t>
  </si>
  <si>
    <t>시스템</t>
  </si>
  <si>
    <t>복잡한 외부 매크로를 인게임 버튼 하나로 대체</t>
  </si>
  <si>
    <t>자동 사냥(F5) 버튼을 클릭하면 주변 자동공격 및 스킬 쿨 될때마다 자동으로 사용.</t>
  </si>
  <si>
    <t>매 1초마다 사용 가능한 스킬 Q부터 사용, 마나가 부족하면 그 다음 스킬 사용, 반복. 단순 반복 매크로, 정찰하기(P)가 영향받지 않도록 적용.</t>
  </si>
  <si>
    <t>효율이 너무 떨어져서 매크로를 사용하는게 낫다면? 수동 사냥터에서 자동 사냥이 가능하다면? --- 매크로 개선 &amp; 수동 사냥터에 랜덤성 및 퀴즈방식 진행</t>
  </si>
  <si>
    <t>루팅
랜덤 아이템</t>
  </si>
  <si>
    <t>아이템</t>
  </si>
  <si>
    <t>디아블로2 방식 무작위 아이템 적용</t>
  </si>
  <si>
    <t>너무 많은 종류로 인한 피로도 증가, 10가지 옵션 중 1개를 위해 많은 노력 등. 어떤게 좋은지 모름 등. --- 아이템 옵션간 밸런스 조절, 추천 아이템 옵션 표시, 옵션을 점수로 바로 환원 표시</t>
  </si>
  <si>
    <t>마일리지
캐시샵</t>
  </si>
  <si>
    <t>후원을 통한 마일리지를 제공하고, 마일리지를 통해 천천히 구매가 가능하도록 진행</t>
  </si>
  <si>
    <t>후원 및 지급 과정을 간소화하고, 이후 구매하는 부분에서 보다 여유롭게 진행이 가능하도록 진행</t>
  </si>
  <si>
    <t>후원시 마일리지 지급, 마일리지로 캐시샵에서 원할때 원하는만큼 구매 가능. 비후원 유저에게도 이벤트 및 출석 등으로 일부 지급, 맛보기가 가능하도록 진행.</t>
  </si>
  <si>
    <t>비후원으로도 구매가 가능하면 역차별이 아닌지, 후원 품목 가격 변경시 기존 후원 구매 유저는? 후원 환불에 대한 문의 --- 시간이 길게 걸리도록 설정 (하루 500원정도만 획득), 보상 지급하거나 미리 명시, 미리 환불표를 만들어두기</t>
  </si>
  <si>
    <t>에피소드</t>
  </si>
  <si>
    <t>퀘스트, 스토리</t>
  </si>
  <si>
    <t>구역 및 단계를 나눠서 성취감 및 강함을 증명할 수 있게 진행 --- 이펙트(휘장)/칭호/게시판등록 등으로 진행</t>
  </si>
  <si>
    <t>블리치 스토리에 맞춘 에피소드 진행, 에피소드별 보상 지급</t>
  </si>
  <si>
    <t>에피소드별 10레벨업에 준하는 보상 지급, 에피소드는 캐릭터 레벨이 필요하고, 일부 컨텐츠는 에피소드 레벨 달성이 필요함.</t>
  </si>
  <si>
    <t>에피소드 제작 속도 &lt; 유저 플레이&amp;달성 속도 --- 아래 환생에서 대체</t>
  </si>
  <si>
    <t>환생</t>
  </si>
  <si>
    <t>캐릭터, 시스템</t>
  </si>
  <si>
    <t>콘텐츠를 여러 번 반복하게 함으로써 난이도 및 플레이타임 증가 목적</t>
  </si>
  <si>
    <t>만렙(300) 달성시 레벨 1이 되며, 다시 스텟과 스킬포인트를 획득 가능.</t>
  </si>
  <si>
    <t>환생이 너무 쉬워서 누구나 만렙을 달성하면? 너무 어려워서 보통 유저는 만렙 달성을 못하면? --- 밸런스 조절 적당히. 처음엔(배포 초기) 어렵고 갈수록 쉬워지게.</t>
  </si>
  <si>
    <t>스토리환생</t>
  </si>
  <si>
    <t>스토리, 시스템</t>
  </si>
  <si>
    <t>사냥터를 한번 더 재활용하는 목적. 에피소드 8까지 나와있을때 기준으로, 다시 에피소드 1-하드를 하면 에피소드9급 난이도로 진행되게 진행.</t>
  </si>
  <si>
    <t>사냥터의 체력 및 공격력이 변동 가능하도록. 최고레벨이 될 수 있도록 조정 가능하게 진행. 가능하면 고정단계 및 고정스킬 추가 방식으로 진행하도록 제작.</t>
  </si>
  <si>
    <t>차후 에피소드와 겹친다면? --- 고정 +5난이도 조절을 하거나 유동성 있게 안내&amp;조절. 가능하면 어느 단계든 3가지 이상의 선택지가 있도록 진행.</t>
  </si>
  <si>
    <t>추가에피소드
차원융합</t>
  </si>
  <si>
    <t>블리치에 무협, 현대과학, 미래과학(구양신공을 익힌 이치고, 총 쏘는 루키아, 양자포 쏘는 우류 등)을 입히기 위함</t>
  </si>
  <si>
    <t>더욱 새로운 컨텐츠와 새로운 융합을 통해 더 다양한 선택지 제공. 판타지 + 무협 + SF 주제 모두 융합이 목표</t>
  </si>
  <si>
    <t>블리치의 에피소드가 끝난 후, 묵향과 같이 차원이동을 하는 방식으로 진행 후 해당 차원 컨텐츠 진행</t>
  </si>
  <si>
    <t>맵 컨셉이 개판나는 것. --- 재미와 밸런스를 잘 잡을것. 블리치 진행 중에도 다른 차원 힌트를 제공하여 예상이 가능하도록 진행.</t>
  </si>
  <si>
    <t>개인 설정</t>
  </si>
  <si>
    <t>내 설정을 저장해서, 맵이 더욱 개인화되고 편하게 진행</t>
  </si>
  <si>
    <t>시야설정, 인사말성정, 옵션설정을 서버에 저장시키기</t>
  </si>
  <si>
    <t>자동저장은 기본이며, 그 외 로비 인사말 등도 저장하여 진행하도록, 최소 탈-워크 시스템이 목표.</t>
  </si>
  <si>
    <t>참신한 시스템 : 참신한 버그가 발생. --- 많은 테스트 진행</t>
  </si>
  <si>
    <t>제작 필요</t>
  </si>
  <si>
    <t>구상 완료</t>
  </si>
  <si>
    <t>설계 완료</t>
  </si>
  <si>
    <t>뼈대 완료</t>
  </si>
  <si>
    <t>강화</t>
  </si>
  <si>
    <t>조합</t>
  </si>
  <si>
    <t>세이브</t>
  </si>
  <si>
    <t>스킬트리</t>
  </si>
  <si>
    <t>패시브</t>
  </si>
  <si>
    <t>핵심</t>
  </si>
  <si>
    <t>메인</t>
  </si>
  <si>
    <t>기타</t>
  </si>
  <si>
    <t>맵 컨셉</t>
  </si>
  <si>
    <t>날짜</t>
  </si>
  <si>
    <t>아이디어</t>
  </si>
  <si>
    <t>대분류</t>
  </si>
  <si>
    <t>해석</t>
  </si>
  <si>
    <t>루키</t>
  </si>
  <si>
    <t>에고소드 무기</t>
  </si>
  <si>
    <t>장비</t>
  </si>
  <si>
    <t>초반 무기로 계속 + 성장 가능</t>
  </si>
  <si>
    <t>찍먹</t>
  </si>
  <si>
    <t>대중화</t>
  </si>
  <si>
    <t>초반부 매우 쉽게 (1레이드/1각성까지)</t>
  </si>
  <si>
    <t>재료</t>
  </si>
  <si>
    <t>필드재료 조합</t>
  </si>
  <si>
    <t>보스드랍</t>
  </si>
  <si>
    <t>레이드 : 완재료 조합</t>
  </si>
  <si>
    <t>꼬라박</t>
  </si>
  <si>
    <t>탱+딜+힐 없어도 혼자 무쌍 가능하게</t>
  </si>
  <si>
    <t>방향을 컨이냐 방치형이냐 인데</t>
  </si>
  <si>
    <t>컨 or 방치</t>
  </si>
  <si>
    <t>후원스킨</t>
  </si>
  <si>
    <t>이쁘게 (개인스킨, 유료)</t>
  </si>
  <si>
    <t>vip 시스템</t>
  </si>
  <si>
    <t>후원</t>
  </si>
  <si>
    <t>스킨 단계별 추가효과 (정비례)</t>
  </si>
  <si>
    <t>무기 고정옵, 속성 랜덤</t>
  </si>
  <si>
    <t>기본 고정옵 + 추가(속성) 랜덤옵</t>
  </si>
  <si>
    <t>던파처럼 칼레이드박스 옵션재설정</t>
  </si>
  <si>
    <t>장비강화</t>
  </si>
  <si>
    <t>옵션 재설정</t>
  </si>
  <si>
    <t>기본스킨</t>
  </si>
  <si>
    <t>모델</t>
  </si>
  <si>
    <t>애니풍</t>
  </si>
  <si>
    <t>디아처럼 잡기쉽게</t>
  </si>
  <si>
    <t>난이도</t>
  </si>
  <si>
    <t>일반 네임드 및 보스 솔플 가능하게</t>
  </si>
  <si>
    <t>머리위에 띄우기</t>
  </si>
  <si>
    <t>정보 표시</t>
  </si>
  <si>
    <t>머리 위 띄우기</t>
  </si>
  <si>
    <t>출첵보상 사용시 자동저장</t>
  </si>
  <si>
    <t>JN기능</t>
  </si>
  <si>
    <t>출석이벤트, 자동저장 시스템</t>
  </si>
  <si>
    <t>푸링상자 ㄴ</t>
  </si>
  <si>
    <t>플레이인원</t>
  </si>
  <si>
    <t>여러명이 하는게 아니라 서로 싸움</t>
  </si>
  <si>
    <t>루벨</t>
  </si>
  <si>
    <t>무기 중심</t>
  </si>
  <si>
    <t>무기 키우기 - 100단계 이상 업그레이드</t>
  </si>
  <si>
    <t>직업 - 무기 - 공격방식 구분</t>
  </si>
  <si>
    <t>무기컨셉</t>
  </si>
  <si>
    <t>분류하여 본인만의 캐릭터를 육성 가능
전사 / 도적 / 법사 / 궁수
검 / 도 / 대검 / 소검
 채찍 / 단검 / 쌍수 / 덫
 지팡이 / 마법책 / 메이스 / 오브
 장궁 / 단궁 / 석궁 / 피리 (소환사)
베기 / 찌르기
베기 / 찌르기
물 / 불 / 번개 / 대지 / 빛 / 어둠 / 무
가까이 쏘기 / 멀리서 쏘기</t>
  </si>
  <si>
    <t>특기 강화는 기연으로</t>
  </si>
  <si>
    <t>특기 강화</t>
  </si>
  <si>
    <t>탐색 요소 넣어서 공략 활성화 &amp; 정보공유</t>
  </si>
  <si>
    <t>스승에 따른 특성</t>
  </si>
  <si>
    <t>특성 구분</t>
  </si>
  <si>
    <t>특정 스승 선택시 특정 스텟 강화</t>
  </si>
  <si>
    <t>메인퀘스트 - 뺑뺑이</t>
  </si>
  <si>
    <t>메인퀘스트</t>
  </si>
  <si>
    <t>이리저리 왔다갔다하기</t>
  </si>
  <si>
    <t>장비 파밍 방법</t>
  </si>
  <si>
    <t>장비 파밍</t>
  </si>
  <si>
    <t>드랍 / NPC퀘 / 상점 / 제작</t>
  </si>
  <si>
    <t>레이드 = 장비강화</t>
  </si>
  <si>
    <t>장비 강화</t>
  </si>
  <si>
    <t>보스는 강화재료만 드랍.</t>
  </si>
  <si>
    <t>회피</t>
  </si>
  <si>
    <t>기본스킬</t>
  </si>
  <si>
    <t>무적</t>
  </si>
  <si>
    <t>에피소드 구분</t>
  </si>
  <si>
    <t>에피소드 시 특기강화 8→10회 증가 (초월)</t>
  </si>
  <si>
    <t>아이템 등급 구분</t>
  </si>
  <si>
    <t>아이템
구분</t>
  </si>
  <si>
    <t>특수옵션 1 - 노말 / 매직 / 레어
특수옵션 2 - 유니크 / 히든
특수옵션 3+ - 혼 / 유일(전용템)</t>
  </si>
  <si>
    <t>기본 캐릭터 모델</t>
  </si>
  <si>
    <t>기본모델</t>
  </si>
  <si>
    <t>애니캐릭터</t>
  </si>
  <si>
    <t>스킬 이펙트</t>
  </si>
  <si>
    <t>이펙트</t>
  </si>
  <si>
    <t>화려하게 (단, 페이탈 안뜨게 조절)</t>
  </si>
  <si>
    <t>궁극기 - 심상구현</t>
  </si>
  <si>
    <t>검 - 무적 / 찌르기
도 - 부활 (강화) / 난사 20회
소검 - 디버프 2배 반사 / 잠시면역
대검 - 방어파괴 / 체력1+데미지4배 후 5초경직</t>
  </si>
  <si>
    <t>아이템 랜덤 추가옵</t>
  </si>
  <si>
    <t>[데나, 엘든식]
등급에 따라 추가
노멀(기본옵) - 추가옵 0
매직(기본옵+1) - 추가옵 0
레어(기본옵+1) - 1
유니크 - +1 , +2
에픽 - +1 , +3
히든 - +2 , +3
등급 외 - +3, +3</t>
  </si>
  <si>
    <t>PVP 마을</t>
  </si>
  <si>
    <t>컨텐츠</t>
  </si>
  <si>
    <t>해당구역에선 모두 적대취급</t>
  </si>
  <si>
    <t>진행 중 보스몹 처치 (인원수 따라 난이도 상향)</t>
  </si>
  <si>
    <t>칭호 수집</t>
  </si>
  <si>
    <t>칭호 중첩가능, 개수에 따라 옵션 +</t>
  </si>
  <si>
    <t>랜덤 스킬</t>
  </si>
  <si>
    <t>[사일런트 사가] 스킬 수집/제작하여 스킬 획득</t>
  </si>
  <si>
    <t>던전형 사냥터</t>
  </si>
  <si>
    <t>[오픈알피지] 사냥터마다 함정있음</t>
  </si>
  <si>
    <t>기본스킬 - 대쉬</t>
  </si>
  <si>
    <t>[QQ알피지]</t>
  </si>
  <si>
    <t>성장형 아이템</t>
  </si>
  <si>
    <t>[마월RPG] 몹 잡을수록 성장</t>
  </si>
  <si>
    <t>보조 펫</t>
  </si>
  <si>
    <t>펫</t>
  </si>
  <si>
    <t>영웅 서포트</t>
  </si>
  <si>
    <t>보스 소환</t>
  </si>
  <si>
    <t>특정시간 + 특정조건 = 보스생성</t>
  </si>
  <si>
    <t>편리한 세이브</t>
  </si>
  <si>
    <t>[데스나이트 RPG]</t>
  </si>
  <si>
    <t>아이템창/ 상태창</t>
  </si>
  <si>
    <t>프레임</t>
  </si>
  <si>
    <t>[데스나이트 RPG] 부드러운 방식</t>
  </si>
  <si>
    <t>강화 보정</t>
  </si>
  <si>
    <t>아이템 - 강화</t>
  </si>
  <si>
    <t>강화 실패시 스텍누적 높은스텍일수록 강화확률 증가</t>
  </si>
  <si>
    <t>푸잎</t>
  </si>
  <si>
    <t>사냥터 개선안</t>
  </si>
  <si>
    <t>나만의 알피지 :: Only My Own RPG - OMO RPG</t>
  </si>
  <si>
    <t>기본 개념: 다양한 부분을 자기가 원하는대로 키울 수 있음.</t>
  </si>
  <si>
    <t>구분</t>
  </si>
  <si>
    <t xml:space="preserve">총 수 </t>
  </si>
  <si>
    <t>종류</t>
  </si>
  <si>
    <t>특징</t>
  </si>
  <si>
    <t>비고</t>
  </si>
  <si>
    <t>직업</t>
  </si>
  <si>
    <t>4종</t>
  </si>
  <si>
    <t>전사</t>
  </si>
  <si>
    <t>근접</t>
  </si>
  <si>
    <t>탱킹</t>
  </si>
  <si>
    <t>도적</t>
  </si>
  <si>
    <t>딜링</t>
  </si>
  <si>
    <t>법사</t>
  </si>
  <si>
    <t>원거리</t>
  </si>
  <si>
    <t>(이름미정)</t>
  </si>
  <si>
    <t>보조</t>
  </si>
  <si>
    <t>무기</t>
  </si>
  <si>
    <t>12종</t>
  </si>
  <si>
    <t>맨손</t>
  </si>
  <si>
    <t>양손</t>
  </si>
  <si>
    <t>너클, 클로, 자마다르, 낫</t>
  </si>
  <si>
    <t>검</t>
  </si>
  <si>
    <t>한손</t>
  </si>
  <si>
    <t>기본</t>
  </si>
  <si>
    <t>검, 도 등</t>
  </si>
  <si>
    <t>둔기</t>
  </si>
  <si>
    <t>데미지+</t>
  </si>
  <si>
    <t>공속-</t>
  </si>
  <si>
    <t>방어파괴</t>
  </si>
  <si>
    <t>도끼, 철퇴, 워해머, 금쇄봉</t>
  </si>
  <si>
    <t>창</t>
  </si>
  <si>
    <t>공/이속-</t>
  </si>
  <si>
    <t>범위</t>
  </si>
  <si>
    <t>단창, 장창, 봉, 폴암, 나기나타</t>
  </si>
  <si>
    <t>세검</t>
  </si>
  <si>
    <t>공속+</t>
  </si>
  <si>
    <t>레이피어</t>
  </si>
  <si>
    <t>쌍검</t>
  </si>
  <si>
    <t>데미지-</t>
  </si>
  <si>
    <t>상태이상</t>
  </si>
  <si>
    <t>채찍</t>
  </si>
  <si>
    <t>명중률-</t>
  </si>
  <si>
    <t>근접 불가</t>
  </si>
  <si>
    <t>유성추, 만력쇄, 사슬낫, 플레일, 모닝스타, 편곤, 연검(우르미)</t>
  </si>
  <si>
    <t>궁</t>
  </si>
  <si>
    <t>활, 단궁, 장궁, 곡궁, 양궁, 석궁, 쇠뇌, 투석구</t>
  </si>
  <si>
    <t>지팡이</t>
  </si>
  <si>
    <t>마법책</t>
  </si>
  <si>
    <t>마법력-</t>
  </si>
  <si>
    <t>캐스팅+</t>
  </si>
  <si>
    <t>오브</t>
  </si>
  <si>
    <t>마법력+</t>
  </si>
  <si>
    <t>캐스팅-</t>
  </si>
  <si>
    <t>피리</t>
  </si>
  <si>
    <t>종류에 따라 보조 특화</t>
  </si>
  <si>
    <t>피리, 바드, 기타 등</t>
  </si>
  <si>
    <t>방패</t>
  </si>
  <si>
    <t>3종</t>
  </si>
  <si>
    <t>패링</t>
  </si>
  <si>
    <t>단검</t>
  </si>
  <si>
    <t>보조데미지</t>
  </si>
  <si>
    <t>수리검</t>
  </si>
  <si>
    <t>짱돌, 부메랑, 투창, 차크람</t>
  </si>
  <si>
    <t>방어구</t>
  </si>
  <si>
    <t>전직업 공통</t>
  </si>
  <si>
    <t>스텟</t>
  </si>
  <si>
    <t>공격 강화</t>
  </si>
  <si>
    <t>포인트당 10% (100%)
10포인트 기준 기본수치 2배 생각중</t>
  </si>
  <si>
    <t>치명타 강화</t>
  </si>
  <si>
    <t>공격속도 강화</t>
  </si>
  <si>
    <t>마법력 강화</t>
  </si>
  <si>
    <t>캐스팅 강화</t>
  </si>
  <si>
    <t>상태이상 강화</t>
  </si>
  <si>
    <t>보조무기 강화</t>
  </si>
  <si>
    <t>추가 스텟</t>
  </si>
  <si>
    <t>스승</t>
  </si>
  <si>
    <t>기본 1스승 제한 (일부 스승 중첩 가능)</t>
  </si>
  <si>
    <t>ex) A를 스승으로 선택시 '공격 강화' 특기 +3 (최대치 무시)</t>
  </si>
  <si>
    <t>에피소드/환생</t>
  </si>
  <si>
    <t>모든 특기 맥스포인트 +2</t>
  </si>
  <si>
    <t>등급</t>
  </si>
  <si>
    <t>일반</t>
  </si>
  <si>
    <t>고정옵션</t>
  </si>
  <si>
    <t>매직</t>
  </si>
  <si>
    <t>고정옵션 + 추가옵션 1개</t>
  </si>
  <si>
    <t>레어</t>
  </si>
  <si>
    <t>고정옵션 + 추가옵션 2개</t>
  </si>
  <si>
    <t>유니크</t>
  </si>
  <si>
    <t>고정옵션 + 추가옵션 3개</t>
  </si>
  <si>
    <t>└해당 옵션은 칼레이드박스(가칭)를 통해 재설정 가능</t>
  </si>
  <si>
    <t>소켓</t>
  </si>
  <si>
    <t>쥬얼 등을 수집하여 옵션을 추가시킬 수 있음 (최대 2개)</t>
  </si>
  <si>
    <t>파밍</t>
  </si>
  <si>
    <t>상점</t>
  </si>
  <si>
    <t>기본무기 구입</t>
  </si>
  <si>
    <t>드랍</t>
  </si>
  <si>
    <t>필드보스 드랍 / 보스는 강화재료만 드랍</t>
  </si>
  <si>
    <t>제작/조합</t>
  </si>
  <si>
    <t>구상 - 최초무기로 계속성장</t>
  </si>
  <si>
    <t>같은무기 2개로 업글 = 2 4 8 16 32개 모아서 업글</t>
  </si>
  <si>
    <t>(후반엔 높은등급 떨어짐)</t>
  </si>
  <si>
    <t>애니 캐릭터로</t>
  </si>
  <si>
    <t>화려하게, (최초 1회만 등, 최적화 모드도 따로 구현)</t>
  </si>
  <si>
    <t>궁극기는 특히 화려하게 ㅡ 무기 특성에 따라 구현</t>
  </si>
  <si>
    <t>초반부분</t>
  </si>
  <si>
    <t>뺑뺑이 + 쉽게</t>
  </si>
  <si>
    <t>에피소드 1 혹은 환생 1회 전까진 매우 쉽게 (솔플 가능)</t>
  </si>
  <si>
    <t>여러 번 환생 후에는 혼자 무쌍 가능하게</t>
  </si>
  <si>
    <t>일반 네임드 및 보스 솔플 가능하게 (like 디아블로2)</t>
  </si>
  <si>
    <t>머리 위 정보표시</t>
  </si>
  <si>
    <t>방향성</t>
  </si>
  <si>
    <t>컨트롤+방치</t>
  </si>
  <si>
    <t>컨트롤</t>
  </si>
  <si>
    <t>보스 잡을때만</t>
  </si>
  <si>
    <t>방치</t>
  </si>
  <si>
    <t>기본 방치</t>
  </si>
  <si>
    <t>솔플</t>
  </si>
  <si>
    <t>파티는 최소화, 싸우는일 없도록</t>
  </si>
  <si>
    <t>후원효과</t>
  </si>
  <si>
    <t>정비례로, 중첩 가능하기</t>
  </si>
  <si>
    <t>출석체크</t>
  </si>
  <si>
    <t>출석 이벤트 + 자동저장</t>
  </si>
  <si>
    <t>파워밸런스</t>
  </si>
  <si>
    <t>에피소드마다 데미지 감소 -10% 등</t>
  </si>
  <si>
    <t>제작자</t>
  </si>
  <si>
    <t>링크</t>
  </si>
  <si>
    <t>활용예시</t>
  </si>
  <si>
    <t>(JN) 가짜 채팅 메세지 띄워주기</t>
  </si>
  <si>
    <t>제정신이아님</t>
  </si>
  <si>
    <t>https://cafe.naver.com/w3umf/134738</t>
  </si>
  <si>
    <t/>
  </si>
  <si>
    <t>인사말, 떠남말</t>
  </si>
  <si>
    <t>(JN)Console CommandButton UI</t>
  </si>
  <si>
    <t>vcccv</t>
  </si>
  <si>
    <t>https://cafe.naver.com/w3umf/134735</t>
  </si>
  <si>
    <t>단축키 받아오기</t>
  </si>
  <si>
    <t>(JN) 프레임 유닛 정보창</t>
  </si>
  <si>
    <t>https://cafe.naver.com/w3umf/134409</t>
  </si>
  <si>
    <t>유닛 정보창(6시)에 추가 스텟 표시</t>
  </si>
  <si>
    <t>(JN)DoubleClickSpell</t>
  </si>
  <si>
    <t>https://cafe.naver.com/w3umf/133875</t>
  </si>
  <si>
    <t>스펠 단축키 두번 누르면 자기에게 시전</t>
  </si>
  <si>
    <t>팀컬러 체력바 모델 띄우기</t>
  </si>
  <si>
    <t>https://cafe.naver.com/w3umf/132272</t>
  </si>
  <si>
    <t>보스몹들 체력바 별도표시</t>
  </si>
  <si>
    <t>(JN) 유닛, 영웅 이름 변경 예제</t>
  </si>
  <si>
    <t>크로와상</t>
  </si>
  <si>
    <t>https://cafe.naver.com/w3umf/131955</t>
  </si>
  <si>
    <t>(JN) 게임 종료 감지 (EndGameHook v0.0)</t>
  </si>
  <si>
    <t>https://cafe.naver.com/w3umf/132201</t>
  </si>
  <si>
    <t>게임종료시 자동세이브</t>
  </si>
  <si>
    <t>(JN) 확장 인벤토리 (ExtendedInventory v0.0)</t>
  </si>
  <si>
    <t>https://cafe.naver.com/w3umf/132422</t>
  </si>
  <si>
    <t>인벤토리 확장</t>
  </si>
  <si>
    <t>(JN) 이동속도 무제한 예제 (1.28 전용)</t>
  </si>
  <si>
    <t>https://cafe.naver.com/w3umf/131145</t>
  </si>
  <si>
    <t>이동속도 - 최대 831 혹은 1044까지만 쓰길 권장</t>
  </si>
  <si>
    <t>(JN) OpLimit 변경하기 (1.28 전용)</t>
  </si>
  <si>
    <t>https://cafe.naver.com/w3umf/131144</t>
  </si>
  <si>
    <t>처리속도 향상</t>
  </si>
  <si>
    <t>(JN) 스마트 캐스트 시스템 (Smart Cast System v2021.08.12)</t>
  </si>
  <si>
    <t>https://cafe.naver.com/w3umf/130911</t>
  </si>
  <si>
    <t>스마트 캐스팅 (다중 대상은 자제하고 단일 유닛 혹은 지점 대상으로만 쓸것)</t>
  </si>
  <si>
    <t>JN] 스마트 캐스트</t>
  </si>
  <si>
    <t>김 켈프</t>
  </si>
  <si>
    <t>https://cafe.naver.com/w3umf/131753</t>
  </si>
  <si>
    <t>스마트 캐스팅2</t>
  </si>
  <si>
    <t>(JN) 스마트키 + 프레임 함수 설정</t>
  </si>
  <si>
    <t>https://cafe.naver.com/w3umf/130991</t>
  </si>
  <si>
    <t>스마트 캐스팅3</t>
  </si>
  <si>
    <t>(JN) 쿨타임 숫자로 표시하기: 쉽게 사용하기</t>
  </si>
  <si>
    <t>https://cafe.naver.com/w3umf/130899</t>
  </si>
  <si>
    <t>쿨탐에 숫자 표시 - Max값을 없애고 현재 스킬 값으로 설정해야할듯</t>
  </si>
  <si>
    <t>능력 시전 시스템(캐스팅 시스템) v1.00b</t>
  </si>
  <si>
    <t>https://cafe.naver.com/w3umf/121985</t>
  </si>
  <si>
    <t>캐스팅 바 표시</t>
  </si>
  <si>
    <t>RPG 제작자 분들이 좋아할 만한거</t>
  </si>
  <si>
    <t>https://cafe.naver.com/w3umf/113035</t>
  </si>
  <si>
    <t>대기실에서 채팅 (인사말)</t>
  </si>
  <si>
    <t>Dialog Utils 1.00</t>
  </si>
  <si>
    <t>https://cafe.naver.com/w3umf/112238</t>
  </si>
  <si>
    <t>선택창 이벤트 사용</t>
  </si>
  <si>
    <t>[vJass] 능력 속성 시스템 (AbilityAttributeSystem)</t>
  </si>
  <si>
    <t>https://cafe.naver.com/w3umf/101906</t>
  </si>
  <si>
    <t>UI로 보다 편리하게 제작 가능 / 능력 - 스페셜 칸 사용</t>
  </si>
  <si>
    <t>풀, 잡목 템플릿</t>
  </si>
  <si>
    <t>다린1</t>
  </si>
  <si>
    <t>https://cafe.naver.com/w3umf/131174</t>
  </si>
  <si>
    <t>모델 - 풀/잡초</t>
  </si>
  <si>
    <t>The Ultimate Terraining Map 4.0</t>
  </si>
  <si>
    <t>https://cafe.naver.com/w3umf/131173</t>
  </si>
  <si>
    <t>하이브 컨테스트용 맵, 각종 지형 소품 등</t>
  </si>
  <si>
    <t>(JN) 리방 체크</t>
  </si>
  <si>
    <t>Howww</t>
  </si>
  <si>
    <t>https://cafe.naver.com/w3umf/131132</t>
  </si>
  <si>
    <t>리방 체크 / 멀티화 필요</t>
  </si>
  <si>
    <t>(JN) 마우스 휠 굴려 시야 조절하기</t>
  </si>
  <si>
    <t>https://cafe.naver.com/w3umf/130834</t>
  </si>
  <si>
    <t>시야 조절 - 저장 필요</t>
  </si>
  <si>
    <t>(JN) 아이템 조합 UI 예제</t>
  </si>
  <si>
    <t>https://cafe.naver.com/w3umf/130148</t>
  </si>
  <si>
    <t>프레임 ) 창 띄우는거</t>
  </si>
  <si>
    <t>(JN) 대기실에서 호스트가 난이도 설정하는 예제</t>
  </si>
  <si>
    <t>https://cafe.naver.com/w3umf/130323</t>
  </si>
  <si>
    <t>대기실 적용</t>
  </si>
  <si>
    <t>우클릭에 반응하는 버튼 만들기</t>
  </si>
  <si>
    <t>모래여우</t>
  </si>
  <si>
    <t>https://cafe.naver.com/w3umf/130094</t>
  </si>
  <si>
    <t>프레임 ) 우클릭</t>
  </si>
  <si>
    <t>숫자 모델 출력 예제</t>
  </si>
  <si>
    <t>Winters</t>
  </si>
  <si>
    <t>https://cafe.naver.com/w3umf/129601</t>
  </si>
  <si>
    <t>크리티컬 등 특수표시?</t>
  </si>
  <si>
    <t>JN) 스킬 쿨다운 감소 예제</t>
  </si>
  <si>
    <t>https://cafe.naver.com/w3umf/129570</t>
  </si>
  <si>
    <t>쿨감</t>
  </si>
  <si>
    <t>스턴 매니지먼트 시스템 UI</t>
  </si>
  <si>
    <t>Vn</t>
  </si>
  <si>
    <t>https://cafe.naver.com/w3umf/128435</t>
  </si>
  <si>
    <t>스턴 시스템</t>
  </si>
  <si>
    <t>(JN) 버튼 만들 때 하이라이트에 쓸만한 텍스쳐</t>
  </si>
  <si>
    <t>https://cafe.naver.com/w3umf/134734</t>
  </si>
  <si>
    <t>프레임 하이라이트</t>
  </si>
  <si>
    <t>[리포지드] 간단 파일 세이브 로드 (정수) Fix</t>
  </si>
  <si>
    <t>자료다운</t>
  </si>
  <si>
    <t>https://cafe.naver.com/w3umf/126949</t>
  </si>
  <si>
    <t>정수 저장 - LAN 등 / 레지스트리 저장 필요</t>
  </si>
  <si>
    <t>UtilsPlus</t>
  </si>
  <si>
    <t>IZGN</t>
  </si>
  <si>
    <t>https://cafe.naver.com/w3umf/124706</t>
  </si>
  <si>
    <t>참고용 ) 메모리 주소 검색</t>
  </si>
  <si>
    <t>맵핵 방지용으로 사용될 가능성이 있는 모델입니다.</t>
  </si>
  <si>
    <t>나로1</t>
  </si>
  <si>
    <t>https://cafe.naver.com/w3umf/124100</t>
  </si>
  <si>
    <t>맵핵 방지</t>
  </si>
  <si>
    <t>유동 텍스트 출력</t>
  </si>
  <si>
    <t>t2000</t>
  </si>
  <si>
    <t>https://cafe.naver.com/w3umf/119062</t>
  </si>
  <si>
    <t>유동텍스트 설정</t>
  </si>
  <si>
    <t>부드러운 이동 (UI)</t>
  </si>
  <si>
    <t>https://cafe.naver.com/w3umf/118769</t>
  </si>
  <si>
    <t>이동속도 높을때 이걸로 보조</t>
  </si>
  <si>
    <t>잔상 시스템</t>
  </si>
  <si>
    <t>https://cafe.naver.com/w3umf/119696</t>
  </si>
  <si>
    <t>잔상 효과</t>
  </si>
  <si>
    <t>[업적] v1.0</t>
  </si>
  <si>
    <t>소찌</t>
  </si>
  <si>
    <t>https://cafe.naver.com/w3umf/118465</t>
  </si>
  <si>
    <t>계정 저장용 업적</t>
  </si>
  <si>
    <t>유닛 카운터 / 조합 예제</t>
  </si>
  <si>
    <t>동동주</t>
  </si>
  <si>
    <t>https://cafe.naver.com/w3umf/117649</t>
  </si>
  <si>
    <t>조합 시스템 구축시 사용</t>
  </si>
  <si>
    <t>게임 캐쉬 관련 맵 간에 영융 이동</t>
  </si>
  <si>
    <t>지윤현아</t>
  </si>
  <si>
    <t>https://cafe.naver.com/w3umf/117300</t>
  </si>
  <si>
    <t>캠페인 ) 맵간 영웅 이동</t>
  </si>
  <si>
    <t>[조합] v1.5</t>
  </si>
  <si>
    <t>https://cafe.naver.com/w3umf/116727</t>
  </si>
  <si>
    <t>다이얼로그 이용한 조합식</t>
  </si>
  <si>
    <t>간단한 에어본 시스템</t>
  </si>
  <si>
    <t>https://cafe.naver.com/w3umf/115891</t>
  </si>
  <si>
    <t>에어본 구현시 - 캐릭터</t>
  </si>
  <si>
    <t>[시스템]기본 공격 활성/비활성</t>
  </si>
  <si>
    <t>https://cafe.naver.com/w3umf/114197</t>
  </si>
  <si>
    <t>특정 CC 맞으면 평타 제거</t>
  </si>
  <si>
    <t>[스킬]40개의 멋진 스킬들</t>
  </si>
  <si>
    <t>MyBirthday</t>
  </si>
  <si>
    <t>https://cafe.naver.com/w3umf/112989</t>
  </si>
  <si>
    <t>보스 스킬 등</t>
  </si>
  <si>
    <t>Berserker / 돌진 수정</t>
  </si>
  <si>
    <t>Mist</t>
  </si>
  <si>
    <t>https://cafe.naver.com/ddahe/28820</t>
  </si>
  <si>
    <t>돌진 + 버서커시 강화돌진</t>
  </si>
  <si>
    <t>어떤 유닛이든 데미지 입음 + 어떤 플레이어든 이벤트 수정#6</t>
  </si>
  <si>
    <t>Porory</t>
  </si>
  <si>
    <t>https://cafe.naver.com/w3umf/111764</t>
  </si>
  <si>
    <t>어떤 유닛이든 트리거</t>
  </si>
  <si>
    <t>Physicle System v1.10b (2016-10-21)</t>
  </si>
  <si>
    <t>https://cafe.naver.com/w3umf/111265</t>
  </si>
  <si>
    <t>파티클 시스템 - 멀티샷 및 이동/충돌 제어</t>
  </si>
  <si>
    <t>(JN) YDWE JAPI(1)</t>
  </si>
  <si>
    <t>https://cafe.naver.com/w3umf/134744</t>
  </si>
  <si>
    <t>공격력, 방어력 등 초록색 + 부분 제어</t>
  </si>
  <si>
    <t>카메라 고정 라이브러리 FixCam</t>
  </si>
  <si>
    <t>https://cafe.naver.com/w3umf/129518</t>
  </si>
  <si>
    <t>이거랑 프레임단위 고정 및 휠로 시야거리 조정 3개 콜라보레이션</t>
  </si>
  <si>
    <t>패시브 쿨다운</t>
  </si>
  <si>
    <t>leandrotp</t>
  </si>
  <si>
    <t>https://cafe.naver.com/w3umf/134818</t>
  </si>
  <si>
    <t>패시브 스킬 쿨다운 후 100% 적용</t>
  </si>
  <si>
    <t>(JN)Spellweaver's Talent Kitchen</t>
  </si>
  <si>
    <t>https://cafe.naver.com/w3umf/135586</t>
  </si>
  <si>
    <r>
      <rPr>
        <sz val="11"/>
        <color theme="1"/>
        <rFont val="Calibri"/>
        <family val="2"/>
      </rPr>
      <t>스킬트리</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보기편한방식</t>
    </r>
  </si>
  <si>
    <t>(JN) ConsoleUI and BuffBarUI?</t>
  </si>
  <si>
    <t>https://cafe.naver.com/w3umf/137737</t>
  </si>
  <si>
    <r>
      <rPr>
        <sz val="11"/>
        <color theme="1"/>
        <rFont val="Calibri"/>
        <family val="2"/>
      </rPr>
      <t>리니지식</t>
    </r>
    <r>
      <rPr>
        <sz val="11"/>
        <color theme="1"/>
        <rFont val="Calibri"/>
        <family val="2"/>
      </rPr>
      <t xml:space="preserve"> </t>
    </r>
    <r>
      <rPr>
        <sz val="11"/>
        <color theme="1"/>
        <rFont val="Calibri"/>
        <family val="2"/>
      </rPr>
      <t>버프</t>
    </r>
    <r>
      <rPr>
        <sz val="11"/>
        <color theme="1"/>
        <rFont val="Calibri"/>
        <family val="2"/>
      </rPr>
      <t xml:space="preserve"> </t>
    </r>
    <r>
      <rPr>
        <sz val="11"/>
        <color theme="1"/>
        <rFont val="Calibri"/>
        <family val="2"/>
      </rPr>
      <t>아이콘</t>
    </r>
    <r>
      <rPr>
        <sz val="11"/>
        <color theme="1"/>
        <rFont val="Calibri"/>
        <family val="2"/>
      </rPr>
      <t xml:space="preserve"> </t>
    </r>
    <r>
      <rPr>
        <sz val="11"/>
        <color theme="1"/>
        <rFont val="Calibri"/>
        <family val="2"/>
      </rPr>
      <t>가능</t>
    </r>
  </si>
  <si>
    <t>Bankai V# 3.00 | HIVE (hiveworkshop.com)</t>
  </si>
  <si>
    <t>Tal'Rarity</t>
  </si>
  <si>
    <t>https://www.hiveworkshop.com/threads/bankai-v-3-00.257706/</t>
  </si>
  <si>
    <r>
      <rPr>
        <sz val="11"/>
        <color theme="1"/>
        <rFont val="Calibri"/>
        <family val="2"/>
      </rPr>
      <t>만해</t>
    </r>
  </si>
  <si>
    <r>
      <rPr>
        <sz val="11"/>
        <color theme="1"/>
        <rFont val="Calibri"/>
        <family val="2"/>
      </rPr>
      <t>탄막</t>
    </r>
    <r>
      <rPr>
        <sz val="11"/>
        <color theme="1"/>
        <rFont val="Calibri"/>
        <family val="2"/>
      </rPr>
      <t xml:space="preserve"> </t>
    </r>
    <r>
      <rPr>
        <sz val="11"/>
        <color theme="1"/>
        <rFont val="Calibri"/>
        <family val="2"/>
      </rPr>
      <t>시스템</t>
    </r>
  </si>
  <si>
    <r>
      <rPr>
        <sz val="11"/>
        <color theme="1"/>
        <rFont val="Calibri"/>
        <family val="2"/>
      </rPr>
      <t>동동주</t>
    </r>
  </si>
  <si>
    <t>https://cafe.naver.com/w3umf/117713</t>
  </si>
  <si>
    <r>
      <rPr>
        <sz val="11"/>
        <color theme="1"/>
        <rFont val="Calibri"/>
        <family val="2"/>
      </rPr>
      <t>미사일</t>
    </r>
    <r>
      <rPr>
        <sz val="11"/>
        <color theme="1"/>
        <rFont val="Calibri"/>
        <family val="2"/>
      </rPr>
      <t xml:space="preserve"> </t>
    </r>
    <r>
      <rPr>
        <sz val="11"/>
        <color theme="1"/>
        <rFont val="Calibri"/>
        <family val="2"/>
      </rPr>
      <t>패턴</t>
    </r>
  </si>
  <si>
    <r>
      <rPr>
        <sz val="11"/>
        <color theme="1"/>
        <rFont val="Calibri"/>
        <family val="2"/>
      </rPr>
      <t xml:space="preserve">SPRITE </t>
    </r>
    <r>
      <rPr>
        <sz val="11"/>
        <color theme="1"/>
        <rFont val="Calibri"/>
        <family val="2"/>
      </rPr>
      <t>프레임을</t>
    </r>
    <r>
      <rPr>
        <sz val="11"/>
        <color theme="1"/>
        <rFont val="Calibri"/>
        <family val="2"/>
      </rPr>
      <t xml:space="preserve"> </t>
    </r>
    <r>
      <rPr>
        <sz val="11"/>
        <color theme="1"/>
        <rFont val="Calibri"/>
        <family val="2"/>
      </rPr>
      <t>활용한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컷인</t>
    </r>
    <r>
      <rPr>
        <sz val="11"/>
        <color theme="1"/>
        <rFont val="Calibri"/>
        <family val="2"/>
      </rPr>
      <t xml:space="preserve"> </t>
    </r>
    <r>
      <rPr>
        <sz val="11"/>
        <color theme="1"/>
        <rFont val="Calibri"/>
        <family val="2"/>
      </rPr>
      <t>연출</t>
    </r>
  </si>
  <si>
    <r>
      <rPr>
        <sz val="11"/>
        <color theme="1"/>
        <rFont val="Calibri"/>
        <family val="2"/>
      </rPr>
      <t>모래여우</t>
    </r>
  </si>
  <si>
    <t>https://cafe.naver.com/w3umf/130939</t>
  </si>
  <si>
    <r>
      <rPr>
        <sz val="11"/>
        <color theme="1"/>
        <rFont val="Calibri"/>
        <family val="2"/>
      </rPr>
      <t>등장</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컷씬</t>
    </r>
  </si>
  <si>
    <r>
      <rPr>
        <sz val="11"/>
        <color theme="1"/>
        <rFont val="Calibri"/>
        <family val="2"/>
      </rPr>
      <t>J</t>
    </r>
    <r>
      <rPr>
        <sz val="11"/>
        <color theme="1"/>
        <rFont val="Calibri"/>
        <family val="2"/>
      </rPr>
      <t xml:space="preserve">N </t>
    </r>
    <r>
      <rPr>
        <sz val="11"/>
        <color theme="1"/>
        <rFont val="Calibri"/>
        <family val="2"/>
      </rPr>
      <t>실시간</t>
    </r>
    <r>
      <rPr>
        <sz val="11"/>
        <color theme="1"/>
        <rFont val="Calibri"/>
        <family val="2"/>
      </rPr>
      <t xml:space="preserve"> </t>
    </r>
    <r>
      <rPr>
        <sz val="11"/>
        <color theme="1"/>
        <rFont val="Calibri"/>
        <family val="2"/>
      </rPr>
      <t>스킬툴팁</t>
    </r>
    <r>
      <rPr>
        <sz val="11"/>
        <color theme="1"/>
        <rFont val="Calibri"/>
        <family val="2"/>
      </rPr>
      <t xml:space="preserve"> </t>
    </r>
    <r>
      <rPr>
        <sz val="11"/>
        <color theme="1"/>
        <rFont val="Calibri"/>
        <family val="2"/>
      </rPr>
      <t>변경</t>
    </r>
  </si>
  <si>
    <r>
      <rPr>
        <sz val="11"/>
        <color theme="1"/>
        <rFont val="Calibri"/>
        <family val="2"/>
      </rPr>
      <t>천혜양</t>
    </r>
  </si>
  <si>
    <t>https://cafe.naver.com/w3umf/133119</t>
  </si>
  <si>
    <t>스텟에 맞춰서 실시간 반영</t>
  </si>
  <si>
    <r>
      <rPr>
        <sz val="11"/>
        <color theme="1"/>
        <rFont val="Calibri"/>
        <family val="2"/>
      </rPr>
      <t>스킬</t>
    </r>
    <r>
      <rPr>
        <sz val="11"/>
        <color theme="1"/>
        <rFont val="Calibri"/>
        <family val="2"/>
      </rPr>
      <t xml:space="preserve"> </t>
    </r>
    <r>
      <rPr>
        <sz val="11"/>
        <color theme="1"/>
        <rFont val="Calibri"/>
        <family val="2"/>
      </rPr>
      <t>미리보기</t>
    </r>
  </si>
  <si>
    <r>
      <rPr>
        <sz val="11"/>
        <color theme="1"/>
        <rFont val="Calibri"/>
        <family val="2"/>
      </rPr>
      <t>제정신이아님</t>
    </r>
  </si>
  <si>
    <t>https://cafe.naver.com/w3umf/137374</t>
  </si>
  <si>
    <r>
      <rPr>
        <sz val="11"/>
        <color theme="1"/>
        <rFont val="Calibri"/>
        <family val="2"/>
      </rPr>
      <t>일부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미리보기</t>
    </r>
    <r>
      <rPr>
        <sz val="11"/>
        <color theme="1"/>
        <rFont val="Calibri"/>
        <family val="2"/>
      </rPr>
      <t xml:space="preserve"> / </t>
    </r>
    <r>
      <rPr>
        <sz val="11"/>
        <color theme="1"/>
        <rFont val="Calibri"/>
        <family val="2"/>
      </rPr>
      <t>조합</t>
    </r>
    <r>
      <rPr>
        <sz val="11"/>
        <color theme="1"/>
        <rFont val="Calibri"/>
        <family val="2"/>
      </rPr>
      <t xml:space="preserve"> </t>
    </r>
    <r>
      <rPr>
        <sz val="11"/>
        <color theme="1"/>
        <rFont val="Calibri"/>
        <family val="2"/>
      </rPr>
      <t>등</t>
    </r>
  </si>
  <si>
    <t>메모리핵 방지</t>
  </si>
  <si>
    <t>UnryzeC</t>
  </si>
  <si>
    <t>https://github.com/UnryzeC/MemHackAPI/blob/main/Addons/AntiHackv11_Free.j</t>
  </si>
  <si>
    <t>DracoL1ch</t>
  </si>
  <si>
    <t>https://www.hiveworkshop.com/threads/memory-hack-api-description.289823/</t>
  </si>
  <si>
    <t>[시스템] 무한루프 트리거 사냥꾼 InfiniteLoopTriggerFinder</t>
  </si>
  <si>
    <t>크로아상</t>
  </si>
  <si>
    <t>https://cafe.naver.com/w3umf/111777</t>
  </si>
  <si>
    <t>스크립트 오류 종결자 JassDebugger</t>
  </si>
  <si>
    <t>https://cafe.naver.com/w3umf/111880</t>
  </si>
  <si>
    <t>아이템 옵션</t>
  </si>
  <si>
    <t>궁극기</t>
  </si>
  <si>
    <t>무기 기본 옵션 +50% or 공격력 +10%</t>
  </si>
  <si>
    <t>공격력 +10%</t>
  </si>
  <si>
    <t>공격력 +15%, 공속 -10%</t>
  </si>
  <si>
    <t>공격력 +15%, 공속 -5%, 이속 -5%</t>
  </si>
  <si>
    <t>공격력 +0%, 공속 +20%</t>
  </si>
  <si>
    <t>공격력 +5%, 상태이상 +10%</t>
  </si>
  <si>
    <t>공격력 +15%, 명중률 -10%</t>
  </si>
  <si>
    <t>공격력 +5%, 공속 +10%</t>
  </si>
  <si>
    <t>마법력 +10%</t>
  </si>
  <si>
    <t>마법력 +5%, 캐스팅 +15%</t>
  </si>
  <si>
    <t>마법력 +15%, 캐스팅 -15%</t>
  </si>
  <si>
    <t>마법력 +5%, 보조 +10%</t>
  </si>
  <si>
    <t>방어구 기본옵션 +50% or 방어력 +5%</t>
  </si>
  <si>
    <t>장신구 기본 옵션 +50% or 마방 +5%</t>
  </si>
  <si>
    <t>활력</t>
  </si>
  <si>
    <t>근력</t>
  </si>
  <si>
    <t>눈매</t>
  </si>
  <si>
    <t>민첩</t>
  </si>
  <si>
    <t>직관</t>
  </si>
  <si>
    <t>통찰</t>
  </si>
  <si>
    <t>악동</t>
  </si>
  <si>
    <t>명상</t>
  </si>
  <si>
    <t>제한</t>
  </si>
  <si>
    <t>스킬그룹</t>
  </si>
  <si>
    <t>스킬명</t>
  </si>
  <si>
    <t>필요변신</t>
  </si>
  <si>
    <t>시전시간</t>
  </si>
  <si>
    <t>쿨타임</t>
  </si>
  <si>
    <t>마나소모</t>
  </si>
  <si>
    <t>효과</t>
  </si>
  <si>
    <t>시너지 per level</t>
  </si>
  <si>
    <t>진화A</t>
  </si>
  <si>
    <t>진화B</t>
  </si>
  <si>
    <t>개화A</t>
  </si>
  <si>
    <t>개화B</t>
  </si>
  <si>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</si>
  <si>
    <t>3회 진화</t>
  </si>
  <si>
    <r>
      <rPr>
        <sz val="11"/>
        <color theme="1"/>
        <rFont val="Calibri"/>
        <family val="2"/>
      </rPr>
      <t>1</t>
    </r>
    <r>
      <rPr>
        <sz val="11"/>
        <color theme="1"/>
        <rFont val="Calibri"/>
        <family val="2"/>
      </rPr>
      <t>회</t>
    </r>
    <r>
      <rPr>
        <sz val="11"/>
        <color theme="1"/>
        <rFont val="Calibri"/>
        <family val="2"/>
      </rPr>
      <t xml:space="preserve"> </t>
    </r>
    <r>
      <rPr>
        <sz val="11"/>
        <color theme="1"/>
        <rFont val="Calibri"/>
        <family val="2"/>
      </rPr>
      <t>개화</t>
    </r>
  </si>
  <si>
    <r>
      <rPr>
        <sz val="11"/>
        <color theme="1"/>
        <rFont val="Calibri"/>
        <family val="2"/>
      </rPr>
      <t>1</t>
    </r>
    <r>
      <rPr>
        <sz val="11"/>
        <color theme="1"/>
        <rFont val="Calibri"/>
        <family val="2"/>
      </rPr>
      <t xml:space="preserve"> * 5</t>
    </r>
  </si>
  <si>
    <r>
      <rPr>
        <sz val="11"/>
        <color theme="1"/>
        <rFont val="Calibri"/>
        <family val="2"/>
      </rPr>
      <t>2</t>
    </r>
    <r>
      <rPr>
        <sz val="11"/>
        <color theme="1"/>
        <rFont val="Calibri"/>
        <family val="2"/>
      </rPr>
      <t xml:space="preserve"> * 3</t>
    </r>
  </si>
  <si>
    <r>
      <rPr>
        <sz val="11"/>
        <color theme="1"/>
        <rFont val="Calibri"/>
        <family val="2"/>
      </rPr>
      <t>7</t>
    </r>
    <r>
      <rPr>
        <sz val="11"/>
        <color theme="1"/>
        <rFont val="Calibri"/>
        <family val="2"/>
      </rPr>
      <t xml:space="preserve"> * 1</t>
    </r>
  </si>
  <si>
    <t>대쉬</t>
  </si>
  <si>
    <t>순보</t>
  </si>
  <si>
    <r>
      <rPr>
        <sz val="11"/>
        <color theme="1"/>
        <rFont val="Calibri"/>
        <family val="2"/>
      </rPr>
      <t>각</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최대</t>
    </r>
    <r>
      <rPr>
        <sz val="11"/>
        <color theme="1"/>
        <rFont val="Calibri"/>
        <family val="2"/>
      </rPr>
      <t xml:space="preserve"> </t>
    </r>
    <r>
      <rPr>
        <sz val="11"/>
        <color theme="1"/>
        <rFont val="Calibri"/>
        <family val="2"/>
      </rPr>
      <t>레벨</t>
    </r>
    <r>
      <rPr>
        <sz val="11"/>
        <color theme="1"/>
        <rFont val="Calibri"/>
        <family val="2"/>
      </rPr>
      <t xml:space="preserve"> 10 - S, A+, A, B+, B, C+, C, D+, D, F</t>
    </r>
  </si>
  <si>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진화가능</t>
    </r>
  </si>
  <si>
    <r>
      <rPr>
        <sz val="11"/>
        <color theme="1"/>
        <rFont val="Calibri"/>
        <family val="2"/>
      </rPr>
      <t>3</t>
    </r>
    <r>
      <rPr>
        <sz val="11"/>
        <color theme="1"/>
        <rFont val="Calibri"/>
        <family val="2"/>
      </rPr>
      <t>회</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진화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개화가능</t>
    </r>
  </si>
  <si>
    <t>방어</t>
  </si>
  <si>
    <t>레벨업시(만렙300) 1포인트, 스킬업시 1/1/1/1/1/2/2/2/3 포인트 소요</t>
  </si>
  <si>
    <t>변신</t>
  </si>
  <si>
    <t>마나 4~40 초당</t>
  </si>
  <si>
    <t>기본체력 100, 기본마나 100, 기본데미지 100 기준</t>
  </si>
  <si>
    <t>10~30</t>
  </si>
  <si>
    <t>100거리 이동</t>
  </si>
  <si>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</si>
  <si>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습득에</t>
  </si>
  <si>
    <r>
      <rPr>
        <b/>
        <sz val="20"/>
        <color theme="1"/>
        <rFont val="Calibri"/>
        <family val="2"/>
      </rPr>
      <t>[</t>
    </r>
    <r>
      <rPr>
        <b/>
        <sz val="20"/>
        <color theme="1"/>
        <rFont val="Calibri"/>
        <family val="2"/>
      </rPr>
      <t>기본</t>
    </r>
    <r>
      <rPr>
        <b/>
        <sz val="20"/>
        <color theme="1"/>
        <rFont val="Calibri"/>
        <family val="2"/>
      </rPr>
      <t>]</t>
    </r>
  </si>
  <si>
    <r>
      <rPr>
        <sz val="11"/>
        <color theme="1"/>
        <rFont val="Calibri"/>
        <family val="2"/>
      </rPr>
      <t>[</t>
    </r>
    <r>
      <rPr>
        <sz val="11"/>
        <color theme="1"/>
        <rFont val="Calibri"/>
        <family val="2"/>
      </rPr>
      <t>사신</t>
    </r>
    <r>
      <rPr>
        <sz val="11"/>
        <color theme="1"/>
        <rFont val="Calibri"/>
        <family val="2"/>
      </rPr>
      <t>]</t>
    </r>
  </si>
  <si>
    <r>
      <rPr>
        <sz val="11"/>
        <color theme="1"/>
        <rFont val="Calibri"/>
        <family val="2"/>
      </rPr>
      <t>16~8</t>
    </r>
    <r>
      <rPr>
        <sz val="11"/>
        <color theme="1"/>
        <rFont val="Calibri"/>
        <family val="2"/>
      </rPr>
      <t>초</t>
    </r>
  </si>
  <si>
    <t>15~45</t>
  </si>
  <si>
    <t>125거리 이동</t>
  </si>
  <si>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순간적으로</t>
    </r>
    <r>
      <rPr>
        <sz val="11"/>
        <color theme="1"/>
        <rFont val="Calibri"/>
        <family val="2"/>
      </rPr>
      <t xml:space="preserve"> </t>
    </r>
    <r>
      <rPr>
        <sz val="11"/>
        <color theme="1"/>
        <rFont val="Calibri"/>
        <family val="2"/>
      </rPr>
      <t>이동합니다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</si>
  <si>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-3%</t>
    </r>
  </si>
  <si>
    <r>
      <rPr>
        <sz val="11"/>
        <color theme="1"/>
        <rFont val="Calibri"/>
        <family val="2"/>
      </rPr>
      <t>[</t>
    </r>
    <r>
      <rPr>
        <sz val="11"/>
        <color theme="1"/>
        <rFont val="Calibri"/>
        <family val="2"/>
      </rPr>
      <t>아란칼</t>
    </r>
    <r>
      <rPr>
        <sz val="11"/>
        <color theme="1"/>
        <rFont val="Calibri"/>
        <family val="2"/>
      </rPr>
      <t>]</t>
    </r>
  </si>
  <si>
    <t>니도</t>
  </si>
  <si>
    <r>
      <rPr>
        <sz val="11"/>
        <color theme="1"/>
        <rFont val="Calibri"/>
        <family val="2"/>
      </rPr>
      <t>14~7</t>
    </r>
    <r>
      <rPr>
        <sz val="11"/>
        <color theme="1"/>
        <rFont val="Calibri"/>
        <family val="2"/>
      </rPr>
      <t>초</t>
    </r>
  </si>
  <si>
    <t>25~75</t>
  </si>
  <si>
    <t>150거리 이동</t>
  </si>
  <si>
    <t>아란칼들의 이동 보법입니다.</t>
  </si>
  <si>
    <r>
      <rPr>
        <sz val="11"/>
        <color theme="1"/>
        <rFont val="Calibri"/>
        <family val="2"/>
      </rPr>
      <t>대쉬류</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시간</t>
    </r>
    <r>
      <rPr>
        <sz val="11"/>
        <color theme="1"/>
        <rFont val="Calibri"/>
        <family val="2"/>
      </rPr>
      <t xml:space="preserve"> -3%</t>
    </r>
  </si>
  <si>
    <t>Damage U-Text</t>
  </si>
  <si>
    <r>
      <rPr>
        <sz val="11"/>
        <color theme="1"/>
        <rFont val="Calibri"/>
        <family val="2"/>
      </rPr>
      <t>[</t>
    </r>
    <r>
      <rPr>
        <sz val="11"/>
        <color theme="1"/>
        <rFont val="Calibri"/>
        <family val="2"/>
      </rPr>
      <t>대쉬</t>
    </r>
    <r>
      <rPr>
        <sz val="11"/>
        <color theme="1"/>
        <rFont val="Calibri"/>
        <family val="2"/>
      </rPr>
      <t>]</t>
    </r>
  </si>
  <si>
    <r>
      <rPr>
        <sz val="11"/>
        <color theme="1"/>
        <rFont val="Calibri"/>
        <family val="2"/>
      </rPr>
      <t>[</t>
    </r>
    <r>
      <rPr>
        <sz val="11"/>
        <color theme="1"/>
        <rFont val="Calibri"/>
        <family val="2"/>
      </rPr>
      <t>방어</t>
    </r>
    <r>
      <rPr>
        <sz val="11"/>
        <color theme="1"/>
        <rFont val="Calibri"/>
        <family val="2"/>
      </rPr>
      <t>]</t>
    </r>
  </si>
  <si>
    <r>
      <rPr>
        <sz val="11"/>
        <color theme="1"/>
        <rFont val="Calibri"/>
        <family val="2"/>
      </rPr>
      <t>[</t>
    </r>
    <r>
      <rPr>
        <sz val="11"/>
        <color theme="1"/>
        <rFont val="Calibri"/>
        <family val="2"/>
      </rPr>
      <t>아란칼</t>
    </r>
    <r>
      <rPr>
        <sz val="11"/>
        <color theme="1"/>
        <rFont val="Calibri"/>
        <family val="2"/>
      </rPr>
      <t>]</t>
    </r>
  </si>
  <si>
    <t>소니도</t>
  </si>
  <si>
    <r>
      <rPr>
        <sz val="11"/>
        <color theme="1"/>
        <rFont val="Calibri"/>
        <family val="2"/>
      </rPr>
      <t>12~6</t>
    </r>
    <r>
      <rPr>
        <sz val="11"/>
        <color theme="1"/>
        <rFont val="Calibri"/>
        <family val="2"/>
      </rPr>
      <t>초</t>
    </r>
  </si>
  <si>
    <t>30~90</t>
  </si>
  <si>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</si>
  <si>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</si>
  <si>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데미지: 기본 0.5초 합산</t>
  </si>
  <si>
    <r>
      <rPr>
        <sz val="11"/>
        <color theme="1"/>
        <rFont val="Calibri"/>
        <family val="2"/>
      </rPr>
      <t>[</t>
    </r>
    <r>
      <rPr>
        <sz val="11"/>
        <color theme="1"/>
        <rFont val="Calibri"/>
        <family val="2"/>
      </rPr>
      <t>순보</t>
    </r>
    <r>
      <rPr>
        <sz val="11"/>
        <color theme="1"/>
        <rFont val="Calibri"/>
        <family val="2"/>
      </rPr>
      <t>]</t>
    </r>
  </si>
  <si>
    <r>
      <rPr>
        <sz val="11"/>
        <color theme="1"/>
        <rFont val="Calibri"/>
        <family val="2"/>
      </rPr>
      <t>[</t>
    </r>
    <r>
      <rPr>
        <sz val="11"/>
        <color theme="1"/>
        <rFont val="Calibri"/>
        <family val="2"/>
      </rPr>
      <t>회피</t>
    </r>
    <r>
      <rPr>
        <sz val="11"/>
        <color theme="1"/>
        <rFont val="Calibri"/>
        <family val="2"/>
      </rPr>
      <t>]</t>
    </r>
  </si>
  <si>
    <r>
      <rPr>
        <sz val="11"/>
        <color theme="1"/>
        <rFont val="Calibri"/>
        <family val="2"/>
      </rPr>
      <t>[</t>
    </r>
    <r>
      <rPr>
        <sz val="11"/>
        <color theme="1"/>
        <rFont val="Calibri"/>
        <family val="2"/>
      </rPr>
      <t>점프</t>
    </r>
    <r>
      <rPr>
        <sz val="11"/>
        <color theme="1"/>
        <rFont val="Calibri"/>
        <family val="2"/>
      </rPr>
      <t>]</t>
    </r>
  </si>
  <si>
    <r>
      <rPr>
        <sz val="11"/>
        <color theme="1"/>
        <rFont val="Calibri"/>
        <family val="2"/>
      </rPr>
      <t>[</t>
    </r>
    <r>
      <rPr>
        <sz val="11"/>
        <color theme="1"/>
        <rFont val="Calibri"/>
        <family val="2"/>
      </rPr>
      <t>풀브링거</t>
    </r>
    <r>
      <rPr>
        <sz val="11"/>
        <color theme="1"/>
        <rFont val="Calibri"/>
        <family val="2"/>
      </rPr>
      <t>]</t>
    </r>
  </si>
  <si>
    <t>브링거 라이트</t>
  </si>
  <si>
    <r>
      <rPr>
        <sz val="11"/>
        <color theme="1"/>
        <rFont val="Calibri"/>
        <family val="2"/>
      </rPr>
      <t>10~5</t>
    </r>
    <r>
      <rPr>
        <sz val="11"/>
        <color theme="1"/>
        <rFont val="Calibri"/>
        <family val="2"/>
      </rPr>
      <t>초</t>
    </r>
  </si>
  <si>
    <t>50~150</t>
  </si>
  <si>
    <r>
      <rPr>
        <sz val="11"/>
        <color theme="1"/>
        <rFont val="Calibri"/>
        <family val="2"/>
      </rPr>
      <t>2</t>
    </r>
    <r>
      <rPr>
        <sz val="11"/>
        <color theme="1"/>
        <rFont val="Calibri"/>
        <family val="2"/>
      </rPr>
      <t>00</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</si>
  <si>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발이</t>
    </r>
    <r>
      <rPr>
        <sz val="11"/>
        <color theme="1"/>
        <rFont val="Calibri"/>
        <family val="2"/>
      </rPr>
      <t xml:space="preserve"> </t>
    </r>
    <r>
      <rPr>
        <sz val="11"/>
        <color theme="1"/>
        <rFont val="Calibri"/>
        <family val="2"/>
      </rPr>
      <t>닿는</t>
    </r>
    <r>
      <rPr>
        <sz val="11"/>
        <color theme="1"/>
        <rFont val="Calibri"/>
        <family val="2"/>
      </rPr>
      <t xml:space="preserve"> </t>
    </r>
    <r>
      <rPr>
        <sz val="11"/>
        <color theme="1"/>
        <rFont val="Calibri"/>
        <family val="2"/>
      </rPr>
      <t>부분에</t>
    </r>
    <r>
      <rPr>
        <sz val="11"/>
        <color theme="1"/>
        <rFont val="Calibri"/>
        <family val="2"/>
      </rPr>
      <t xml:space="preserve"> </t>
    </r>
    <r>
      <rPr>
        <sz val="11"/>
        <color theme="1"/>
        <rFont val="Calibri"/>
        <family val="2"/>
      </rPr>
      <t>존재하는</t>
    </r>
    <r>
      <rPr>
        <sz val="11"/>
        <color theme="1"/>
        <rFont val="Calibri"/>
        <family val="2"/>
      </rPr>
      <t xml:space="preserve"> </t>
    </r>
    <r>
      <rPr>
        <sz val="11"/>
        <color theme="1"/>
        <rFont val="Calibri"/>
        <family val="2"/>
      </rPr>
      <t>미세한</t>
    </r>
    <r>
      <rPr>
        <sz val="11"/>
        <color theme="1"/>
        <rFont val="Calibri"/>
        <family val="2"/>
      </rPr>
      <t xml:space="preserve"> </t>
    </r>
    <r>
      <rPr>
        <sz val="11"/>
        <color theme="1"/>
        <rFont val="Calibri"/>
        <family val="2"/>
      </rPr>
      <t>영혼의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극도로</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탄성을</t>
    </r>
    <r>
      <rPr>
        <sz val="11"/>
        <color theme="1"/>
        <rFont val="Calibri"/>
        <family val="2"/>
      </rPr>
      <t xml:space="preserve"> </t>
    </r>
    <r>
      <rPr>
        <sz val="11"/>
        <color theme="1"/>
        <rFont val="Calibri"/>
        <family val="2"/>
      </rPr>
      <t>강화시키는</t>
    </r>
    <r>
      <rPr>
        <sz val="11"/>
        <color theme="1"/>
        <rFont val="Calibri"/>
        <family val="2"/>
      </rPr>
      <t xml:space="preserve"> </t>
    </r>
    <r>
      <rPr>
        <sz val="11"/>
        <color theme="1"/>
        <rFont val="Calibri"/>
        <family val="2"/>
      </rPr>
      <t>원리를</t>
    </r>
    <r>
      <rPr>
        <sz val="11"/>
        <color theme="1"/>
        <rFont val="Calibri"/>
        <family val="2"/>
      </rPr>
      <t xml:space="preserve"> </t>
    </r>
    <r>
      <rPr>
        <sz val="11"/>
        <color theme="1"/>
        <rFont val="Calibri"/>
        <family val="2"/>
      </rPr>
      <t>이용해서</t>
    </r>
    <r>
      <rPr>
        <sz val="11"/>
        <color theme="1"/>
        <rFont val="Calibri"/>
        <family val="2"/>
      </rPr>
      <t xml:space="preserve"> </t>
    </r>
    <r>
      <rPr>
        <sz val="11"/>
        <color theme="1"/>
        <rFont val="Calibri"/>
        <family val="2"/>
      </rPr>
      <t>바닥을</t>
    </r>
    <r>
      <rPr>
        <sz val="11"/>
        <color theme="1"/>
        <rFont val="Calibri"/>
        <family val="2"/>
      </rPr>
      <t xml:space="preserve"> </t>
    </r>
    <r>
      <rPr>
        <sz val="11"/>
        <color theme="1"/>
        <rFont val="Calibri"/>
        <family val="2"/>
      </rPr>
      <t>풀브링해</t>
    </r>
    <r>
      <rPr>
        <sz val="11"/>
        <color theme="1"/>
        <rFont val="Calibri"/>
        <family val="2"/>
      </rPr>
      <t xml:space="preserve"> </t>
    </r>
    <r>
      <rPr>
        <sz val="11"/>
        <color theme="1"/>
        <rFont val="Calibri"/>
        <family val="2"/>
      </rPr>
      <t>가속한다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</si>
  <si>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마나</t>
    </r>
    <r>
      <rPr>
        <sz val="11"/>
        <color theme="1"/>
        <rFont val="Calibri"/>
        <family val="2"/>
      </rPr>
      <t xml:space="preserve"> -3%</t>
    </r>
  </si>
  <si>
    <t>위로 올라감</t>
  </si>
  <si>
    <t>│</t>
  </si>
  <si>
    <r>
      <rPr>
        <sz val="11"/>
        <color theme="1"/>
        <rFont val="Calibri"/>
        <family val="2"/>
      </rPr>
      <t>[</t>
    </r>
    <r>
      <rPr>
        <sz val="11"/>
        <color theme="1"/>
        <rFont val="Calibri"/>
        <family val="2"/>
      </rPr>
      <t>선류참</t>
    </r>
    <r>
      <rPr>
        <sz val="11"/>
        <color theme="1"/>
        <rFont val="Calibri"/>
        <family val="2"/>
      </rPr>
      <t>]</t>
    </r>
  </si>
  <si>
    <r>
      <rPr>
        <sz val="11"/>
        <color theme="1"/>
        <rFont val="Calibri"/>
        <family val="2"/>
      </rPr>
      <t>*</t>
    </r>
    <r>
      <rPr>
        <sz val="11"/>
        <color theme="1"/>
        <rFont val="Calibri"/>
        <family val="2"/>
      </rPr>
      <t xml:space="preserve"> 7</t>
    </r>
    <r>
      <rPr>
        <sz val="11"/>
        <color theme="1"/>
        <rFont val="Calibri"/>
        <family val="2"/>
      </rPr>
      <t>초</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대쉬류</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마나소모</t>
    </r>
    <r>
      <rPr>
        <sz val="11"/>
        <color theme="1"/>
        <rFont val="Calibri"/>
        <family val="2"/>
      </rPr>
      <t xml:space="preserve"> 2</t>
    </r>
    <r>
      <rPr>
        <sz val="11"/>
        <color theme="1"/>
        <rFont val="Calibri"/>
        <family val="2"/>
      </rPr>
      <t>배</t>
    </r>
    <r>
      <rPr>
        <sz val="11"/>
        <color theme="1"/>
        <rFont val="Calibri"/>
        <family val="2"/>
      </rPr>
      <t xml:space="preserve"> (10 </t>
    </r>
    <r>
      <rPr>
        <sz val="11"/>
        <color theme="1"/>
        <rFont val="Calibri"/>
        <family val="2"/>
      </rPr>
      <t>소모시</t>
    </r>
    <r>
      <rPr>
        <sz val="11"/>
        <color theme="1"/>
        <rFont val="Calibri"/>
        <family val="2"/>
      </rPr>
      <t xml:space="preserve">: 10 / 20 / 40... </t>
    </r>
    <r>
      <rPr>
        <sz val="11"/>
        <color theme="1"/>
        <rFont val="Calibri"/>
        <family val="2"/>
      </rPr>
      <t>소모</t>
    </r>
    <r>
      <rPr>
        <sz val="11"/>
        <color theme="1"/>
        <rFont val="Calibri"/>
        <family val="2"/>
      </rPr>
      <t>)</t>
    </r>
  </si>
  <si>
    <t>합산 피해 아래 고정</t>
  </si>
  <si>
    <r>
      <rPr>
        <sz val="11"/>
        <color theme="1"/>
        <rFont val="Calibri"/>
        <family val="2"/>
      </rPr>
      <t>[</t>
    </r>
    <r>
      <rPr>
        <sz val="11"/>
        <color theme="1"/>
        <rFont val="Calibri"/>
        <family val="2"/>
      </rPr>
      <t>니도</t>
    </r>
    <r>
      <rPr>
        <sz val="11"/>
        <color theme="1"/>
        <rFont val="Calibri"/>
        <family val="2"/>
      </rPr>
      <t>]</t>
    </r>
  </si>
  <si>
    <r>
      <rPr>
        <sz val="11"/>
        <color theme="1"/>
        <rFont val="Calibri"/>
        <family val="2"/>
      </rPr>
      <t>[</t>
    </r>
    <r>
      <rPr>
        <sz val="11"/>
        <color theme="1"/>
        <rFont val="Calibri"/>
        <family val="2"/>
      </rPr>
      <t>천무연신</t>
    </r>
    <r>
      <rPr>
        <sz val="11"/>
        <color theme="1"/>
        <rFont val="Calibri"/>
        <family val="2"/>
      </rPr>
      <t>]</t>
    </r>
  </si>
  <si>
    <t>기본-
회피,
점프류</t>
  </si>
  <si>
    <r>
      <rPr>
        <sz val="11"/>
        <color theme="1"/>
        <rFont val="Calibri"/>
        <family val="2"/>
      </rPr>
      <t>2</t>
    </r>
    <r>
      <rPr>
        <sz val="11"/>
        <color theme="1"/>
        <rFont val="Calibri"/>
        <family val="2"/>
      </rPr>
      <t>0~10</t>
    </r>
    <r>
      <rPr>
        <sz val="11"/>
        <color theme="1"/>
        <rFont val="Calibri"/>
        <family val="2"/>
      </rPr>
      <t>초</t>
    </r>
  </si>
  <si>
    <t>방어 자세를 취해 데미지를 감소시킵니다.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</si>
  <si>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</si>
  <si>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2</t>
    </r>
    <r>
      <rPr>
        <sz val="11"/>
        <color theme="1"/>
        <rFont val="Calibri"/>
        <family val="2"/>
      </rPr>
      <t>회이상</t>
    </r>
    <r>
      <rPr>
        <sz val="11"/>
        <color theme="1"/>
        <rFont val="Calibri"/>
        <family val="2"/>
      </rPr>
      <t xml:space="preserve"> count+</t>
    </r>
    <r>
      <rPr>
        <sz val="11"/>
        <color theme="1"/>
        <rFont val="Calibri"/>
        <family val="2"/>
      </rPr>
      <t>사망시</t>
    </r>
    <r>
      <rPr>
        <sz val="11"/>
        <color theme="1"/>
        <rFont val="Calibri"/>
        <family val="2"/>
      </rPr>
      <t xml:space="preserve"> dps </t>
    </r>
    <r>
      <rPr>
        <sz val="11"/>
        <color theme="1"/>
        <rFont val="Calibri"/>
        <family val="2"/>
      </rPr>
      <t>표시</t>
    </r>
  </si>
  <si>
    <r>
      <rPr>
        <sz val="11"/>
        <color theme="1"/>
        <rFont val="Calibri"/>
        <family val="2"/>
      </rPr>
      <t>[</t>
    </r>
    <r>
      <rPr>
        <sz val="11"/>
        <color theme="1"/>
        <rFont val="Calibri"/>
        <family val="2"/>
      </rPr>
      <t>소니도</t>
    </r>
    <r>
      <rPr>
        <sz val="11"/>
        <color theme="1"/>
        <rFont val="Calibri"/>
        <family val="2"/>
      </rPr>
      <t>]</t>
    </r>
  </si>
  <si>
    <t>18~9</t>
  </si>
  <si>
    <r>
      <rPr>
        <sz val="11"/>
        <color theme="1"/>
        <rFont val="Calibri"/>
        <family val="2"/>
      </rPr>
      <t>0.5</t>
    </r>
    <r>
      <rPr>
        <sz val="11"/>
        <color theme="1"/>
        <rFont val="Calibri"/>
        <family val="2"/>
      </rPr>
      <t>초간</t>
    </r>
    <r>
      <rPr>
        <sz val="11"/>
        <color theme="1"/>
        <rFont val="Calibri"/>
        <family val="2"/>
      </rPr>
      <t xml:space="preserve"> </t>
    </r>
    <r>
      <rPr>
        <sz val="11"/>
        <color theme="1"/>
        <rFont val="Calibri"/>
        <family val="2"/>
      </rPr>
      <t>무적</t>
    </r>
  </si>
  <si>
    <t>0.5초 무적</t>
  </si>
  <si>
    <t>회피, 점프류 거리 +3%</t>
  </si>
  <si>
    <r>
      <rPr>
        <sz val="11"/>
        <color theme="1"/>
        <rFont val="Calibri"/>
        <family val="2"/>
      </rPr>
      <t>[</t>
    </r>
    <r>
      <rPr>
        <sz val="11"/>
        <color theme="1"/>
        <rFont val="Calibri"/>
        <family val="2"/>
      </rPr>
      <t>명선붕격</t>
    </r>
    <r>
      <rPr>
        <sz val="11"/>
        <color theme="1"/>
        <rFont val="Calibri"/>
        <family val="2"/>
      </rPr>
      <t>]</t>
    </r>
  </si>
  <si>
    <t>천무연신</t>
  </si>
  <si>
    <t>16~8</t>
  </si>
  <si>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방어함</t>
    </r>
  </si>
  <si>
    <t>회피, 점프류 쿨탐 -3%</t>
  </si>
  <si>
    <t>지열붕격</t>
  </si>
  <si>
    <r>
      <rPr>
        <sz val="11"/>
        <color theme="1"/>
        <rFont val="Calibri"/>
        <family val="2"/>
      </rPr>
      <t>18~12</t>
    </r>
    <r>
      <rPr>
        <sz val="11"/>
        <color theme="1"/>
        <rFont val="Calibri"/>
        <family val="2"/>
      </rPr>
      <t>초</t>
    </r>
  </si>
  <si>
    <t>40~120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</si>
  <si>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범위공격</t>
    </r>
    <r>
      <rPr>
        <sz val="11"/>
        <color theme="1"/>
        <rFont val="Calibri"/>
        <family val="2"/>
      </rPr>
      <t xml:space="preserve"> 150-250%</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</si>
  <si>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충격파로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범위공격을</t>
    </r>
    <r>
      <rPr>
        <sz val="11"/>
        <color theme="1"/>
        <rFont val="Calibri"/>
        <family val="2"/>
      </rPr>
      <t xml:space="preserve"> </t>
    </r>
    <r>
      <rPr>
        <sz val="11"/>
        <color theme="1"/>
        <rFont val="Calibri"/>
        <family val="2"/>
      </rPr>
      <t>가합니다</t>
    </r>
    <r>
      <rPr>
        <sz val="11"/>
        <color theme="1"/>
        <rFont val="Calibri"/>
        <family val="2"/>
      </rPr>
      <t>.</t>
    </r>
  </si>
  <si>
    <t>회피, 점프류 효과(지속/뎀지) +3%</t>
  </si>
  <si>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암살자</t>
    </r>
    <r>
      <rPr>
        <sz val="11"/>
        <color theme="1"/>
        <rFont val="Calibri"/>
        <family val="2"/>
      </rPr>
      <t xml:space="preserve"> - </t>
    </r>
    <r>
      <rPr>
        <sz val="11"/>
        <color theme="1"/>
        <rFont val="Calibri"/>
        <family val="2"/>
      </rPr>
      <t>높은공격력</t>
    </r>
    <r>
      <rPr>
        <sz val="11"/>
        <color theme="1"/>
        <rFont val="Calibri"/>
        <family val="2"/>
      </rPr>
      <t xml:space="preserve">, </t>
    </r>
    <r>
      <rPr>
        <sz val="11"/>
        <color theme="1"/>
        <rFont val="Calibri"/>
        <family val="2"/>
      </rPr>
      <t>방어무시</t>
    </r>
  </si>
  <si>
    <r>
      <rPr>
        <sz val="9"/>
        <color theme="1"/>
        <rFont val="Calibri"/>
        <family val="2"/>
      </rPr>
      <t>[</t>
    </r>
    <r>
      <rPr>
        <sz val="9"/>
        <color theme="1"/>
        <rFont val="Calibri"/>
        <family val="2"/>
      </rPr>
      <t>브링거라이트</t>
    </r>
    <r>
      <rPr>
        <sz val="9"/>
        <color theme="1"/>
        <rFont val="Calibri"/>
        <family val="2"/>
      </rPr>
      <t>]</t>
    </r>
  </si>
  <si>
    <t>선류참</t>
  </si>
  <si>
    <r>
      <rPr>
        <sz val="11"/>
        <color theme="1"/>
        <rFont val="Calibri"/>
        <family val="2"/>
      </rPr>
      <t>21~14</t>
    </r>
    <r>
      <rPr>
        <sz val="11"/>
        <color theme="1"/>
        <rFont val="Calibri"/>
        <family val="2"/>
      </rPr>
      <t>초</t>
    </r>
  </si>
  <si>
    <t>55~165</t>
  </si>
  <si>
    <r>
      <rPr>
        <sz val="11"/>
        <color theme="1"/>
        <rFont val="Calibri"/>
        <family val="2"/>
      </rPr>
      <t>점프와</t>
    </r>
    <r>
      <rPr>
        <sz val="11"/>
        <color theme="1"/>
        <rFont val="Calibri"/>
        <family val="2"/>
      </rPr>
      <t xml:space="preserve"> </t>
    </r>
    <r>
      <rPr>
        <sz val="11"/>
        <color theme="1"/>
        <rFont val="Calibri"/>
        <family val="2"/>
      </rPr>
      <t>회전베기</t>
    </r>
  </si>
  <si>
    <t>점프와 회전베기를 동시에 하며 전진한다.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</si>
  <si>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마나</t>
    </r>
    <r>
      <rPr>
        <sz val="11"/>
        <color theme="1"/>
        <rFont val="Calibri"/>
        <family val="2"/>
      </rPr>
      <t xml:space="preserve"> -3%</t>
    </r>
  </si>
  <si>
    <r>
      <rPr>
        <sz val="11"/>
        <color theme="1"/>
        <rFont val="Calibri"/>
        <family val="2"/>
      </rPr>
      <t xml:space="preserve">- </t>
    </r>
    <r>
      <rPr>
        <sz val="11"/>
        <color theme="1"/>
        <rFont val="Calibri"/>
        <family val="2"/>
      </rPr>
      <t>다회공격</t>
    </r>
    <r>
      <rPr>
        <sz val="11"/>
        <color theme="1"/>
        <rFont val="Calibri"/>
        <family val="2"/>
      </rPr>
      <t xml:space="preserve">, </t>
    </r>
    <r>
      <rPr>
        <sz val="11"/>
        <color theme="1"/>
        <rFont val="Calibri"/>
        <family val="2"/>
      </rPr>
      <t>쿨감소</t>
    </r>
    <r>
      <rPr>
        <sz val="11"/>
        <color theme="1"/>
        <rFont val="Calibri"/>
        <family val="2"/>
      </rPr>
      <t>&amp;</t>
    </r>
    <r>
      <rPr>
        <sz val="11"/>
        <color theme="1"/>
        <rFont val="Calibri"/>
        <family val="2"/>
      </rPr>
      <t>쿨초</t>
    </r>
    <r>
      <rPr>
        <sz val="11"/>
        <color theme="1"/>
        <rFont val="Calibri"/>
        <family val="2"/>
      </rPr>
      <t xml:space="preserve">, </t>
    </r>
    <r>
      <rPr>
        <sz val="11"/>
        <color theme="1"/>
        <rFont val="Calibri"/>
        <family val="2"/>
      </rPr>
      <t>은신</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사망폭발</t>
    </r>
  </si>
  <si>
    <r>
      <rPr>
        <sz val="11"/>
        <color theme="1"/>
        <rFont val="Calibri"/>
        <family val="2"/>
      </rPr>
      <t>*습득만</t>
    </r>
    <r>
      <rPr>
        <sz val="11"/>
        <color theme="1"/>
        <rFont val="Calibri"/>
        <family val="2"/>
      </rPr>
      <t xml:space="preserve"> </t>
    </r>
    <r>
      <rPr>
        <sz val="11"/>
        <color theme="1"/>
        <rFont val="Calibri"/>
        <family val="2"/>
      </rPr>
      <t>한다면</t>
    </r>
    <r>
      <rPr>
        <sz val="11"/>
        <color theme="1"/>
        <rFont val="Calibri"/>
        <family val="2"/>
      </rPr>
      <t xml:space="preserve"> </t>
    </r>
    <r>
      <rPr>
        <sz val="11"/>
        <color theme="1"/>
        <rFont val="Calibri"/>
        <family val="2"/>
      </rPr>
      <t>사용은</t>
    </r>
    <r>
      <rPr>
        <sz val="11"/>
        <color theme="1"/>
        <rFont val="Calibri"/>
        <family val="2"/>
      </rPr>
      <t xml:space="preserve"> </t>
    </r>
    <r>
      <rPr>
        <sz val="11"/>
        <color theme="1"/>
        <rFont val="Calibri"/>
        <family val="2"/>
      </rPr>
      <t>제한없음</t>
    </r>
  </si>
  <si>
    <t>명선붕격</t>
  </si>
  <si>
    <r>
      <rPr>
        <sz val="11"/>
        <color theme="1"/>
        <rFont val="Calibri"/>
        <family val="2"/>
      </rPr>
      <t>24~16</t>
    </r>
    <r>
      <rPr>
        <sz val="11"/>
        <color theme="1"/>
        <rFont val="Calibri"/>
        <family val="2"/>
      </rPr>
      <t>초</t>
    </r>
  </si>
  <si>
    <t>70~210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</si>
  <si>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범위다중공격</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</si>
  <si>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영압</t>
    </r>
    <r>
      <rPr>
        <sz val="11"/>
        <color theme="1"/>
        <rFont val="Calibri"/>
        <family val="2"/>
      </rPr>
      <t xml:space="preserve"> </t>
    </r>
    <r>
      <rPr>
        <sz val="11"/>
        <color theme="1"/>
        <rFont val="Calibri"/>
        <family val="2"/>
      </rPr>
      <t>소용돌이로</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다단히트합니다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</si>
  <si>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약화</t>
    </r>
    <r>
      <rPr>
        <sz val="11"/>
        <color theme="1"/>
        <rFont val="Calibri"/>
        <family val="2"/>
      </rPr>
      <t>(</t>
    </r>
    <r>
      <rPr>
        <sz val="11"/>
        <color theme="1"/>
        <rFont val="Calibri"/>
        <family val="2"/>
      </rPr>
      <t>방깍</t>
    </r>
    <r>
      <rPr>
        <sz val="11"/>
        <color theme="1"/>
        <rFont val="Calibri"/>
        <family val="2"/>
      </rPr>
      <t xml:space="preserve">), </t>
    </r>
    <r>
      <rPr>
        <sz val="11"/>
        <color theme="1"/>
        <rFont val="Calibri"/>
        <family val="2"/>
      </rPr>
      <t>공격불가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출혈폭발</t>
    </r>
  </si>
  <si>
    <r>
      <rPr>
        <b/>
        <sz val="20"/>
        <color theme="1"/>
        <rFont val="Calibri"/>
        <family val="2"/>
      </rPr>
      <t>[</t>
    </r>
    <r>
      <rPr>
        <b/>
        <sz val="20"/>
        <color theme="1"/>
        <rFont val="Calibri"/>
        <family val="2"/>
      </rPr>
      <t>핵심</t>
    </r>
    <r>
      <rPr>
        <b/>
        <sz val="20"/>
        <color theme="1"/>
        <rFont val="Calibri"/>
        <family val="2"/>
      </rPr>
      <t>]</t>
    </r>
  </si>
  <si>
    <t>세로베기</t>
  </si>
  <si>
    <r>
      <rPr>
        <sz val="11"/>
        <color theme="1"/>
        <rFont val="Calibri"/>
        <family val="2"/>
      </rPr>
      <t>7</t>
    </r>
    <r>
      <rPr>
        <sz val="11"/>
        <color theme="1"/>
        <rFont val="Calibri"/>
        <family val="2"/>
      </rPr>
      <t>초</t>
    </r>
  </si>
  <si>
    <r>
      <rPr>
        <sz val="11"/>
        <color theme="1"/>
        <rFont val="Calibri"/>
        <family val="2"/>
      </rPr>
      <t>2</t>
    </r>
    <r>
      <rPr>
        <sz val="11"/>
        <color theme="1"/>
        <rFont val="Calibri"/>
        <family val="2"/>
      </rPr>
      <t>0~60</t>
    </r>
  </si>
  <si>
    <t>공격력 100~200%</t>
  </si>
  <si>
    <t>검을 세로로 베어 데미지를 가합니다.</t>
  </si>
  <si>
    <t>베기류 쿨 -3%</t>
  </si>
  <si>
    <t>대상 3초간 약화 2-10%</t>
  </si>
  <si>
    <t>약화 대상 관통</t>
  </si>
  <si>
    <r>
      <rPr>
        <sz val="11"/>
        <color theme="1"/>
        <rFont val="Calibri"/>
        <family val="2"/>
      </rPr>
      <t xml:space="preserve">10/20/30% </t>
    </r>
    <r>
      <rPr>
        <sz val="11"/>
        <color theme="1"/>
        <rFont val="Calibri"/>
        <family val="2"/>
      </rPr>
      <t>베기</t>
    </r>
    <r>
      <rPr>
        <sz val="11"/>
        <color theme="1"/>
        <rFont val="Calibri"/>
        <family val="2"/>
      </rPr>
      <t xml:space="preserve"> +1</t>
    </r>
    <r>
      <rPr>
        <sz val="11"/>
        <color theme="1"/>
        <rFont val="Calibri"/>
        <family val="2"/>
      </rPr>
      <t>회</t>
    </r>
  </si>
  <si>
    <t>데미지 +30%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</si>
  <si>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공격불가</t>
    </r>
  </si>
  <si>
    <r>
      <rPr>
        <sz val="11"/>
        <color theme="1"/>
        <rFont val="Calibri"/>
        <family val="2"/>
      </rPr>
      <t>약화</t>
    </r>
    <r>
      <rPr>
        <sz val="11"/>
        <color theme="1"/>
        <rFont val="Calibri"/>
        <family val="2"/>
      </rPr>
      <t>: (</t>
    </r>
    <r>
      <rPr>
        <sz val="11"/>
        <color theme="1"/>
        <rFont val="Calibri"/>
        <family val="2"/>
      </rPr>
      <t>물리</t>
    </r>
    <r>
      <rPr>
        <sz val="11"/>
        <color theme="1"/>
        <rFont val="Calibri"/>
        <family val="2"/>
      </rPr>
      <t>)</t>
    </r>
    <r>
      <rPr>
        <sz val="11"/>
        <color theme="1"/>
        <rFont val="Calibri"/>
        <family val="2"/>
      </rPr>
      <t>방어</t>
    </r>
    <r>
      <rPr>
        <sz val="11"/>
        <color theme="1"/>
        <rFont val="Calibri"/>
        <family val="2"/>
      </rPr>
      <t xml:space="preserve">% </t>
    </r>
    <r>
      <rPr>
        <sz val="11"/>
        <color theme="1"/>
        <rFont val="Calibri"/>
        <family val="2"/>
      </rPr>
      <t>감소</t>
    </r>
  </si>
  <si>
    <t>월아천충</t>
  </si>
  <si>
    <r>
      <rPr>
        <sz val="11"/>
        <color theme="1"/>
        <rFont val="Calibri"/>
        <family val="2"/>
      </rPr>
      <t>13</t>
    </r>
    <r>
      <rPr>
        <sz val="11"/>
        <color theme="1"/>
        <rFont val="Calibri"/>
        <family val="2"/>
      </rPr>
      <t>초</t>
    </r>
  </si>
  <si>
    <r>
      <rPr>
        <sz val="11"/>
        <color theme="1"/>
        <rFont val="Calibri"/>
        <family val="2"/>
      </rPr>
      <t>175~275% 1.8</t>
    </r>
    <r>
      <rPr>
        <sz val="11"/>
        <color theme="1"/>
        <rFont val="Calibri"/>
        <family val="2"/>
      </rPr>
      <t>칸</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</si>
  <si>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</si>
  <si>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t>베기류 데미지 +3%</t>
  </si>
  <si>
    <t>최대거리 +6-30%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</si>
  <si>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</si>
  <si>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쿨감</t>
    </r>
    <r>
      <rPr>
        <sz val="11"/>
        <color theme="1"/>
        <rFont val="Calibri"/>
        <family val="2"/>
      </rPr>
      <t xml:space="preserve"> 10/20/30%</t>
    </r>
  </si>
  <si>
    <r>
      <rPr>
        <sz val="11"/>
        <color theme="1"/>
        <rFont val="Calibri"/>
        <family val="2"/>
      </rPr>
      <t>데미지</t>
    </r>
    <r>
      <rPr>
        <sz val="11"/>
        <color theme="1"/>
        <rFont val="Calibri"/>
        <family val="2"/>
      </rPr>
      <t xml:space="preserve"> +30%</t>
    </r>
  </si>
  <si>
    <r>
      <rPr>
        <sz val="11"/>
        <color theme="1"/>
        <rFont val="Calibri"/>
        <family val="2"/>
      </rPr>
      <t>범위</t>
    </r>
    <r>
      <rPr>
        <sz val="11"/>
        <color theme="1"/>
        <rFont val="Calibri"/>
        <family val="2"/>
      </rPr>
      <t xml:space="preserve"> +50%</t>
    </r>
  </si>
  <si>
    <t>[세로베기]</t>
  </si>
  <si>
    <r>
      <rPr>
        <sz val="11"/>
        <color theme="1"/>
        <rFont val="Calibri"/>
        <family val="2"/>
      </rPr>
      <t>[가로베기</t>
    </r>
    <r>
      <rPr>
        <sz val="11"/>
        <color theme="1"/>
        <rFont val="Calibri"/>
        <family val="2"/>
      </rPr>
      <t>]</t>
    </r>
  </si>
  <si>
    <t>월아십자충</t>
  </si>
  <si>
    <r>
      <rPr>
        <sz val="11"/>
        <color theme="1"/>
        <rFont val="Calibri"/>
        <family val="2"/>
      </rPr>
      <t>16</t>
    </r>
    <r>
      <rPr>
        <sz val="11"/>
        <color theme="1"/>
        <rFont val="Calibri"/>
        <family val="2"/>
      </rPr>
      <t>초</t>
    </r>
  </si>
  <si>
    <r>
      <rPr>
        <sz val="11"/>
        <color theme="1"/>
        <rFont val="Calibri"/>
        <family val="2"/>
      </rPr>
      <t>200~300% 2.1</t>
    </r>
    <r>
      <rPr>
        <sz val="11"/>
        <color theme="1"/>
        <rFont val="Calibri"/>
        <family val="2"/>
      </rPr>
      <t>칸</t>
    </r>
  </si>
  <si>
    <r>
      <rPr>
        <sz val="11"/>
        <color theme="1"/>
        <rFont val="Calibri"/>
        <family val="2"/>
      </rPr>
      <t>월아천충을</t>
    </r>
    <r>
      <rPr>
        <sz val="11"/>
        <color theme="1"/>
        <rFont val="Calibri"/>
        <family val="2"/>
      </rPr>
      <t xml:space="preserve"> </t>
    </r>
    <r>
      <rPr>
        <sz val="11"/>
        <color theme="1"/>
        <rFont val="Calibri"/>
        <family val="2"/>
      </rPr>
      <t>십자가</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날린다</t>
    </r>
    <r>
      <rPr>
        <sz val="11"/>
        <color theme="1"/>
        <rFont val="Calibri"/>
        <family val="2"/>
      </rPr>
      <t>.</t>
    </r>
  </si>
  <si>
    <r>
      <rPr>
        <sz val="11"/>
        <color theme="1"/>
        <rFont val="Calibri"/>
        <family val="2"/>
      </rPr>
      <t>대상</t>
    </r>
    <r>
      <rPr>
        <sz val="11"/>
        <color theme="1"/>
        <rFont val="Calibri"/>
        <family val="2"/>
      </rPr>
      <t xml:space="preserve"> 3</t>
    </r>
    <r>
      <rPr>
        <sz val="11"/>
        <color theme="1"/>
        <rFont val="Calibri"/>
        <family val="2"/>
      </rPr>
      <t>초간</t>
    </r>
    <r>
      <rPr>
        <sz val="11"/>
        <color theme="1"/>
        <rFont val="Calibri"/>
        <family val="2"/>
      </rPr>
      <t xml:space="preserve"> </t>
    </r>
    <r>
      <rPr>
        <sz val="11"/>
        <color theme="1"/>
        <rFont val="Calibri"/>
        <family val="2"/>
      </rPr>
      <t>약화</t>
    </r>
    <r>
      <rPr>
        <sz val="11"/>
        <color theme="1"/>
        <rFont val="Calibri"/>
        <family val="2"/>
      </rPr>
      <t xml:space="preserve"> 2-10%</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</si>
  <si>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</si>
  <si>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</si>
  <si>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이상시</t>
    </r>
    <r>
      <rPr>
        <sz val="11"/>
        <color theme="1"/>
        <rFont val="Calibri"/>
        <family val="2"/>
      </rPr>
      <t xml:space="preserve">, </t>
    </r>
    <r>
      <rPr>
        <sz val="11"/>
        <color theme="1"/>
        <rFont val="Calibri"/>
        <family val="2"/>
      </rPr>
      <t>다음</t>
    </r>
    <r>
      <rPr>
        <sz val="11"/>
        <color theme="1"/>
        <rFont val="Calibri"/>
        <family val="2"/>
      </rPr>
      <t xml:space="preserve"> +50%</t>
    </r>
  </si>
  <si>
    <r>
      <rPr>
        <sz val="11"/>
        <color theme="1"/>
        <rFont val="Calibri"/>
        <family val="2"/>
      </rPr>
      <t>건강</t>
    </r>
    <r>
      <rPr>
        <sz val="11"/>
        <color theme="1"/>
        <rFont val="Calibri"/>
        <family val="2"/>
      </rPr>
      <t>: HP&gt;80%</t>
    </r>
  </si>
  <si>
    <t>[공열섬]</t>
  </si>
  <si>
    <r>
      <rPr>
        <sz val="11"/>
        <color theme="1"/>
        <rFont val="Calibri"/>
        <family val="2"/>
      </rPr>
      <t>[찌르기</t>
    </r>
    <r>
      <rPr>
        <sz val="11"/>
        <color theme="1"/>
        <rFont val="Calibri"/>
        <family val="2"/>
      </rPr>
      <t>]</t>
    </r>
  </si>
  <si>
    <t>무쌍의일섬</t>
  </si>
  <si>
    <r>
      <rPr>
        <sz val="11"/>
        <color theme="1"/>
        <rFont val="Calibri"/>
        <family val="2"/>
      </rPr>
      <t>28</t>
    </r>
    <r>
      <rPr>
        <sz val="11"/>
        <color theme="1"/>
        <rFont val="Calibri"/>
        <family val="2"/>
      </rPr>
      <t>초</t>
    </r>
  </si>
  <si>
    <r>
      <rPr>
        <sz val="11"/>
        <color theme="1"/>
        <rFont val="Calibri"/>
        <family val="2"/>
      </rPr>
      <t>300~450% 3</t>
    </r>
    <r>
      <rPr>
        <sz val="11"/>
        <color theme="1"/>
        <rFont val="Calibri"/>
        <family val="2"/>
      </rPr>
      <t>칸</t>
    </r>
  </si>
  <si>
    <r>
      <rPr>
        <sz val="11"/>
        <color theme="1"/>
        <rFont val="Calibri"/>
        <family val="2"/>
      </rPr>
      <t>월아천충과</t>
    </r>
    <r>
      <rPr>
        <sz val="11"/>
        <color theme="1"/>
        <rFont val="Calibri"/>
        <family val="2"/>
      </rPr>
      <t xml:space="preserve"> </t>
    </r>
    <r>
      <rPr>
        <sz val="11"/>
        <color theme="1"/>
        <rFont val="Calibri"/>
        <family val="2"/>
      </rPr>
      <t>그랑레이세로의</t>
    </r>
    <r>
      <rPr>
        <sz val="11"/>
        <color theme="1"/>
        <rFont val="Calibri"/>
        <family val="2"/>
      </rPr>
      <t xml:space="preserve"> </t>
    </r>
    <r>
      <rPr>
        <sz val="11"/>
        <color theme="1"/>
        <rFont val="Calibri"/>
        <family val="2"/>
      </rPr>
      <t>융합</t>
    </r>
  </si>
  <si>
    <t>베기류 마나 -3%</t>
  </si>
  <si>
    <t>첫타(세로) 약화 2-10%</t>
  </si>
  <si>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</si>
  <si>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데미지</t>
    </r>
    <r>
      <rPr>
        <sz val="11"/>
        <color theme="1"/>
        <rFont val="Calibri"/>
        <family val="2"/>
      </rPr>
      <t xml:space="preserve"> +30%</t>
    </r>
  </si>
  <si>
    <t>대상 사망시 뎀증폭 +10%</t>
  </si>
  <si>
    <r>
      <rPr>
        <sz val="11"/>
        <color theme="1"/>
        <rFont val="Calibri"/>
        <family val="2"/>
      </rPr>
      <t>[</t>
    </r>
    <r>
      <rPr>
        <sz val="11"/>
        <color theme="1"/>
        <rFont val="Calibri"/>
        <family val="2"/>
      </rPr>
      <t>월아천충</t>
    </r>
    <r>
      <rPr>
        <sz val="11"/>
        <color theme="1"/>
        <rFont val="Calibri"/>
        <family val="2"/>
      </rPr>
      <t>]</t>
    </r>
  </si>
  <si>
    <r>
      <rPr>
        <sz val="10"/>
        <color theme="1"/>
        <rFont val="Calibri"/>
        <family val="2"/>
      </rPr>
      <t>[</t>
    </r>
    <r>
      <rPr>
        <sz val="10"/>
        <color theme="1"/>
        <rFont val="Calibri"/>
        <family val="2"/>
      </rPr>
      <t>천쇄참월</t>
    </r>
    <r>
      <rPr>
        <sz val="10"/>
        <color theme="1"/>
        <rFont val="Calibri"/>
        <family val="2"/>
      </rPr>
      <t>]</t>
    </r>
  </si>
  <si>
    <t>가로베기</t>
  </si>
  <si>
    <r>
      <rPr>
        <sz val="11"/>
        <color theme="1"/>
        <rFont val="Calibri"/>
        <family val="2"/>
      </rPr>
      <t>7</t>
    </r>
    <r>
      <rPr>
        <sz val="11"/>
        <color theme="1"/>
        <rFont val="Calibri"/>
        <family val="2"/>
      </rPr>
      <t>초</t>
    </r>
  </si>
  <si>
    <t>20~60</t>
  </si>
  <si>
    <t>대상 출혈 20% 2초x1~5회</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</si>
  <si>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</si>
  <si>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7</t>
    </r>
    <r>
      <rPr>
        <sz val="11"/>
        <color theme="1"/>
        <rFont val="Calibri"/>
        <family val="2"/>
      </rPr>
      <t>/5/3</t>
    </r>
    <r>
      <rPr>
        <sz val="11"/>
        <color theme="1"/>
        <rFont val="Calibri"/>
        <family val="2"/>
      </rPr>
      <t>회마다</t>
    </r>
    <r>
      <rPr>
        <sz val="11"/>
        <color theme="1"/>
        <rFont val="Calibri"/>
        <family val="2"/>
      </rPr>
      <t xml:space="preserve"> </t>
    </r>
    <r>
      <rPr>
        <sz val="11"/>
        <color theme="1"/>
        <rFont val="Calibri"/>
        <family val="2"/>
      </rPr>
      <t>데미지</t>
    </r>
    <r>
      <rPr>
        <sz val="11"/>
        <color theme="1"/>
        <rFont val="Calibri"/>
        <family val="2"/>
      </rPr>
      <t xml:space="preserve"> +50%</t>
    </r>
  </si>
  <si>
    <r>
      <rPr>
        <sz val="11"/>
        <color theme="1"/>
        <rFont val="Calibri"/>
        <family val="2"/>
      </rPr>
      <t>데미지</t>
    </r>
    <r>
      <rPr>
        <sz val="11"/>
        <color theme="1"/>
        <rFont val="Calibri"/>
        <family val="2"/>
      </rPr>
      <t xml:space="preserve"> +30%</t>
    </r>
  </si>
  <si>
    <r>
      <rPr>
        <sz val="11"/>
        <color theme="1"/>
        <rFont val="Calibri"/>
        <family val="2"/>
      </rPr>
      <t>남은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횟수</t>
    </r>
    <r>
      <rPr>
        <sz val="11"/>
        <color theme="1"/>
        <rFont val="Calibri"/>
        <family val="2"/>
      </rPr>
      <t xml:space="preserve"> +3</t>
    </r>
    <r>
      <rPr>
        <sz val="11"/>
        <color theme="1"/>
        <rFont val="Calibri"/>
        <family val="2"/>
      </rPr>
      <t>회</t>
    </r>
  </si>
  <si>
    <r>
      <rPr>
        <sz val="11"/>
        <color theme="1"/>
        <rFont val="Calibri"/>
        <family val="2"/>
      </rPr>
      <t>출혈</t>
    </r>
    <r>
      <rPr>
        <sz val="11"/>
        <color theme="1"/>
        <rFont val="Calibri"/>
        <family val="2"/>
      </rPr>
      <t xml:space="preserve">: </t>
    </r>
    <r>
      <rPr>
        <sz val="11"/>
        <color theme="1"/>
        <rFont val="Calibri"/>
        <family val="2"/>
      </rPr>
      <t>도트딜</t>
    </r>
  </si>
  <si>
    <r>
      <rPr>
        <sz val="11"/>
        <color theme="1"/>
        <rFont val="Calibri"/>
        <family val="2"/>
      </rPr>
      <t>[</t>
    </r>
    <r>
      <rPr>
        <sz val="11"/>
        <color theme="1"/>
        <rFont val="Calibri"/>
        <family val="2"/>
      </rPr>
      <t>월아십자충</t>
    </r>
    <r>
      <rPr>
        <sz val="11"/>
        <color theme="1"/>
        <rFont val="Calibri"/>
        <family val="2"/>
      </rPr>
      <t>]</t>
    </r>
  </si>
  <si>
    <t>공열섬</t>
  </si>
  <si>
    <r>
      <rPr>
        <sz val="11"/>
        <color theme="1"/>
        <rFont val="Calibri"/>
        <family val="2"/>
      </rPr>
      <t>6</t>
    </r>
    <r>
      <rPr>
        <sz val="11"/>
        <color theme="1"/>
        <rFont val="Calibri"/>
        <family val="2"/>
      </rPr>
      <t>초</t>
    </r>
  </si>
  <si>
    <t>36~108</t>
  </si>
  <si>
    <r>
      <rPr>
        <sz val="11"/>
        <color theme="1"/>
        <rFont val="Calibri"/>
        <family val="2"/>
      </rPr>
      <t>125~250%, 250</t>
    </r>
    <r>
      <rPr>
        <sz val="11"/>
        <color theme="1"/>
        <rFont val="Calibri"/>
        <family val="2"/>
      </rPr>
      <t>범위</t>
    </r>
    <r>
      <rPr>
        <sz val="11"/>
        <color theme="1"/>
        <rFont val="Calibri"/>
        <family val="2"/>
      </rPr>
      <t>+180</t>
    </r>
    <r>
      <rPr>
        <sz val="11"/>
        <color theme="1"/>
        <rFont val="Calibri"/>
        <family val="2"/>
      </rPr>
      <t>˚</t>
    </r>
  </si>
  <si>
    <r>
      <rPr>
        <sz val="11"/>
        <color theme="1"/>
        <rFont val="Calibri"/>
        <family val="2"/>
      </rPr>
      <t>전방을</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순수한</t>
    </r>
    <r>
      <rPr>
        <sz val="11"/>
        <color theme="1"/>
        <rFont val="Calibri"/>
        <family val="2"/>
      </rPr>
      <t xml:space="preserve"> </t>
    </r>
    <r>
      <rPr>
        <sz val="11"/>
        <color theme="1"/>
        <rFont val="Calibri"/>
        <family val="2"/>
      </rPr>
      <t>검기로</t>
    </r>
    <r>
      <rPr>
        <sz val="11"/>
        <color theme="1"/>
        <rFont val="Calibri"/>
        <family val="2"/>
      </rPr>
      <t xml:space="preserve"> </t>
    </r>
    <r>
      <rPr>
        <sz val="11"/>
        <color theme="1"/>
        <rFont val="Calibri"/>
        <family val="2"/>
      </rPr>
      <t>상대에게</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가하는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빠르고</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r>
      <rPr>
        <sz val="11"/>
        <color theme="1"/>
        <rFont val="Calibri"/>
        <family val="2"/>
      </rPr>
      <t>.</t>
    </r>
  </si>
  <si>
    <t>베기류 범위 +3%</t>
  </si>
  <si>
    <t>대상 넉백 40-200 거리</t>
  </si>
  <si>
    <r>
      <rPr>
        <sz val="11"/>
        <color theme="1"/>
        <rFont val="Calibri"/>
        <family val="2"/>
      </rPr>
      <t>부딪힌</t>
    </r>
    <r>
      <rPr>
        <sz val="11"/>
        <color theme="1"/>
        <rFont val="Calibri"/>
        <family val="2"/>
      </rPr>
      <t xml:space="preserve"> </t>
    </r>
    <r>
      <rPr>
        <sz val="11"/>
        <color theme="1"/>
        <rFont val="Calibri"/>
        <family val="2"/>
      </rPr>
      <t>유닛</t>
    </r>
    <r>
      <rPr>
        <sz val="11"/>
        <color theme="1"/>
        <rFont val="Calibri"/>
        <family val="2"/>
      </rPr>
      <t xml:space="preserve"> 30/50/70% </t>
    </r>
    <r>
      <rPr>
        <sz val="11"/>
        <color theme="1"/>
        <rFont val="Calibri"/>
        <family val="2"/>
      </rPr>
      <t>데미지</t>
    </r>
  </si>
  <si>
    <r>
      <rPr>
        <sz val="11"/>
        <color theme="1"/>
        <rFont val="Calibri"/>
        <family val="2"/>
      </rPr>
      <t>데미지</t>
    </r>
    <r>
      <rPr>
        <sz val="11"/>
        <color theme="1"/>
        <rFont val="Calibri"/>
        <family val="2"/>
      </rPr>
      <t xml:space="preserve"> +30%</t>
    </r>
  </si>
  <si>
    <t>부딪힌 적 스턴 2초</t>
  </si>
  <si>
    <r>
      <rPr>
        <sz val="11"/>
        <color theme="1"/>
        <rFont val="Calibri"/>
        <family val="2"/>
      </rPr>
      <t>벽</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유닛에</t>
    </r>
    <r>
      <rPr>
        <sz val="11"/>
        <color theme="1"/>
        <rFont val="Calibri"/>
        <family val="2"/>
      </rPr>
      <t xml:space="preserve"> </t>
    </r>
    <r>
      <rPr>
        <sz val="11"/>
        <color theme="1"/>
        <rFont val="Calibri"/>
        <family val="2"/>
      </rPr>
      <t>부딪힘</t>
    </r>
  </si>
  <si>
    <t>천쇄참월</t>
  </si>
  <si>
    <r>
      <rPr>
        <sz val="11"/>
        <color theme="1"/>
        <rFont val="Calibri"/>
        <family val="2"/>
      </rPr>
      <t>12</t>
    </r>
    <r>
      <rPr>
        <sz val="11"/>
        <color theme="1"/>
        <rFont val="Calibri"/>
        <family val="2"/>
      </rPr>
      <t>초</t>
    </r>
  </si>
  <si>
    <r>
      <rPr>
        <sz val="11"/>
        <color theme="1"/>
        <rFont val="Calibri"/>
        <family val="2"/>
      </rPr>
      <t>175~275%, 150</t>
    </r>
    <r>
      <rPr>
        <sz val="11"/>
        <color theme="1"/>
        <rFont val="Calibri"/>
        <family val="2"/>
      </rPr>
      <t>범위</t>
    </r>
    <r>
      <rPr>
        <sz val="11"/>
        <color theme="1"/>
        <rFont val="Calibri"/>
        <family val="2"/>
      </rPr>
      <t>+120</t>
    </r>
    <r>
      <rPr>
        <sz val="11"/>
        <color theme="1"/>
        <rFont val="Calibri"/>
        <family val="2"/>
      </rPr>
      <t>˚</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</si>
  <si>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</si>
  <si>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r>
      <rPr>
        <sz val="11"/>
        <color theme="1"/>
        <rFont val="Calibri"/>
        <family val="2"/>
      </rPr>
      <t>출혈</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감속</t>
    </r>
    <r>
      <rPr>
        <sz val="11"/>
        <color theme="1"/>
        <rFont val="Calibri"/>
        <family val="2"/>
      </rPr>
      <t xml:space="preserve"> 10~30%</t>
    </r>
  </si>
  <si>
    <r>
      <rPr>
        <sz val="11"/>
        <color theme="1"/>
        <rFont val="Calibri"/>
        <family val="2"/>
      </rPr>
      <t>데미지</t>
    </r>
    <r>
      <rPr>
        <sz val="11"/>
        <color theme="1"/>
        <rFont val="Calibri"/>
        <family val="2"/>
      </rPr>
      <t xml:space="preserve"> +30%</t>
    </r>
  </si>
  <si>
    <t>남은 출혈 뎀 +30%, 간격 -30%</t>
  </si>
  <si>
    <r>
      <rPr>
        <sz val="11"/>
        <color theme="1"/>
        <rFont val="Calibri"/>
        <family val="2"/>
      </rPr>
      <t>[</t>
    </r>
    <r>
      <rPr>
        <sz val="11"/>
        <color theme="1"/>
        <rFont val="Calibri"/>
        <family val="2"/>
      </rPr>
      <t>검은월아천충</t>
    </r>
    <r>
      <rPr>
        <sz val="11"/>
        <color theme="1"/>
        <rFont val="Calibri"/>
        <family val="2"/>
      </rPr>
      <t>]</t>
    </r>
  </si>
  <si>
    <r>
      <rPr>
        <sz val="11"/>
        <color theme="1"/>
        <rFont val="Calibri"/>
        <family val="2"/>
      </rPr>
      <t>검은월아천충</t>
    </r>
  </si>
  <si>
    <r>
      <rPr>
        <sz val="11"/>
        <color theme="1"/>
        <rFont val="Calibri"/>
        <family val="2"/>
      </rPr>
      <t>22</t>
    </r>
    <r>
      <rPr>
        <sz val="11"/>
        <color theme="1"/>
        <rFont val="Calibri"/>
        <family val="2"/>
      </rPr>
      <t>초</t>
    </r>
  </si>
  <si>
    <r>
      <rPr>
        <sz val="11"/>
        <color theme="1"/>
        <rFont val="Calibri"/>
        <family val="2"/>
      </rPr>
      <t>호로의</t>
    </r>
    <r>
      <rPr>
        <sz val="11"/>
        <color theme="1"/>
        <rFont val="Calibri"/>
        <family val="2"/>
      </rPr>
      <t xml:space="preserve"> </t>
    </r>
    <r>
      <rPr>
        <sz val="11"/>
        <color theme="1"/>
        <rFont val="Calibri"/>
        <family val="2"/>
      </rPr>
      <t>힘으로</t>
    </r>
    <r>
      <rPr>
        <sz val="11"/>
        <color theme="1"/>
        <rFont val="Calibri"/>
        <family val="2"/>
      </rPr>
      <t xml:space="preserve"> </t>
    </r>
    <r>
      <rPr>
        <sz val="11"/>
        <color theme="1"/>
        <rFont val="Calibri"/>
        <family val="2"/>
      </rPr>
      <t>월아천충을</t>
    </r>
    <r>
      <rPr>
        <sz val="11"/>
        <color theme="1"/>
        <rFont val="Calibri"/>
        <family val="2"/>
      </rPr>
      <t xml:space="preserve"> </t>
    </r>
    <r>
      <rPr>
        <sz val="11"/>
        <color theme="1"/>
        <rFont val="Calibri"/>
        <family val="2"/>
      </rPr>
      <t>쏘아낸다</t>
    </r>
    <r>
      <rPr>
        <sz val="11"/>
        <color theme="1"/>
        <rFont val="Calibri"/>
        <family val="2"/>
      </rPr>
      <t>.</t>
    </r>
  </si>
  <si>
    <t>베기류 각도 +3˚</t>
  </si>
  <si>
    <t>사용 후 치명 +0.02x-0.10x</t>
  </si>
  <si>
    <r>
      <rPr>
        <sz val="11"/>
        <color theme="1"/>
        <rFont val="Calibri"/>
        <family val="2"/>
      </rPr>
      <t>v</t>
    </r>
    <r>
      <rPr>
        <sz val="11"/>
        <color theme="1"/>
        <rFont val="Calibri"/>
        <family val="2"/>
      </rPr>
      <t>s</t>
    </r>
    <r>
      <rPr>
        <sz val="11"/>
        <color theme="1"/>
        <rFont val="Calibri"/>
        <family val="2"/>
      </rPr>
      <t>출혈</t>
    </r>
    <r>
      <rPr>
        <sz val="11"/>
        <color theme="1"/>
        <rFont val="Calibri"/>
        <family val="2"/>
      </rPr>
      <t xml:space="preserve"> </t>
    </r>
    <r>
      <rPr>
        <sz val="11"/>
        <color theme="1"/>
        <rFont val="Calibri"/>
        <family val="2"/>
      </rPr>
      <t>치명타</t>
    </r>
    <r>
      <rPr>
        <sz val="11"/>
        <color theme="1"/>
        <rFont val="Calibri"/>
        <family val="2"/>
      </rPr>
      <t xml:space="preserve"> +0.1-0.3x</t>
    </r>
  </si>
  <si>
    <r>
      <rPr>
        <sz val="11"/>
        <color theme="1"/>
        <rFont val="Calibri"/>
        <family val="2"/>
      </rPr>
      <t>데미지</t>
    </r>
    <r>
      <rPr>
        <sz val="11"/>
        <color theme="1"/>
        <rFont val="Calibri"/>
        <family val="2"/>
      </rPr>
      <t xml:space="preserve"> +30%</t>
    </r>
  </si>
  <si>
    <t>남은 출혈 데미지 2배로</t>
  </si>
  <si>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</si>
  <si>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</si>
  <si>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t>무월</t>
  </si>
  <si>
    <r>
      <rPr>
        <sz val="11"/>
        <color theme="1"/>
        <rFont val="Calibri"/>
        <family val="2"/>
      </rPr>
      <t>70</t>
    </r>
    <r>
      <rPr>
        <sz val="11"/>
        <color theme="1"/>
        <rFont val="Calibri"/>
        <family val="2"/>
      </rPr>
      <t>초</t>
    </r>
  </si>
  <si>
    <t>240~720</t>
  </si>
  <si>
    <r>
      <rPr>
        <sz val="11"/>
        <color theme="1"/>
        <rFont val="Calibri"/>
        <family val="2"/>
      </rPr>
      <t>600~900%, 200</t>
    </r>
    <r>
      <rPr>
        <sz val="11"/>
        <color theme="1"/>
        <rFont val="Calibri"/>
        <family val="2"/>
      </rPr>
      <t>범위</t>
    </r>
    <r>
      <rPr>
        <sz val="11"/>
        <color theme="1"/>
        <rFont val="Calibri"/>
        <family val="2"/>
      </rPr>
      <t>+300</t>
    </r>
    <r>
      <rPr>
        <sz val="11"/>
        <color theme="1"/>
        <rFont val="Calibri"/>
        <family val="2"/>
      </rPr>
      <t>˚</t>
    </r>
  </si>
  <si>
    <t>잠재능력을 모두 해방시켜 참격을 발사합니다.</t>
  </si>
  <si>
    <r>
      <rPr>
        <sz val="11"/>
        <color theme="1"/>
        <rFont val="Calibri"/>
        <family val="2"/>
      </rPr>
      <t>vs약화</t>
    </r>
    <r>
      <rPr>
        <sz val="11"/>
        <color theme="1"/>
        <rFont val="Calibri"/>
        <family val="2"/>
      </rPr>
      <t xml:space="preserve"> </t>
    </r>
    <r>
      <rPr>
        <sz val="11"/>
        <color theme="1"/>
        <rFont val="Calibri"/>
        <family val="2"/>
      </rPr>
      <t>출혈</t>
    </r>
    <r>
      <rPr>
        <sz val="11"/>
        <color theme="1"/>
        <rFont val="Calibri"/>
        <family val="2"/>
      </rPr>
      <t xml:space="preserve"> +30/50/70%</t>
    </r>
  </si>
  <si>
    <r>
      <rPr>
        <sz val="11"/>
        <color theme="1"/>
        <rFont val="Calibri"/>
        <family val="2"/>
      </rPr>
      <t>데미지</t>
    </r>
    <r>
      <rPr>
        <sz val="11"/>
        <color theme="1"/>
        <rFont val="Calibri"/>
        <family val="2"/>
      </rPr>
      <t xml:space="preserve"> +30%</t>
    </r>
  </si>
  <si>
    <r>
      <rPr>
        <sz val="11"/>
        <color theme="1"/>
        <rFont val="Calibri"/>
        <family val="2"/>
      </rPr>
      <t>출혈</t>
    </r>
    <r>
      <rPr>
        <sz val="11"/>
        <color theme="1"/>
        <rFont val="Calibri"/>
        <family val="2"/>
      </rPr>
      <t xml:space="preserve"> </t>
    </r>
    <r>
      <rPr>
        <sz val="11"/>
        <color theme="1"/>
        <rFont val="Calibri"/>
        <family val="2"/>
      </rPr>
      <t>폭발</t>
    </r>
    <r>
      <rPr>
        <sz val="11"/>
        <color theme="1"/>
        <rFont val="Calibri"/>
        <family val="2"/>
      </rPr>
      <t xml:space="preserve"> - </t>
    </r>
    <r>
      <rPr>
        <sz val="11"/>
        <color theme="1"/>
        <rFont val="Calibri"/>
        <family val="2"/>
      </rPr>
      <t>남은</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즉발</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</si>
  <si>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</si>
  <si>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찌르기</t>
  </si>
  <si>
    <r>
      <rPr>
        <sz val="11"/>
        <color theme="1"/>
        <rFont val="Calibri"/>
        <family val="2"/>
      </rPr>
      <t>1</t>
    </r>
    <r>
      <rPr>
        <sz val="11"/>
        <color theme="1"/>
        <rFont val="Calibri"/>
        <family val="2"/>
      </rPr>
      <t>4</t>
    </r>
    <r>
      <rPr>
        <sz val="11"/>
        <color theme="1"/>
        <rFont val="Calibri"/>
        <family val="2"/>
      </rPr>
      <t>초</t>
    </r>
  </si>
  <si>
    <r>
      <rPr>
        <sz val="11"/>
        <color theme="1"/>
        <rFont val="Calibri"/>
        <family val="2"/>
      </rPr>
      <t>공격력</t>
    </r>
    <r>
      <rPr>
        <sz val="11"/>
        <color theme="1"/>
        <rFont val="Calibri"/>
        <family val="2"/>
      </rPr>
      <t xml:space="preserve"> 150~300%</t>
    </r>
  </si>
  <si>
    <r>
      <rPr>
        <sz val="11"/>
        <color theme="1"/>
        <rFont val="Calibri"/>
        <family val="2"/>
      </rPr>
      <t>검을</t>
    </r>
    <r>
      <rPr>
        <sz val="11"/>
        <color theme="1"/>
        <rFont val="Calibri"/>
        <family val="2"/>
      </rPr>
      <t xml:space="preserve"> </t>
    </r>
    <r>
      <rPr>
        <sz val="11"/>
        <color theme="1"/>
        <rFont val="Calibri"/>
        <family val="2"/>
      </rPr>
      <t>전방으로</t>
    </r>
    <r>
      <rPr>
        <sz val="11"/>
        <color theme="1"/>
        <rFont val="Calibri"/>
        <family val="2"/>
      </rPr>
      <t xml:space="preserve"> </t>
    </r>
    <r>
      <rPr>
        <sz val="11"/>
        <color theme="1"/>
        <rFont val="Calibri"/>
        <family val="2"/>
      </rPr>
      <t>찌릅니다</t>
    </r>
    <r>
      <rPr>
        <sz val="11"/>
        <color theme="1"/>
        <rFont val="Calibri"/>
        <family val="2"/>
      </rPr>
      <t>.</t>
    </r>
  </si>
  <si>
    <r>
      <rPr>
        <sz val="11"/>
        <color theme="1"/>
        <rFont val="Calibri"/>
        <family val="2"/>
      </rPr>
      <t>명중시</t>
    </r>
    <r>
      <rPr>
        <sz val="11"/>
        <color theme="1"/>
        <rFont val="Calibri"/>
        <family val="2"/>
      </rPr>
      <t xml:space="preserve"> 3</t>
    </r>
    <r>
      <rPr>
        <sz val="11"/>
        <color theme="1"/>
        <rFont val="Calibri"/>
        <family val="2"/>
      </rPr>
      <t>초</t>
    </r>
    <r>
      <rPr>
        <sz val="11"/>
        <color theme="1"/>
        <rFont val="Calibri"/>
        <family val="2"/>
      </rPr>
      <t xml:space="preserve"> </t>
    </r>
    <r>
      <rPr>
        <sz val="11"/>
        <color theme="1"/>
        <rFont val="Calibri"/>
        <family val="2"/>
      </rPr>
      <t>이속</t>
    </r>
    <r>
      <rPr>
        <sz val="11"/>
        <color theme="1"/>
        <rFont val="Calibri"/>
        <family val="2"/>
      </rPr>
      <t xml:space="preserve"> +5% (</t>
    </r>
    <r>
      <rPr>
        <sz val="11"/>
        <color theme="1"/>
        <rFont val="Calibri"/>
        <family val="2"/>
      </rPr>
      <t>최대</t>
    </r>
    <r>
      <rPr>
        <sz val="11"/>
        <color theme="1"/>
        <rFont val="Calibri"/>
        <family val="2"/>
      </rPr>
      <t xml:space="preserve"> 1-5</t>
    </r>
    <r>
      <rPr>
        <sz val="11"/>
        <color theme="1"/>
        <rFont val="Calibri"/>
        <family val="2"/>
      </rPr>
      <t>스택</t>
    </r>
    <r>
      <rPr>
        <sz val="11"/>
        <color theme="1"/>
        <rFont val="Calibri"/>
        <family val="2"/>
      </rPr>
      <t>)</t>
    </r>
  </si>
  <si>
    <r>
      <rPr>
        <sz val="11"/>
        <color theme="1"/>
        <rFont val="Calibri"/>
        <family val="2"/>
      </rPr>
      <t>v</t>
    </r>
    <r>
      <rPr>
        <sz val="11"/>
        <color theme="1"/>
        <rFont val="Calibri"/>
        <family val="2"/>
      </rPr>
      <t>s</t>
    </r>
    <r>
      <rPr>
        <sz val="11"/>
        <color theme="1"/>
        <rFont val="Calibri"/>
        <family val="2"/>
      </rPr>
      <t>부상</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</si>
  <si>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</si>
  <si>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t>활성시 통과, 기간/효과 두배</t>
  </si>
  <si>
    <r>
      <rPr>
        <sz val="11"/>
        <color theme="1"/>
        <rFont val="Calibri"/>
        <family val="2"/>
      </rPr>
      <t>부상</t>
    </r>
    <r>
      <rPr>
        <sz val="11"/>
        <color theme="1"/>
        <rFont val="Calibri"/>
        <family val="2"/>
      </rPr>
      <t>: HP&lt;35%</t>
    </r>
  </si>
  <si>
    <t>흑류아돌</t>
  </si>
  <si>
    <r>
      <rPr>
        <sz val="11"/>
        <color theme="1"/>
        <rFont val="Calibri"/>
        <family val="2"/>
      </rPr>
      <t>28</t>
    </r>
    <r>
      <rPr>
        <sz val="11"/>
        <color theme="1"/>
        <rFont val="Calibri"/>
        <family val="2"/>
      </rPr>
      <t>초</t>
    </r>
  </si>
  <si>
    <t>140~420</t>
  </si>
  <si>
    <t>400~600%, 300거리 데미지/이동</t>
  </si>
  <si>
    <r>
      <rPr>
        <sz val="11"/>
        <color theme="1"/>
        <rFont val="Calibri"/>
        <family val="2"/>
      </rPr>
      <t>검은</t>
    </r>
    <r>
      <rPr>
        <sz val="11"/>
        <color theme="1"/>
        <rFont val="Calibri"/>
        <family val="2"/>
      </rPr>
      <t xml:space="preserve"> </t>
    </r>
    <r>
      <rPr>
        <sz val="11"/>
        <color theme="1"/>
        <rFont val="Calibri"/>
        <family val="2"/>
      </rPr>
      <t>월아천충의</t>
    </r>
    <r>
      <rPr>
        <sz val="11"/>
        <color theme="1"/>
        <rFont val="Calibri"/>
        <family val="2"/>
      </rPr>
      <t xml:space="preserve"> </t>
    </r>
    <r>
      <rPr>
        <sz val="11"/>
        <color theme="1"/>
        <rFont val="Calibri"/>
        <family val="2"/>
      </rPr>
      <t>기운을</t>
    </r>
    <r>
      <rPr>
        <sz val="11"/>
        <color theme="1"/>
        <rFont val="Calibri"/>
        <family val="2"/>
      </rPr>
      <t xml:space="preserve"> </t>
    </r>
    <r>
      <rPr>
        <sz val="11"/>
        <color theme="1"/>
        <rFont val="Calibri"/>
        <family val="2"/>
      </rPr>
      <t>오른팔과</t>
    </r>
    <r>
      <rPr>
        <sz val="11"/>
        <color theme="1"/>
        <rFont val="Calibri"/>
        <family val="2"/>
      </rPr>
      <t xml:space="preserve"> </t>
    </r>
    <r>
      <rPr>
        <sz val="11"/>
        <color theme="1"/>
        <rFont val="Calibri"/>
        <family val="2"/>
      </rPr>
      <t>천쇄참월에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전방을</t>
    </r>
    <r>
      <rPr>
        <sz val="11"/>
        <color theme="1"/>
        <rFont val="Calibri"/>
        <family val="2"/>
      </rPr>
      <t xml:space="preserve"> </t>
    </r>
    <r>
      <rPr>
        <sz val="11"/>
        <color theme="1"/>
        <rFont val="Calibri"/>
        <family val="2"/>
      </rPr>
      <t>향해</t>
    </r>
    <r>
      <rPr>
        <sz val="11"/>
        <color theme="1"/>
        <rFont val="Calibri"/>
        <family val="2"/>
      </rPr>
      <t xml:space="preserve"> </t>
    </r>
    <r>
      <rPr>
        <sz val="11"/>
        <color theme="1"/>
        <rFont val="Calibri"/>
        <family val="2"/>
      </rPr>
      <t>한방에</t>
    </r>
    <r>
      <rPr>
        <sz val="11"/>
        <color theme="1"/>
        <rFont val="Calibri"/>
        <family val="2"/>
      </rPr>
      <t xml:space="preserve"> </t>
    </r>
    <r>
      <rPr>
        <sz val="11"/>
        <color theme="1"/>
        <rFont val="Calibri"/>
        <family val="2"/>
      </rPr>
      <t>찌르기로</t>
    </r>
    <r>
      <rPr>
        <sz val="11"/>
        <color theme="1"/>
        <rFont val="Calibri"/>
        <family val="2"/>
      </rPr>
      <t xml:space="preserve"> </t>
    </r>
    <r>
      <rPr>
        <sz val="11"/>
        <color theme="1"/>
        <rFont val="Calibri"/>
        <family val="2"/>
      </rPr>
      <t>돌격하는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이동거리는</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편이며</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적에게도</t>
    </r>
    <r>
      <rPr>
        <sz val="11"/>
        <color theme="1"/>
        <rFont val="Calibri"/>
        <family val="2"/>
      </rPr>
      <t xml:space="preserve"> </t>
    </r>
    <r>
      <rPr>
        <sz val="11"/>
        <color theme="1"/>
        <rFont val="Calibri"/>
        <family val="2"/>
      </rPr>
      <t>타격을</t>
    </r>
    <r>
      <rPr>
        <sz val="11"/>
        <color theme="1"/>
        <rFont val="Calibri"/>
        <family val="2"/>
      </rPr>
      <t xml:space="preserve"> </t>
    </r>
    <r>
      <rPr>
        <sz val="11"/>
        <color theme="1"/>
        <rFont val="Calibri"/>
        <family val="2"/>
      </rPr>
      <t>입힌다</t>
    </r>
    <r>
      <rPr>
        <sz val="11"/>
        <color theme="1"/>
        <rFont val="Calibri"/>
        <family val="2"/>
      </rPr>
      <t>.</t>
    </r>
  </si>
  <si>
    <t>사용 후 0.6-3초간 통과</t>
  </si>
  <si>
    <t>vs후방 데미지 +10-30%</t>
  </si>
  <si>
    <t>통과 +1초, 통과 상태 무적</t>
  </si>
  <si>
    <r>
      <rPr>
        <sz val="11"/>
        <color theme="1"/>
        <rFont val="Calibri"/>
        <family val="2"/>
      </rPr>
      <t>통과</t>
    </r>
    <r>
      <rPr>
        <sz val="11"/>
        <color theme="1"/>
        <rFont val="Calibri"/>
        <family val="2"/>
      </rPr>
      <t xml:space="preserve">: </t>
    </r>
    <r>
      <rPr>
        <sz val="11"/>
        <color theme="1"/>
        <rFont val="Calibri"/>
        <family val="2"/>
      </rPr>
      <t>유닛</t>
    </r>
    <r>
      <rPr>
        <sz val="11"/>
        <color theme="1"/>
        <rFont val="Calibri"/>
        <family val="2"/>
      </rPr>
      <t xml:space="preserve"> </t>
    </r>
    <r>
      <rPr>
        <sz val="11"/>
        <color theme="1"/>
        <rFont val="Calibri"/>
        <family val="2"/>
      </rPr>
      <t>경로</t>
    </r>
    <r>
      <rPr>
        <sz val="11"/>
        <color theme="1"/>
        <rFont val="Calibri"/>
        <family val="2"/>
      </rPr>
      <t xml:space="preserve"> </t>
    </r>
    <r>
      <rPr>
        <sz val="11"/>
        <color theme="1"/>
        <rFont val="Calibri"/>
        <family val="2"/>
      </rPr>
      <t>무시</t>
    </r>
  </si>
  <si>
    <r>
      <rPr>
        <b/>
        <sz val="20"/>
        <color theme="1"/>
        <rFont val="Calibri"/>
        <family val="2"/>
      </rPr>
      <t>[</t>
    </r>
    <r>
      <rPr>
        <b/>
        <sz val="20"/>
        <color theme="1"/>
        <rFont val="Calibri"/>
        <family val="2"/>
      </rPr>
      <t>변신</t>
    </r>
    <r>
      <rPr>
        <b/>
        <sz val="20"/>
        <color theme="1"/>
        <rFont val="Calibri"/>
        <family val="2"/>
      </rPr>
      <t>]</t>
    </r>
  </si>
  <si>
    <t>폭주</t>
  </si>
  <si>
    <t>사용 후 15초</t>
  </si>
  <si>
    <r>
      <rPr>
        <sz val="11"/>
        <color theme="1"/>
        <rFont val="Calibri"/>
        <family val="2"/>
      </rPr>
      <t>초당</t>
    </r>
    <r>
      <rPr>
        <sz val="11"/>
        <color theme="1"/>
        <rFont val="Calibri"/>
        <family val="2"/>
      </rPr>
      <t xml:space="preserve"> 2</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</si>
  <si>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</si>
  <si>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t>시해</t>
  </si>
  <si>
    <r>
      <rPr>
        <sz val="11"/>
        <color theme="1"/>
        <rFont val="Calibri"/>
        <family val="2"/>
      </rPr>
      <t>초당</t>
    </r>
    <r>
      <rPr>
        <sz val="11"/>
        <color theme="1"/>
        <rFont val="Calibri"/>
        <family val="2"/>
      </rPr>
      <t xml:space="preserve"> 4</t>
    </r>
  </si>
  <si>
    <t>이속 +13%, 공속 +15%</t>
  </si>
  <si>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</si>
  <si>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만해</t>
  </si>
  <si>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</si>
  <si>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공속</t>
    </r>
    <r>
      <rPr>
        <sz val="11"/>
        <color theme="1"/>
        <rFont val="Calibri"/>
        <family val="2"/>
      </rPr>
      <t xml:space="preserve"> +30%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</si>
  <si>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</si>
  <si>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t>만해　ㅡ</t>
  </si>
  <si>
    <t>ㅡ호로화</t>
  </si>
  <si>
    <t>호로화</t>
  </si>
  <si>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</si>
  <si>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공속</t>
    </r>
    <r>
      <rPr>
        <sz val="11"/>
        <color theme="1"/>
        <rFont val="Calibri"/>
        <family val="2"/>
      </rPr>
      <t xml:space="preserve"> +45%</t>
    </r>
  </si>
  <si>
    <r>
      <rPr>
        <sz val="11"/>
        <color theme="1"/>
        <rFont val="Calibri"/>
        <family val="2"/>
      </rPr>
      <t>변신시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즉시회복</t>
    </r>
    <r>
      <rPr>
        <sz val="11"/>
        <color theme="1"/>
        <rFont val="Calibri"/>
        <family val="2"/>
      </rPr>
      <t xml:space="preserve"> +2%</t>
    </r>
  </si>
  <si>
    <r>
      <rPr>
        <sz val="9"/>
        <color theme="1"/>
        <rFont val="Calibri"/>
        <family val="2"/>
      </rPr>
      <t>호로화</t>
    </r>
    <r>
      <rPr>
        <sz val="9"/>
        <color theme="1"/>
        <rFont val="Calibri"/>
        <family val="2"/>
      </rPr>
      <t xml:space="preserve"> </t>
    </r>
    <r>
      <rPr>
        <sz val="9"/>
        <color theme="1"/>
        <rFont val="Calibri"/>
        <family val="2"/>
      </rPr>
      <t>시해</t>
    </r>
  </si>
  <si>
    <t>호로화 시해</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</si>
  <si>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</si>
  <si>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공속</t>
    </r>
    <r>
      <rPr>
        <sz val="11"/>
        <color theme="1"/>
        <rFont val="Calibri"/>
        <family val="2"/>
      </rPr>
      <t xml:space="preserve"> +60%</t>
    </r>
  </si>
  <si>
    <t>변신시 치명타 확률 +2%</t>
  </si>
  <si>
    <r>
      <rPr>
        <sz val="9"/>
        <color theme="1"/>
        <rFont val="Calibri"/>
        <family val="2"/>
      </rPr>
      <t>호로화</t>
    </r>
    <r>
      <rPr>
        <sz val="9"/>
        <color theme="1"/>
        <rFont val="Calibri"/>
        <family val="2"/>
      </rPr>
      <t xml:space="preserve"> </t>
    </r>
    <r>
      <rPr>
        <sz val="9"/>
        <color theme="1"/>
        <rFont val="Calibri"/>
        <family val="2"/>
      </rPr>
      <t>만해</t>
    </r>
    <r>
      <rPr>
        <sz val="9"/>
        <color theme="1"/>
        <rFont val="Calibri"/>
        <family val="2"/>
      </rPr>
      <t xml:space="preserve"> (</t>
    </r>
    <r>
      <rPr>
        <sz val="9"/>
        <color theme="1"/>
        <rFont val="Calibri"/>
        <family val="2"/>
      </rPr>
      <t>각성호로화</t>
    </r>
    <r>
      <rPr>
        <sz val="9"/>
        <color theme="1"/>
        <rFont val="Calibri"/>
        <family val="2"/>
      </rPr>
      <t>)</t>
    </r>
  </si>
  <si>
    <t>종해</t>
  </si>
  <si>
    <t>호로화 만해 (각성호로화)</t>
  </si>
  <si>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</si>
  <si>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공속</t>
    </r>
    <r>
      <rPr>
        <sz val="11"/>
        <color theme="1"/>
        <rFont val="Calibri"/>
        <family val="2"/>
      </rPr>
      <t xml:space="preserve"> +75%</t>
    </r>
  </si>
  <si>
    <r>
      <rPr>
        <sz val="11"/>
        <color theme="1"/>
        <rFont val="Calibri"/>
        <family val="2"/>
      </rPr>
      <t>변신류</t>
    </r>
    <r>
      <rPr>
        <sz val="11"/>
        <color theme="1"/>
        <rFont val="Calibri"/>
        <family val="2"/>
      </rPr>
      <t xml:space="preserve"> </t>
    </r>
    <r>
      <rPr>
        <sz val="11"/>
        <color theme="1"/>
        <rFont val="Calibri"/>
        <family val="2"/>
      </rPr>
      <t>공격속도</t>
    </r>
    <r>
      <rPr>
        <sz val="11"/>
        <color theme="1"/>
        <rFont val="Calibri"/>
        <family val="2"/>
      </rPr>
      <t xml:space="preserve"> +2%</t>
    </r>
  </si>
  <si>
    <t>풀브링</t>
  </si>
  <si>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</si>
  <si>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공속</t>
    </r>
    <r>
      <rPr>
        <sz val="11"/>
        <color theme="1"/>
        <rFont val="Calibri"/>
        <family val="2"/>
      </rPr>
      <t xml:space="preserve"> +90%</t>
    </r>
  </si>
  <si>
    <t>변신시 최대체력 증가 +2%</t>
  </si>
  <si>
    <t>풀브링 시해</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</si>
  <si>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</si>
  <si>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t>
    </r>
    <r>
      <rPr>
        <sz val="11"/>
        <color rgb="FFFF0000"/>
        <rFont val="Calibri"/>
        <family val="2"/>
      </rPr>
      <t>-50%</t>
    </r>
    <r>
      <rPr>
        <sz val="11"/>
        <color theme="1"/>
        <rFont val="Calibri"/>
        <family val="2"/>
      </rPr>
      <t xml:space="preserve">, </t>
    </r>
    <r>
      <rPr>
        <sz val="11"/>
        <color theme="1"/>
        <rFont val="Calibri"/>
        <family val="2"/>
      </rPr>
      <t>공속</t>
    </r>
    <r>
      <rPr>
        <sz val="11"/>
        <color theme="1"/>
        <rFont val="Calibri"/>
        <family val="2"/>
      </rPr>
      <t xml:space="preserve"> +180%</t>
    </r>
  </si>
  <si>
    <t>변신류 공격속도 +2%</t>
  </si>
  <si>
    <t>풀브링 만해</t>
  </si>
  <si>
    <t>스컬 클래드</t>
  </si>
  <si>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</si>
  <si>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+55%, </t>
    </r>
    <r>
      <rPr>
        <sz val="11"/>
        <color theme="1"/>
        <rFont val="Calibri"/>
        <family val="2"/>
      </rPr>
      <t>공속</t>
    </r>
    <r>
      <rPr>
        <sz val="11"/>
        <color theme="1"/>
        <rFont val="Calibri"/>
        <family val="2"/>
      </rPr>
      <t xml:space="preserve"> +105%</t>
    </r>
  </si>
  <si>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</si>
  <si>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진참월</t>
  </si>
  <si>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</si>
  <si>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+62%, </t>
    </r>
    <r>
      <rPr>
        <sz val="11"/>
        <color theme="1"/>
        <rFont val="Calibri"/>
        <family val="2"/>
      </rPr>
      <t>공속</t>
    </r>
    <r>
      <rPr>
        <sz val="11"/>
        <color theme="1"/>
        <rFont val="Calibri"/>
        <family val="2"/>
      </rPr>
      <t xml:space="preserve"> +120%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</si>
  <si>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</si>
  <si>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호로화</t>
    </r>
  </si>
  <si>
    <r>
      <rPr>
        <sz val="11"/>
        <color theme="1"/>
        <rFont val="Calibri"/>
        <family val="2"/>
      </rPr>
      <t>초당</t>
    </r>
    <r>
      <rPr>
        <sz val="11"/>
        <color theme="1"/>
        <rFont val="Calibri"/>
        <family val="2"/>
      </rPr>
      <t xml:space="preserve"> 36</t>
    </r>
  </si>
  <si>
    <r>
      <rPr>
        <sz val="11"/>
        <color theme="1"/>
        <rFont val="Calibri"/>
        <family val="2"/>
      </rPr>
      <t>이속</t>
    </r>
    <r>
      <rPr>
        <sz val="11"/>
        <color theme="1"/>
        <rFont val="Calibri"/>
        <family val="2"/>
      </rPr>
      <t xml:space="preserve"> +69%, </t>
    </r>
    <r>
      <rPr>
        <sz val="11"/>
        <color theme="1"/>
        <rFont val="Calibri"/>
        <family val="2"/>
      </rPr>
      <t>공속</t>
    </r>
    <r>
      <rPr>
        <sz val="11"/>
        <color theme="1"/>
        <rFont val="Calibri"/>
        <family val="2"/>
      </rPr>
      <t xml:space="preserve"> +135%</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</si>
  <si>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</si>
  <si>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만해</t>
    </r>
  </si>
  <si>
    <r>
      <rPr>
        <sz val="11"/>
        <color theme="1"/>
        <rFont val="Calibri"/>
        <family val="2"/>
      </rPr>
      <t>초당</t>
    </r>
    <r>
      <rPr>
        <sz val="11"/>
        <color theme="1"/>
        <rFont val="Calibri"/>
        <family val="2"/>
      </rPr>
      <t xml:space="preserve"> 40</t>
    </r>
  </si>
  <si>
    <r>
      <rPr>
        <sz val="11"/>
        <color theme="1"/>
        <rFont val="Calibri"/>
        <family val="2"/>
      </rPr>
      <t>이속</t>
    </r>
    <r>
      <rPr>
        <sz val="11"/>
        <color theme="1"/>
        <rFont val="Calibri"/>
        <family val="2"/>
      </rPr>
      <t xml:space="preserve"> +76%, </t>
    </r>
    <r>
      <rPr>
        <sz val="11"/>
        <color theme="1"/>
        <rFont val="Calibri"/>
        <family val="2"/>
      </rPr>
      <t>공속</t>
    </r>
    <r>
      <rPr>
        <sz val="11"/>
        <color theme="1"/>
        <rFont val="Calibri"/>
        <family val="2"/>
      </rPr>
      <t xml:space="preserve"> +150%</t>
    </r>
  </si>
  <si>
    <r>
      <rPr>
        <sz val="11"/>
        <color theme="1"/>
        <rFont val="Calibri"/>
        <family val="2"/>
      </rPr>
      <t>변신시</t>
    </r>
    <r>
      <rPr>
        <sz val="11"/>
        <color theme="1"/>
        <rFont val="Calibri"/>
        <family val="2"/>
      </rPr>
      <t xml:space="preserve"> </t>
    </r>
    <r>
      <rPr>
        <sz val="11"/>
        <color theme="1"/>
        <rFont val="Calibri"/>
        <family val="2"/>
      </rPr>
      <t>피해감소</t>
    </r>
    <r>
      <rPr>
        <sz val="11"/>
        <color theme="1"/>
        <rFont val="Calibri"/>
        <family val="2"/>
      </rPr>
      <t xml:space="preserve"> +2%</t>
    </r>
  </si>
  <si>
    <r>
      <rPr>
        <sz val="9"/>
        <color theme="1"/>
        <rFont val="Calibri"/>
        <family val="2"/>
      </rPr>
      <t>*</t>
    </r>
    <r>
      <rPr>
        <sz val="9"/>
        <color theme="1"/>
        <rFont val="Calibri"/>
        <family val="2"/>
      </rPr>
      <t>변신류는</t>
    </r>
    <r>
      <rPr>
        <sz val="9"/>
        <color theme="1"/>
        <rFont val="Calibri"/>
        <family val="2"/>
      </rPr>
      <t xml:space="preserve"> </t>
    </r>
    <r>
      <rPr>
        <sz val="9"/>
        <color theme="1"/>
        <rFont val="Calibri"/>
        <family val="2"/>
      </rPr>
      <t>특별</t>
    </r>
    <r>
      <rPr>
        <sz val="9"/>
        <color theme="1"/>
        <rFont val="Calibri"/>
        <family val="2"/>
      </rPr>
      <t xml:space="preserve"> </t>
    </r>
    <r>
      <rPr>
        <sz val="9"/>
        <color theme="1"/>
        <rFont val="Calibri"/>
        <family val="2"/>
      </rPr>
      <t>포인트</t>
    </r>
    <r>
      <rPr>
        <sz val="9"/>
        <color theme="1"/>
        <rFont val="Calibri"/>
        <family val="2"/>
      </rPr>
      <t>(</t>
    </r>
    <r>
      <rPr>
        <sz val="9"/>
        <color theme="1"/>
        <rFont val="Calibri"/>
        <family val="2"/>
      </rPr>
      <t>퀘스트</t>
    </r>
    <r>
      <rPr>
        <sz val="9"/>
        <color theme="1"/>
        <rFont val="Calibri"/>
        <family val="2"/>
      </rPr>
      <t>)</t>
    </r>
    <r>
      <rPr>
        <sz val="9"/>
        <color theme="1"/>
        <rFont val="Calibri"/>
        <family val="2"/>
      </rPr>
      <t>로</t>
    </r>
    <r>
      <rPr>
        <sz val="9"/>
        <color theme="1"/>
        <rFont val="Calibri"/>
        <family val="2"/>
      </rPr>
      <t xml:space="preserve"> </t>
    </r>
    <r>
      <rPr>
        <sz val="9"/>
        <color theme="1"/>
        <rFont val="Calibri"/>
        <family val="2"/>
      </rPr>
      <t>습득</t>
    </r>
    <r>
      <rPr>
        <sz val="9"/>
        <color theme="1"/>
        <rFont val="Calibri"/>
        <family val="2"/>
      </rPr>
      <t>/</t>
    </r>
    <r>
      <rPr>
        <sz val="9"/>
        <color theme="1"/>
        <rFont val="Calibri"/>
        <family val="2"/>
      </rPr>
      <t>강화</t>
    </r>
  </si>
  <si>
    <r>
      <rPr>
        <sz val="11"/>
        <color theme="1"/>
        <rFont val="Calibri"/>
        <family val="2"/>
      </rPr>
      <t>초당</t>
    </r>
    <r>
      <rPr>
        <sz val="11"/>
        <color theme="1"/>
        <rFont val="Calibri"/>
        <family val="2"/>
      </rPr>
      <t xml:space="preserve"> 44</t>
    </r>
  </si>
  <si>
    <r>
      <rPr>
        <sz val="11"/>
        <color theme="1"/>
        <rFont val="Calibri"/>
        <family val="2"/>
      </rPr>
      <t>이속</t>
    </r>
    <r>
      <rPr>
        <sz val="11"/>
        <color theme="1"/>
        <rFont val="Calibri"/>
        <family val="2"/>
      </rPr>
      <t xml:space="preserve"> +83%, </t>
    </r>
    <r>
      <rPr>
        <sz val="11"/>
        <color theme="1"/>
        <rFont val="Calibri"/>
        <family val="2"/>
      </rPr>
      <t>공속</t>
    </r>
    <r>
      <rPr>
        <sz val="11"/>
        <color theme="1"/>
        <rFont val="Calibri"/>
        <family val="2"/>
      </rPr>
      <t xml:space="preserve"> +165%</t>
    </r>
  </si>
  <si>
    <t>변신류 시전시간 -0.1초</t>
  </si>
  <si>
    <t>진참월 호로화</t>
  </si>
  <si>
    <r>
      <rPr>
        <sz val="11"/>
        <color theme="1"/>
        <rFont val="Calibri"/>
        <family val="2"/>
      </rPr>
      <t>초당</t>
    </r>
    <r>
      <rPr>
        <sz val="11"/>
        <color theme="1"/>
        <rFont val="Calibri"/>
        <family val="2"/>
      </rPr>
      <t xml:space="preserve"> 48</t>
    </r>
  </si>
  <si>
    <r>
      <rPr>
        <sz val="11"/>
        <color theme="1"/>
        <rFont val="Calibri"/>
        <family val="2"/>
      </rPr>
      <t>이속</t>
    </r>
    <r>
      <rPr>
        <sz val="11"/>
        <color theme="1"/>
        <rFont val="Calibri"/>
        <family val="2"/>
      </rPr>
      <t xml:space="preserve"> +90%, </t>
    </r>
    <r>
      <rPr>
        <sz val="11"/>
        <color theme="1"/>
        <rFont val="Calibri"/>
        <family val="2"/>
      </rPr>
      <t>공속</t>
    </r>
    <r>
      <rPr>
        <sz val="11"/>
        <color theme="1"/>
        <rFont val="Calibri"/>
        <family val="2"/>
      </rPr>
      <t xml:space="preserve"> +180%</t>
    </r>
  </si>
  <si>
    <r>
      <rPr>
        <sz val="11"/>
        <color theme="1"/>
        <rFont val="Calibri"/>
        <family val="2"/>
      </rPr>
      <t>변신시</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피해</t>
    </r>
    <r>
      <rPr>
        <sz val="11"/>
        <color theme="1"/>
        <rFont val="Calibri"/>
        <family val="2"/>
      </rPr>
      <t xml:space="preserve"> +0.02x</t>
    </r>
  </si>
  <si>
    <r>
      <rPr>
        <b/>
        <sz val="20"/>
        <color theme="1"/>
        <rFont val="Calibri"/>
        <family val="2"/>
      </rPr>
      <t>[</t>
    </r>
    <r>
      <rPr>
        <b/>
        <sz val="20"/>
        <color theme="1"/>
        <rFont val="Calibri"/>
        <family val="2"/>
      </rPr>
      <t>특성</t>
    </r>
    <r>
      <rPr>
        <b/>
        <sz val="20"/>
        <color theme="1"/>
        <rFont val="Calibri"/>
        <family val="2"/>
      </rPr>
      <t>]</t>
    </r>
  </si>
  <si>
    <t>진참월 만해</t>
  </si>
  <si>
    <r>
      <rPr>
        <sz val="11"/>
        <color theme="1"/>
        <rFont val="Calibri"/>
        <family val="2"/>
      </rPr>
      <t>초당</t>
    </r>
    <r>
      <rPr>
        <sz val="11"/>
        <color theme="1"/>
        <rFont val="Calibri"/>
        <family val="2"/>
      </rPr>
      <t xml:space="preserve"> 52</t>
    </r>
  </si>
  <si>
    <r>
      <rPr>
        <sz val="11"/>
        <color theme="1"/>
        <rFont val="Calibri"/>
        <family val="2"/>
      </rPr>
      <t>이속</t>
    </r>
    <r>
      <rPr>
        <sz val="11"/>
        <color theme="1"/>
        <rFont val="Calibri"/>
        <family val="2"/>
      </rPr>
      <t xml:space="preserve"> +100%, </t>
    </r>
    <r>
      <rPr>
        <sz val="11"/>
        <color theme="1"/>
        <rFont val="Calibri"/>
        <family val="2"/>
      </rPr>
      <t>공속</t>
    </r>
    <r>
      <rPr>
        <sz val="11"/>
        <color theme="1"/>
        <rFont val="Calibri"/>
        <family val="2"/>
      </rPr>
      <t xml:space="preserve"> +200%</t>
    </r>
  </si>
  <si>
    <t>※해제시, 15초간 상승분의 50%만큼 공격속도 감소</t>
  </si>
  <si>
    <r>
      <rPr>
        <sz val="11"/>
        <color theme="1"/>
        <rFont val="Calibri"/>
        <family val="2"/>
      </rPr>
      <t>공격력</t>
    </r>
    <r>
      <rPr>
        <sz val="11"/>
        <color theme="1"/>
        <rFont val="Calibri"/>
        <family val="2"/>
      </rPr>
      <t xml:space="preserve"> </t>
    </r>
    <r>
      <rPr>
        <sz val="11"/>
        <color theme="1"/>
        <rFont val="Calibri"/>
        <family val="2"/>
      </rPr>
      <t>강화</t>
    </r>
  </si>
  <si>
    <r>
      <rPr>
        <sz val="11"/>
        <color theme="1"/>
        <rFont val="Calibri"/>
        <family val="2"/>
      </rPr>
      <t>치명타</t>
    </r>
    <r>
      <rPr>
        <sz val="11"/>
        <color theme="1"/>
        <rFont val="Calibri"/>
        <family val="2"/>
      </rPr>
      <t xml:space="preserve"> </t>
    </r>
    <r>
      <rPr>
        <sz val="11"/>
        <color theme="1"/>
        <rFont val="Calibri"/>
        <family val="2"/>
      </rPr>
      <t>강화</t>
    </r>
  </si>
  <si>
    <t>[특성]</t>
  </si>
  <si>
    <t>세로</t>
  </si>
  <si>
    <r>
      <rPr>
        <sz val="11"/>
        <color theme="1"/>
        <rFont val="Calibri"/>
        <family val="2"/>
      </rPr>
      <t>빔</t>
    </r>
    <r>
      <rPr>
        <sz val="11"/>
        <color theme="1"/>
        <rFont val="Calibri"/>
        <family val="2"/>
      </rPr>
      <t>류</t>
    </r>
    <r>
      <rPr>
        <sz val="11"/>
        <color theme="1"/>
        <rFont val="Calibri"/>
        <family val="2"/>
      </rPr>
      <t xml:space="preserve"> </t>
    </r>
    <r>
      <rPr>
        <sz val="11"/>
        <color theme="1"/>
        <rFont val="Calibri"/>
        <family val="2"/>
      </rPr>
      <t>시전시간</t>
    </r>
    <r>
      <rPr>
        <sz val="11"/>
        <color theme="1"/>
        <rFont val="Calibri"/>
        <family val="2"/>
      </rPr>
      <t xml:space="preserve"> -3%</t>
    </r>
  </si>
  <si>
    <r>
      <rPr>
        <sz val="11"/>
        <color theme="1"/>
        <rFont val="Calibri"/>
        <family val="2"/>
      </rPr>
      <t>공격속도</t>
    </r>
    <r>
      <rPr>
        <sz val="11"/>
        <color theme="1"/>
        <rFont val="Calibri"/>
        <family val="2"/>
      </rPr>
      <t xml:space="preserve"> </t>
    </r>
    <r>
      <rPr>
        <sz val="11"/>
        <color theme="1"/>
        <rFont val="Calibri"/>
        <family val="2"/>
      </rPr>
      <t>강화</t>
    </r>
  </si>
  <si>
    <r>
      <rPr>
        <sz val="11"/>
        <color theme="1"/>
        <rFont val="Calibri"/>
        <family val="2"/>
      </rPr>
      <t>그랑</t>
    </r>
    <r>
      <rPr>
        <sz val="11"/>
        <color theme="1"/>
        <rFont val="Calibri"/>
        <family val="2"/>
      </rPr>
      <t xml:space="preserve"> </t>
    </r>
    <r>
      <rPr>
        <sz val="11"/>
        <color theme="1"/>
        <rFont val="Calibri"/>
        <family val="2"/>
      </rPr>
      <t>레이</t>
    </r>
    <r>
      <rPr>
        <sz val="11"/>
        <color theme="1"/>
        <rFont val="Calibri"/>
        <family val="2"/>
      </rPr>
      <t xml:space="preserve"> </t>
    </r>
    <r>
      <rPr>
        <sz val="11"/>
        <color theme="1"/>
        <rFont val="Calibri"/>
        <family val="2"/>
      </rPr>
      <t>세로</t>
    </r>
  </si>
  <si>
    <r>
      <rPr>
        <sz val="11"/>
        <color theme="1"/>
        <rFont val="Calibri"/>
        <family val="2"/>
      </rPr>
      <t>빔류</t>
    </r>
    <r>
      <rPr>
        <sz val="11"/>
        <color theme="1"/>
        <rFont val="Calibri"/>
        <family val="2"/>
      </rPr>
      <t xml:space="preserve"> </t>
    </r>
    <r>
      <rPr>
        <sz val="11"/>
        <color theme="1"/>
        <rFont val="Calibri"/>
        <family val="2"/>
      </rPr>
      <t>사정거리</t>
    </r>
    <r>
      <rPr>
        <sz val="11"/>
        <color theme="1"/>
        <rFont val="Calibri"/>
        <family val="2"/>
      </rPr>
      <t xml:space="preserve"> +0.2</t>
    </r>
    <r>
      <rPr>
        <sz val="11"/>
        <color theme="1"/>
        <rFont val="Calibri"/>
        <family val="2"/>
      </rPr>
      <t>칸</t>
    </r>
  </si>
  <si>
    <r>
      <rPr>
        <sz val="11"/>
        <color theme="1"/>
        <rFont val="Calibri"/>
        <family val="2"/>
      </rPr>
      <t>마법력</t>
    </r>
    <r>
      <rPr>
        <sz val="11"/>
        <color theme="1"/>
        <rFont val="Calibri"/>
        <family val="2"/>
      </rPr>
      <t xml:space="preserve"> </t>
    </r>
    <r>
      <rPr>
        <sz val="11"/>
        <color theme="1"/>
        <rFont val="Calibri"/>
        <family val="2"/>
      </rPr>
      <t>강화</t>
    </r>
  </si>
  <si>
    <r>
      <rPr>
        <sz val="11"/>
        <color theme="1"/>
        <rFont val="Calibri"/>
        <family val="2"/>
      </rPr>
      <t>풀스크린</t>
    </r>
    <r>
      <rPr>
        <sz val="11"/>
        <color theme="1"/>
        <rFont val="Calibri"/>
        <family val="2"/>
      </rPr>
      <t xml:space="preserve"> </t>
    </r>
    <r>
      <rPr>
        <sz val="11"/>
        <color theme="1"/>
        <rFont val="Calibri"/>
        <family val="2"/>
      </rPr>
      <t>세로</t>
    </r>
  </si>
  <si>
    <r>
      <rPr>
        <sz val="11"/>
        <color theme="1"/>
        <rFont val="Calibri"/>
        <family val="2"/>
      </rPr>
      <t>2</t>
    </r>
    <r>
      <rPr>
        <sz val="11"/>
        <color theme="1"/>
        <rFont val="Calibri"/>
        <family val="2"/>
      </rPr>
      <t>50~350%, 7</t>
    </r>
    <r>
      <rPr>
        <sz val="11"/>
        <color theme="1"/>
        <rFont val="Calibri"/>
        <family val="2"/>
      </rPr>
      <t>칸</t>
    </r>
  </si>
  <si>
    <r>
      <rPr>
        <sz val="11"/>
        <color theme="1"/>
        <rFont val="Calibri"/>
        <family val="2"/>
      </rPr>
      <t>빔류</t>
    </r>
    <r>
      <rPr>
        <sz val="11"/>
        <color theme="1"/>
        <rFont val="Calibri"/>
        <family val="2"/>
      </rPr>
      <t xml:space="preserve"> </t>
    </r>
    <r>
      <rPr>
        <sz val="11"/>
        <color theme="1"/>
        <rFont val="Calibri"/>
        <family val="2"/>
      </rPr>
      <t>마나소모</t>
    </r>
    <r>
      <rPr>
        <sz val="11"/>
        <color theme="1"/>
        <rFont val="Calibri"/>
        <family val="2"/>
      </rPr>
      <t xml:space="preserve"> -3%</t>
    </r>
  </si>
  <si>
    <r>
      <rPr>
        <sz val="9"/>
        <color theme="1"/>
        <rFont val="Calibri"/>
        <family val="2"/>
      </rPr>
      <t>*</t>
    </r>
    <r>
      <rPr>
        <sz val="9"/>
        <color theme="1"/>
        <rFont val="Calibri"/>
        <family val="2"/>
      </rPr>
      <t>공용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선행</t>
    </r>
    <r>
      <rPr>
        <sz val="9"/>
        <color theme="1"/>
        <rFont val="Calibri"/>
        <family val="2"/>
      </rPr>
      <t xml:space="preserve"> </t>
    </r>
    <r>
      <rPr>
        <sz val="9"/>
        <color theme="1"/>
        <rFont val="Calibri"/>
        <family val="2"/>
      </rPr>
      <t>관계</t>
    </r>
    <r>
      <rPr>
        <sz val="9"/>
        <color theme="1"/>
        <rFont val="Calibri"/>
        <family val="2"/>
      </rPr>
      <t xml:space="preserve"> </t>
    </r>
    <r>
      <rPr>
        <sz val="9"/>
        <color theme="1"/>
        <rFont val="Calibri"/>
        <family val="2"/>
      </rPr>
      <t>없으며</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습득가능</t>
    </r>
  </si>
  <si>
    <t>원류파</t>
  </si>
  <si>
    <t>60~180</t>
  </si>
  <si>
    <r>
      <rPr>
        <sz val="11"/>
        <color theme="1"/>
        <rFont val="Calibri"/>
        <family val="2"/>
      </rPr>
      <t>2</t>
    </r>
    <r>
      <rPr>
        <sz val="11"/>
        <color theme="1"/>
        <rFont val="Calibri"/>
        <family val="2"/>
      </rPr>
      <t>75~375%, 5</t>
    </r>
    <r>
      <rPr>
        <sz val="11"/>
        <color theme="1"/>
        <rFont val="Calibri"/>
        <family val="2"/>
      </rPr>
      <t>칸</t>
    </r>
    <r>
      <rPr>
        <sz val="11"/>
        <color theme="1"/>
        <rFont val="Calibri"/>
        <family val="2"/>
      </rPr>
      <t>*2</t>
    </r>
    <r>
      <rPr>
        <sz val="11"/>
        <color theme="1"/>
        <rFont val="Calibri"/>
        <family val="2"/>
      </rPr>
      <t>배범위</t>
    </r>
  </si>
  <si>
    <r>
      <rPr>
        <sz val="11"/>
        <color theme="1"/>
        <rFont val="Calibri"/>
        <family val="2"/>
      </rPr>
      <t>빔</t>
    </r>
    <r>
      <rPr>
        <sz val="11"/>
        <color theme="1"/>
        <rFont val="Calibri"/>
        <family val="2"/>
      </rPr>
      <t xml:space="preserve"> </t>
    </r>
    <r>
      <rPr>
        <sz val="11"/>
        <color theme="1"/>
        <rFont val="Calibri"/>
        <family val="2"/>
      </rPr>
      <t>류</t>
    </r>
    <r>
      <rPr>
        <sz val="11"/>
        <color theme="1"/>
        <rFont val="Calibri"/>
        <family val="2"/>
      </rPr>
      <t xml:space="preserve"> </t>
    </r>
    <r>
      <rPr>
        <sz val="11"/>
        <color theme="1"/>
        <rFont val="Calibri"/>
        <family val="2"/>
      </rPr>
      <t>총데미지</t>
    </r>
    <r>
      <rPr>
        <sz val="11"/>
        <color theme="1"/>
        <rFont val="Calibri"/>
        <family val="2"/>
      </rPr>
      <t xml:space="preserve"> +3%</t>
    </r>
  </si>
  <si>
    <r>
      <rPr>
        <sz val="9"/>
        <color theme="1"/>
        <rFont val="Calibri"/>
        <family val="2"/>
      </rPr>
      <t>*</t>
    </r>
    <r>
      <rPr>
        <sz val="9"/>
        <color theme="1"/>
        <rFont val="Calibri"/>
        <family val="2"/>
      </rPr>
      <t>여러</t>
    </r>
    <r>
      <rPr>
        <sz val="9"/>
        <color theme="1"/>
        <rFont val="Calibri"/>
        <family val="2"/>
      </rPr>
      <t xml:space="preserve"> </t>
    </r>
    <r>
      <rPr>
        <sz val="9"/>
        <color theme="1"/>
        <rFont val="Calibri"/>
        <family val="2"/>
      </rPr>
      <t>개</t>
    </r>
    <r>
      <rPr>
        <sz val="9"/>
        <color theme="1"/>
        <rFont val="Calibri"/>
        <family val="2"/>
      </rPr>
      <t xml:space="preserve"> </t>
    </r>
    <r>
      <rPr>
        <sz val="9"/>
        <color theme="1"/>
        <rFont val="Calibri"/>
        <family val="2"/>
      </rPr>
      <t>습득시</t>
    </r>
    <r>
      <rPr>
        <sz val="9"/>
        <color theme="1"/>
        <rFont val="Calibri"/>
        <family val="2"/>
      </rPr>
      <t xml:space="preserve"> </t>
    </r>
    <r>
      <rPr>
        <sz val="9"/>
        <color theme="1"/>
        <rFont val="Calibri"/>
        <family val="2"/>
      </rPr>
      <t>갈아끼기</t>
    </r>
    <r>
      <rPr>
        <sz val="9"/>
        <color theme="1"/>
        <rFont val="Calibri"/>
        <family val="2"/>
      </rPr>
      <t xml:space="preserve"> </t>
    </r>
    <r>
      <rPr>
        <sz val="9"/>
        <color theme="1"/>
        <rFont val="Calibri"/>
        <family val="2"/>
      </rPr>
      <t>가능하지만</t>
    </r>
    <r>
      <rPr>
        <sz val="9"/>
        <color theme="1"/>
        <rFont val="Calibri"/>
        <family val="2"/>
      </rPr>
      <t xml:space="preserve"> </t>
    </r>
    <r>
      <rPr>
        <sz val="9"/>
        <color theme="1"/>
        <rFont val="Calibri"/>
        <family val="2"/>
      </rPr>
      <t>효과는</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적용</t>
    </r>
  </si>
  <si>
    <r>
      <rPr>
        <sz val="11"/>
        <color theme="1"/>
        <rFont val="Calibri"/>
        <family val="2"/>
      </rPr>
      <t>[</t>
    </r>
    <r>
      <rPr>
        <sz val="11"/>
        <color theme="1"/>
        <rFont val="Calibri"/>
        <family val="2"/>
      </rPr>
      <t>검압</t>
    </r>
    <r>
      <rPr>
        <sz val="11"/>
        <color theme="1"/>
        <rFont val="Calibri"/>
        <family val="2"/>
      </rPr>
      <t>]</t>
    </r>
  </si>
  <si>
    <t>검압</t>
  </si>
  <si>
    <t>핵심기술에 영력 1-10% 추가데미지</t>
  </si>
  <si>
    <t>기술에 영압을 추가하여 데미지를 준다.</t>
  </si>
  <si>
    <t>[블루트베네]</t>
  </si>
  <si>
    <t>블루트베네</t>
  </si>
  <si>
    <t>영력 1-10%에 달하는 피해 감소</t>
  </si>
  <si>
    <r>
      <rPr>
        <sz val="11"/>
        <color theme="1"/>
        <rFont val="Calibri"/>
        <family val="2"/>
      </rPr>
      <t>퀸시</t>
    </r>
    <r>
      <rPr>
        <sz val="11"/>
        <color theme="1"/>
        <rFont val="Calibri"/>
        <family val="2"/>
      </rPr>
      <t xml:space="preserve"> </t>
    </r>
    <r>
      <rPr>
        <sz val="11"/>
        <color theme="1"/>
        <rFont val="Calibri"/>
        <family val="2"/>
      </rPr>
      <t>특유의</t>
    </r>
    <r>
      <rPr>
        <sz val="11"/>
        <color theme="1"/>
        <rFont val="Calibri"/>
        <family val="2"/>
      </rPr>
      <t xml:space="preserve"> </t>
    </r>
    <r>
      <rPr>
        <sz val="11"/>
        <color theme="1"/>
        <rFont val="Calibri"/>
        <family val="2"/>
      </rPr>
      <t>방어술</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핏속에</t>
    </r>
    <r>
      <rPr>
        <sz val="11"/>
        <color theme="1"/>
        <rFont val="Calibri"/>
        <family val="2"/>
      </rPr>
      <t xml:space="preserve"> </t>
    </r>
    <r>
      <rPr>
        <sz val="11"/>
        <color theme="1"/>
        <rFont val="Calibri"/>
        <family val="2"/>
      </rPr>
      <t>흘려넣어</t>
    </r>
    <r>
      <rPr>
        <sz val="11"/>
        <color theme="1"/>
        <rFont val="Calibri"/>
        <family val="2"/>
      </rPr>
      <t xml:space="preserve"> </t>
    </r>
    <r>
      <rPr>
        <sz val="11"/>
        <color theme="1"/>
        <rFont val="Calibri"/>
        <family val="2"/>
      </rPr>
      <t>방어력을</t>
    </r>
    <r>
      <rPr>
        <sz val="11"/>
        <color theme="1"/>
        <rFont val="Calibri"/>
        <family val="2"/>
      </rPr>
      <t xml:space="preserve"> </t>
    </r>
    <r>
      <rPr>
        <sz val="11"/>
        <color theme="1"/>
        <rFont val="Calibri"/>
        <family val="2"/>
      </rPr>
      <t>비약적으로</t>
    </r>
    <r>
      <rPr>
        <sz val="11"/>
        <color theme="1"/>
        <rFont val="Calibri"/>
        <family val="2"/>
      </rPr>
      <t xml:space="preserve"> </t>
    </r>
    <r>
      <rPr>
        <sz val="11"/>
        <color theme="1"/>
        <rFont val="Calibri"/>
        <family val="2"/>
      </rPr>
      <t>상승시킨다</t>
    </r>
    <r>
      <rPr>
        <sz val="11"/>
        <color theme="1"/>
        <rFont val="Calibri"/>
        <family val="2"/>
      </rPr>
      <t>.</t>
    </r>
  </si>
  <si>
    <r>
      <rPr>
        <sz val="9"/>
        <color theme="1"/>
        <rFont val="Calibri"/>
        <family val="2"/>
      </rPr>
      <t>*</t>
    </r>
    <r>
      <rPr>
        <sz val="9"/>
        <color theme="1"/>
        <rFont val="Calibri"/>
        <family val="2"/>
      </rPr>
      <t>전용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조건에</t>
    </r>
    <r>
      <rPr>
        <sz val="9"/>
        <color theme="1"/>
        <rFont val="Calibri"/>
        <family val="2"/>
      </rPr>
      <t xml:space="preserve"> </t>
    </r>
    <r>
      <rPr>
        <sz val="9"/>
        <color theme="1"/>
        <rFont val="Calibri"/>
        <family val="2"/>
      </rPr>
      <t>따라</t>
    </r>
    <r>
      <rPr>
        <sz val="9"/>
        <color theme="1"/>
        <rFont val="Calibri"/>
        <family val="2"/>
      </rPr>
      <t xml:space="preserve"> </t>
    </r>
    <r>
      <rPr>
        <sz val="9"/>
        <color theme="1"/>
        <rFont val="Calibri"/>
        <family val="2"/>
      </rPr>
      <t>습득</t>
    </r>
    <r>
      <rPr>
        <sz val="9"/>
        <color theme="1"/>
        <rFont val="Calibri"/>
        <family val="2"/>
      </rPr>
      <t xml:space="preserve"> </t>
    </r>
    <r>
      <rPr>
        <sz val="9"/>
        <color theme="1"/>
        <rFont val="Calibri"/>
        <family val="2"/>
      </rPr>
      <t>가능</t>
    </r>
  </si>
  <si>
    <t>루키아</t>
  </si>
  <si>
    <t>귀도</t>
  </si>
  <si>
    <t>파괴술 1. 충</t>
  </si>
  <si>
    <t>10~5</t>
  </si>
  <si>
    <t>15~30</t>
  </si>
  <si>
    <t>데미지 150-250</t>
  </si>
  <si>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충격파를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맞은</t>
    </r>
    <r>
      <rPr>
        <sz val="11"/>
        <color theme="1"/>
        <rFont val="Calibri"/>
        <family val="2"/>
      </rPr>
      <t xml:space="preserve"> </t>
    </r>
    <r>
      <rPr>
        <sz val="11"/>
        <color theme="1"/>
        <rFont val="Calibri"/>
        <family val="2"/>
      </rPr>
      <t>대상에게</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</si>
  <si>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데미지</t>
    </r>
    <r>
      <rPr>
        <sz val="11"/>
        <color theme="1"/>
        <rFont val="Calibri"/>
        <family val="2"/>
      </rPr>
      <t xml:space="preserve"> +3%</t>
    </r>
  </si>
  <si>
    <r>
      <rPr>
        <sz val="11"/>
        <color theme="1"/>
        <rFont val="Calibri"/>
        <family val="2"/>
      </rPr>
      <t>파괴술</t>
    </r>
    <r>
      <rPr>
        <sz val="11"/>
        <color theme="1"/>
        <rFont val="Calibri"/>
        <family val="2"/>
      </rPr>
      <t xml:space="preserve"> 4. </t>
    </r>
    <r>
      <rPr>
        <sz val="11"/>
        <color theme="1"/>
        <rFont val="Calibri"/>
        <family val="2"/>
      </rPr>
      <t>백뢰</t>
    </r>
  </si>
  <si>
    <r>
      <rPr>
        <sz val="11"/>
        <color theme="1"/>
        <rFont val="Calibri"/>
        <family val="2"/>
      </rPr>
      <t>1</t>
    </r>
    <r>
      <rPr>
        <sz val="11"/>
        <color theme="1"/>
        <rFont val="Calibri"/>
        <family val="2"/>
      </rPr>
      <t>2~6</t>
    </r>
  </si>
  <si>
    <t>30~60</t>
  </si>
  <si>
    <r>
      <rPr>
        <sz val="11"/>
        <color theme="1"/>
        <rFont val="Calibri"/>
        <family val="2"/>
      </rPr>
      <t>데미지</t>
    </r>
    <r>
      <rPr>
        <sz val="11"/>
        <color theme="1"/>
        <rFont val="Calibri"/>
        <family val="2"/>
      </rPr>
      <t xml:space="preserve"> 200~330</t>
    </r>
  </si>
  <si>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관통성을</t>
    </r>
    <r>
      <rPr>
        <sz val="11"/>
        <color theme="1"/>
        <rFont val="Calibri"/>
        <family val="2"/>
      </rPr>
      <t xml:space="preserve"> </t>
    </r>
    <r>
      <rPr>
        <sz val="11"/>
        <color theme="1"/>
        <rFont val="Calibri"/>
        <family val="2"/>
      </rPr>
      <t>지니는</t>
    </r>
    <r>
      <rPr>
        <sz val="11"/>
        <color theme="1"/>
        <rFont val="Calibri"/>
        <family val="2"/>
      </rPr>
      <t xml:space="preserve"> </t>
    </r>
    <r>
      <rPr>
        <sz val="11"/>
        <color theme="1"/>
        <rFont val="Calibri"/>
        <family val="2"/>
      </rPr>
      <t>흰색</t>
    </r>
    <r>
      <rPr>
        <sz val="11"/>
        <color theme="1"/>
        <rFont val="Calibri"/>
        <family val="2"/>
      </rPr>
      <t xml:space="preserve"> </t>
    </r>
    <r>
      <rPr>
        <sz val="11"/>
        <color theme="1"/>
        <rFont val="Calibri"/>
        <family val="2"/>
      </rPr>
      <t>번개를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</si>
  <si>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쿨</t>
    </r>
    <r>
      <rPr>
        <sz val="11"/>
        <color theme="1"/>
        <rFont val="Calibri"/>
        <family val="2"/>
      </rPr>
      <t xml:space="preserve"> -3%</t>
    </r>
  </si>
  <si>
    <r>
      <rPr>
        <sz val="11"/>
        <color theme="1"/>
        <rFont val="Calibri"/>
        <family val="2"/>
      </rPr>
      <t>파괴술</t>
    </r>
    <r>
      <rPr>
        <sz val="11"/>
        <color theme="1"/>
        <rFont val="Calibri"/>
        <family val="2"/>
      </rPr>
      <t xml:space="preserve"> 31 </t>
    </r>
    <r>
      <rPr>
        <sz val="11"/>
        <color theme="1"/>
        <rFont val="Calibri"/>
        <family val="2"/>
      </rPr>
      <t>적화포</t>
    </r>
  </si>
  <si>
    <r>
      <rPr>
        <sz val="11"/>
        <color theme="1"/>
        <rFont val="Calibri"/>
        <family val="2"/>
      </rPr>
      <t>데미지</t>
    </r>
    <r>
      <rPr>
        <sz val="11"/>
        <color theme="1"/>
        <rFont val="Calibri"/>
        <family val="2"/>
      </rPr>
      <t xml:space="preserve"> 250-400</t>
    </r>
  </si>
  <si>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</si>
  <si>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</si>
  <si>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파괴술</t>
    </r>
    <r>
      <rPr>
        <sz val="11"/>
        <color theme="1"/>
        <rFont val="Calibri"/>
        <family val="2"/>
      </rPr>
      <t xml:space="preserve"> 33 </t>
    </r>
    <r>
      <rPr>
        <sz val="11"/>
        <color theme="1"/>
        <rFont val="Calibri"/>
        <family val="2"/>
      </rPr>
      <t>창화추</t>
    </r>
  </si>
  <si>
    <t>24~12</t>
  </si>
  <si>
    <t>60~120</t>
  </si>
  <si>
    <r>
      <rPr>
        <sz val="11"/>
        <color theme="1"/>
        <rFont val="Calibri"/>
        <family val="2"/>
      </rPr>
      <t>데미지</t>
    </r>
    <r>
      <rPr>
        <sz val="11"/>
        <color theme="1"/>
        <rFont val="Calibri"/>
        <family val="2"/>
      </rPr>
      <t xml:space="preserve"> 350-550</t>
    </r>
  </si>
  <si>
    <r>
      <rPr>
        <sz val="11"/>
        <color theme="1"/>
        <rFont val="Calibri"/>
        <family val="2"/>
      </rPr>
      <t>푸른</t>
    </r>
    <r>
      <rPr>
        <sz val="11"/>
        <color theme="1"/>
        <rFont val="Calibri"/>
        <family val="2"/>
      </rPr>
      <t xml:space="preserve"> </t>
    </r>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</si>
  <si>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파괴술</t>
    </r>
    <r>
      <rPr>
        <sz val="11"/>
        <color theme="1"/>
        <rFont val="Calibri"/>
        <family val="2"/>
      </rPr>
      <t xml:space="preserve"> 73 </t>
    </r>
    <r>
      <rPr>
        <sz val="11"/>
        <color theme="1"/>
        <rFont val="Calibri"/>
        <family val="2"/>
      </rPr>
      <t>쌍련창화추</t>
    </r>
  </si>
  <si>
    <t>36~18</t>
  </si>
  <si>
    <t>120~240</t>
  </si>
  <si>
    <r>
      <rPr>
        <sz val="11"/>
        <color theme="1"/>
        <rFont val="Calibri"/>
        <family val="2"/>
      </rPr>
      <t>데미지</t>
    </r>
    <r>
      <rPr>
        <sz val="11"/>
        <color theme="1"/>
        <rFont val="Calibri"/>
        <family val="2"/>
      </rPr>
      <t xml:space="preserve"> 700-1100</t>
    </r>
  </si>
  <si>
    <r>
      <rPr>
        <sz val="11"/>
        <color theme="1"/>
        <rFont val="Calibri"/>
        <family val="2"/>
      </rPr>
      <t>33. 창화추를</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시전하고</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</si>
  <si>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주박술</t>
    </r>
    <r>
      <rPr>
        <sz val="11"/>
        <color theme="1"/>
        <rFont val="Calibri"/>
        <family val="2"/>
      </rPr>
      <t xml:space="preserve"> 1 </t>
    </r>
    <r>
      <rPr>
        <sz val="11"/>
        <color theme="1"/>
        <rFont val="Calibri"/>
        <family val="2"/>
      </rPr>
      <t>새</t>
    </r>
  </si>
  <si>
    <t>14~7</t>
  </si>
  <si>
    <r>
      <rPr>
        <sz val="11"/>
        <color theme="1"/>
        <rFont val="Calibri"/>
        <family val="2"/>
      </rPr>
      <t>공격력</t>
    </r>
    <r>
      <rPr>
        <sz val="11"/>
        <color theme="1"/>
        <rFont val="Calibri"/>
        <family val="2"/>
      </rPr>
      <t xml:space="preserve"> -30%, 5~10</t>
    </r>
    <r>
      <rPr>
        <sz val="11"/>
        <color theme="1"/>
        <rFont val="Calibri"/>
        <family val="2"/>
      </rPr>
      <t>초</t>
    </r>
  </si>
  <si>
    <r>
      <rPr>
        <sz val="11"/>
        <color theme="1"/>
        <rFont val="Calibri"/>
        <family val="2"/>
      </rPr>
      <t>상대에게</t>
    </r>
    <r>
      <rPr>
        <sz val="11"/>
        <color theme="1"/>
        <rFont val="Calibri"/>
        <family val="2"/>
      </rPr>
      <t xml:space="preserve"> </t>
    </r>
    <r>
      <rPr>
        <sz val="11"/>
        <color theme="1"/>
        <rFont val="Calibri"/>
        <family val="2"/>
      </rPr>
      <t>수갑을</t>
    </r>
    <r>
      <rPr>
        <sz val="11"/>
        <color theme="1"/>
        <rFont val="Calibri"/>
        <family val="2"/>
      </rPr>
      <t xml:space="preserve"> </t>
    </r>
    <r>
      <rPr>
        <sz val="11"/>
        <color theme="1"/>
        <rFont val="Calibri"/>
        <family val="2"/>
      </rPr>
      <t>채워</t>
    </r>
    <r>
      <rPr>
        <sz val="11"/>
        <color theme="1"/>
        <rFont val="Calibri"/>
        <family val="2"/>
      </rPr>
      <t xml:space="preserve"> </t>
    </r>
    <r>
      <rPr>
        <sz val="11"/>
        <color theme="1"/>
        <rFont val="Calibri"/>
        <family val="2"/>
      </rPr>
      <t>양손을</t>
    </r>
    <r>
      <rPr>
        <sz val="11"/>
        <color theme="1"/>
        <rFont val="Calibri"/>
        <family val="2"/>
      </rPr>
      <t xml:space="preserve"> </t>
    </r>
    <r>
      <rPr>
        <sz val="11"/>
        <color theme="1"/>
        <rFont val="Calibri"/>
        <family val="2"/>
      </rPr>
      <t>못쓰게</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</si>
  <si>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주박술</t>
    </r>
    <r>
      <rPr>
        <sz val="11"/>
        <color theme="1"/>
        <rFont val="Calibri"/>
        <family val="2"/>
      </rPr>
      <t xml:space="preserve"> 4 </t>
    </r>
    <r>
      <rPr>
        <sz val="11"/>
        <color theme="1"/>
        <rFont val="Calibri"/>
        <family val="2"/>
      </rPr>
      <t>저승</t>
    </r>
  </si>
  <si>
    <r>
      <rPr>
        <sz val="11"/>
        <color theme="1"/>
        <rFont val="Calibri"/>
        <family val="2"/>
      </rPr>
      <t>속박</t>
    </r>
    <r>
      <rPr>
        <sz val="11"/>
        <color theme="1"/>
        <rFont val="Calibri"/>
        <family val="2"/>
      </rPr>
      <t xml:space="preserve"> 5~10</t>
    </r>
    <r>
      <rPr>
        <sz val="11"/>
        <color theme="1"/>
        <rFont val="Calibri"/>
        <family val="2"/>
      </rPr>
      <t>초</t>
    </r>
  </si>
  <si>
    <r>
      <rPr>
        <sz val="11"/>
        <color theme="1"/>
        <rFont val="Calibri"/>
        <family val="2"/>
      </rPr>
      <t>상대를</t>
    </r>
    <r>
      <rPr>
        <sz val="11"/>
        <color theme="1"/>
        <rFont val="Calibri"/>
        <family val="2"/>
      </rPr>
      <t xml:space="preserve"> </t>
    </r>
    <r>
      <rPr>
        <sz val="11"/>
        <color theme="1"/>
        <rFont val="Calibri"/>
        <family val="2"/>
      </rPr>
      <t>속박시킵니다</t>
    </r>
    <r>
      <rPr>
        <sz val="11"/>
        <color theme="1"/>
        <rFont val="Calibri"/>
        <family val="2"/>
      </rPr>
      <t>.</t>
    </r>
  </si>
  <si>
    <r>
      <rPr>
        <sz val="11"/>
        <color theme="1"/>
        <rFont val="Calibri"/>
        <family val="2"/>
      </rPr>
      <t xml:space="preserve">- </t>
    </r>
    <r>
      <rPr>
        <sz val="11"/>
        <color theme="1"/>
        <rFont val="Calibri"/>
        <family val="2"/>
      </rPr>
      <t>루키아</t>
    </r>
    <r>
      <rPr>
        <sz val="11"/>
        <color theme="1"/>
        <rFont val="Calibri"/>
        <family val="2"/>
      </rPr>
      <t xml:space="preserve">: </t>
    </r>
    <r>
      <rPr>
        <sz val="11"/>
        <color theme="1"/>
        <rFont val="Calibri"/>
        <family val="2"/>
      </rPr>
      <t>근접마법사</t>
    </r>
    <r>
      <rPr>
        <sz val="11"/>
        <color theme="1"/>
        <rFont val="Calibri"/>
        <family val="2"/>
      </rPr>
      <t xml:space="preserve">, </t>
    </r>
    <r>
      <rPr>
        <sz val="11"/>
        <color theme="1"/>
        <rFont val="Calibri"/>
        <family val="2"/>
      </rPr>
      <t>높은</t>
    </r>
    <r>
      <rPr>
        <sz val="11"/>
        <color theme="1"/>
        <rFont val="Calibri"/>
        <family val="2"/>
      </rPr>
      <t xml:space="preserve"> CC</t>
    </r>
  </si>
  <si>
    <r>
      <rPr>
        <sz val="11"/>
        <color theme="1"/>
        <rFont val="Calibri"/>
        <family val="2"/>
      </rPr>
      <t>주박술</t>
    </r>
    <r>
      <rPr>
        <sz val="11"/>
        <color theme="1"/>
        <rFont val="Calibri"/>
        <family val="2"/>
      </rPr>
      <t xml:space="preserve"> 61 </t>
    </r>
    <r>
      <rPr>
        <sz val="11"/>
        <color theme="1"/>
        <rFont val="Calibri"/>
        <family val="2"/>
      </rPr>
      <t>육장광뇌</t>
    </r>
  </si>
  <si>
    <r>
      <rPr>
        <sz val="11"/>
        <color theme="1"/>
        <rFont val="Calibri"/>
        <family val="2"/>
      </rPr>
      <t>스턴</t>
    </r>
    <r>
      <rPr>
        <sz val="11"/>
        <color theme="1"/>
        <rFont val="Calibri"/>
        <family val="2"/>
      </rPr>
      <t xml:space="preserve"> 3~6</t>
    </r>
    <r>
      <rPr>
        <sz val="11"/>
        <color theme="1"/>
        <rFont val="Calibri"/>
        <family val="2"/>
      </rPr>
      <t>초</t>
    </r>
  </si>
  <si>
    <r>
      <rPr>
        <sz val="11"/>
        <color theme="1"/>
        <rFont val="Calibri"/>
        <family val="2"/>
      </rPr>
      <t>판떼기를</t>
    </r>
    <r>
      <rPr>
        <sz val="11"/>
        <color theme="1"/>
        <rFont val="Calibri"/>
        <family val="2"/>
      </rPr>
      <t xml:space="preserve"> 6</t>
    </r>
    <r>
      <rPr>
        <sz val="11"/>
        <color theme="1"/>
        <rFont val="Calibri"/>
        <family val="2"/>
      </rPr>
      <t>개</t>
    </r>
    <r>
      <rPr>
        <sz val="11"/>
        <color theme="1"/>
        <rFont val="Calibri"/>
        <family val="2"/>
      </rPr>
      <t xml:space="preserve"> </t>
    </r>
    <r>
      <rPr>
        <sz val="11"/>
        <color theme="1"/>
        <rFont val="Calibri"/>
        <family val="2"/>
      </rPr>
      <t>박아서</t>
    </r>
    <r>
      <rPr>
        <sz val="11"/>
        <color theme="1"/>
        <rFont val="Calibri"/>
        <family val="2"/>
      </rPr>
      <t xml:space="preserve"> </t>
    </r>
    <r>
      <rPr>
        <sz val="11"/>
        <color theme="1"/>
        <rFont val="Calibri"/>
        <family val="2"/>
      </rPr>
      <t>고정시킵니다</t>
    </r>
    <r>
      <rPr>
        <sz val="11"/>
        <color theme="1"/>
        <rFont val="Calibri"/>
        <family val="2"/>
      </rPr>
      <t>.</t>
    </r>
  </si>
  <si>
    <r>
      <rPr>
        <sz val="11"/>
        <color theme="1"/>
        <rFont val="Calibri"/>
        <family val="2"/>
      </rPr>
      <t xml:space="preserve">- </t>
    </r>
    <r>
      <rPr>
        <sz val="11"/>
        <color theme="1"/>
        <rFont val="Calibri"/>
        <family val="2"/>
      </rPr>
      <t>주변공격</t>
    </r>
    <r>
      <rPr>
        <sz val="11"/>
        <color theme="1"/>
        <rFont val="Calibri"/>
        <family val="2"/>
      </rPr>
      <t xml:space="preserve">, </t>
    </r>
    <r>
      <rPr>
        <sz val="11"/>
        <color theme="1"/>
        <rFont val="Calibri"/>
        <family val="2"/>
      </rPr>
      <t>광역슬로우</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스턴</t>
    </r>
    <r>
      <rPr>
        <sz val="11"/>
        <color theme="1"/>
        <rFont val="Calibri"/>
        <family val="2"/>
      </rPr>
      <t xml:space="preserve">, CC </t>
    </r>
    <r>
      <rPr>
        <sz val="11"/>
        <color theme="1"/>
        <rFont val="Calibri"/>
        <family val="2"/>
      </rPr>
      <t>제어</t>
    </r>
    <r>
      <rPr>
        <sz val="11"/>
        <color theme="1"/>
        <rFont val="Calibri"/>
        <family val="2"/>
      </rPr>
      <t>(</t>
    </r>
    <r>
      <rPr>
        <sz val="11"/>
        <color theme="1"/>
        <rFont val="Calibri"/>
        <family val="2"/>
      </rPr>
      <t>추가딜</t>
    </r>
    <r>
      <rPr>
        <sz val="11"/>
        <color theme="1"/>
        <rFont val="Calibri"/>
        <family val="2"/>
      </rPr>
      <t>)</t>
    </r>
  </si>
  <si>
    <r>
      <rPr>
        <sz val="11"/>
        <color theme="1"/>
        <rFont val="Calibri"/>
        <family val="2"/>
      </rPr>
      <t>주박술</t>
    </r>
    <r>
      <rPr>
        <sz val="11"/>
        <color theme="1"/>
        <rFont val="Calibri"/>
        <family val="2"/>
      </rPr>
      <t xml:space="preserve"> 81. </t>
    </r>
    <r>
      <rPr>
        <sz val="11"/>
        <color theme="1"/>
        <rFont val="Calibri"/>
        <family val="2"/>
      </rPr>
      <t>단공</t>
    </r>
  </si>
  <si>
    <t>30~15</t>
  </si>
  <si>
    <t>150~300</t>
  </si>
  <si>
    <r>
      <rPr>
        <sz val="11"/>
        <color theme="1"/>
        <rFont val="Calibri"/>
        <family val="2"/>
      </rPr>
      <t>채널링</t>
    </r>
    <r>
      <rPr>
        <sz val="11"/>
        <color theme="1"/>
        <rFont val="Calibri"/>
        <family val="2"/>
      </rPr>
      <t xml:space="preserve"> / </t>
    </r>
    <r>
      <rPr>
        <sz val="11"/>
        <color theme="1"/>
        <rFont val="Calibri"/>
        <family val="2"/>
      </rPr>
      <t>주변무적</t>
    </r>
  </si>
  <si>
    <r>
      <rPr>
        <sz val="11"/>
        <color theme="1"/>
        <rFont val="Calibri"/>
        <family val="2"/>
      </rPr>
      <t>영압으로</t>
    </r>
    <r>
      <rPr>
        <sz val="11"/>
        <color theme="1"/>
        <rFont val="Calibri"/>
        <family val="2"/>
      </rPr>
      <t xml:space="preserve"> </t>
    </r>
    <r>
      <rPr>
        <sz val="11"/>
        <color theme="1"/>
        <rFont val="Calibri"/>
        <family val="2"/>
      </rPr>
      <t>구성된</t>
    </r>
    <r>
      <rPr>
        <sz val="11"/>
        <color theme="1"/>
        <rFont val="Calibri"/>
        <family val="2"/>
      </rPr>
      <t xml:space="preserve"> </t>
    </r>
    <r>
      <rPr>
        <sz val="11"/>
        <color theme="1"/>
        <rFont val="Calibri"/>
        <family val="2"/>
      </rPr>
      <t>투명하고</t>
    </r>
    <r>
      <rPr>
        <sz val="11"/>
        <color theme="1"/>
        <rFont val="Calibri"/>
        <family val="2"/>
      </rPr>
      <t xml:space="preserve"> </t>
    </r>
    <r>
      <rPr>
        <sz val="11"/>
        <color theme="1"/>
        <rFont val="Calibri"/>
        <family val="2"/>
      </rPr>
      <t>거대한</t>
    </r>
    <r>
      <rPr>
        <sz val="11"/>
        <color theme="1"/>
        <rFont val="Calibri"/>
        <family val="2"/>
      </rPr>
      <t xml:space="preserve"> </t>
    </r>
    <r>
      <rPr>
        <sz val="11"/>
        <color theme="1"/>
        <rFont val="Calibri"/>
        <family val="2"/>
      </rPr>
      <t>벽을</t>
    </r>
    <r>
      <rPr>
        <sz val="11"/>
        <color theme="1"/>
        <rFont val="Calibri"/>
        <family val="2"/>
      </rPr>
      <t xml:space="preserve"> </t>
    </r>
    <r>
      <rPr>
        <sz val="11"/>
        <color theme="1"/>
        <rFont val="Calibri"/>
        <family val="2"/>
      </rPr>
      <t>생성해</t>
    </r>
    <r>
      <rPr>
        <sz val="11"/>
        <color theme="1"/>
        <rFont val="Calibri"/>
        <family val="2"/>
      </rPr>
      <t xml:space="preserve"> 89</t>
    </r>
    <r>
      <rPr>
        <sz val="11"/>
        <color theme="1"/>
        <rFont val="Calibri"/>
        <family val="2"/>
      </rPr>
      <t>번</t>
    </r>
    <r>
      <rPr>
        <sz val="11"/>
        <color theme="1"/>
        <rFont val="Calibri"/>
        <family val="2"/>
      </rPr>
      <t xml:space="preserve"> </t>
    </r>
    <r>
      <rPr>
        <sz val="11"/>
        <color theme="1"/>
        <rFont val="Calibri"/>
        <family val="2"/>
      </rPr>
      <t>이하의</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파도를</t>
    </r>
    <r>
      <rPr>
        <sz val="11"/>
        <color theme="1"/>
        <rFont val="Calibri"/>
        <family val="2"/>
      </rPr>
      <t xml:space="preserve"> </t>
    </r>
    <r>
      <rPr>
        <sz val="11"/>
        <color theme="1"/>
        <rFont val="Calibri"/>
        <family val="2"/>
      </rPr>
      <t>완전방어합니다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</si>
  <si>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오한</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빙결</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동상</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표식</t>
    </r>
    <r>
      <rPr>
        <sz val="11"/>
        <color theme="1"/>
        <rFont val="Calibri"/>
        <family val="2"/>
      </rPr>
      <t>(</t>
    </r>
    <r>
      <rPr>
        <sz val="11"/>
        <color theme="1"/>
        <rFont val="Calibri"/>
        <family val="2"/>
      </rPr>
      <t>효과없음</t>
    </r>
    <r>
      <rPr>
        <sz val="11"/>
        <color theme="1"/>
        <rFont val="Calibri"/>
        <family val="2"/>
      </rPr>
      <t>)</t>
    </r>
  </si>
  <si>
    <r>
      <rPr>
        <b/>
        <sz val="20"/>
        <color theme="1"/>
        <rFont val="Calibri"/>
        <family val="2"/>
      </rPr>
      <t>[</t>
    </r>
    <r>
      <rPr>
        <b/>
        <sz val="20"/>
        <color theme="1"/>
        <rFont val="Calibri"/>
        <family val="2"/>
      </rPr>
      <t>핵심</t>
    </r>
    <r>
      <rPr>
        <b/>
        <sz val="20"/>
        <color theme="1"/>
        <rFont val="Calibri"/>
        <family val="2"/>
      </rPr>
      <t>]</t>
    </r>
  </si>
  <si>
    <t>검무</t>
  </si>
  <si>
    <t>기본의 춤, 백묘</t>
  </si>
  <si>
    <t>20~30</t>
  </si>
  <si>
    <t>검을 들고 아름다운 춤을 추어 주변에 데미지를 가합니다.</t>
  </si>
  <si>
    <t>쿨 -3%</t>
  </si>
  <si>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</si>
  <si>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t>
    </r>
  </si>
  <si>
    <r>
      <rPr>
        <sz val="11"/>
        <color theme="1"/>
        <rFont val="Calibri"/>
        <family val="2"/>
      </rPr>
      <t xml:space="preserve">10-30% </t>
    </r>
    <r>
      <rPr>
        <sz val="11"/>
        <color theme="1"/>
        <rFont val="Calibri"/>
        <family val="2"/>
      </rPr>
      <t>오한</t>
    </r>
    <r>
      <rPr>
        <sz val="11"/>
        <color theme="1"/>
        <rFont val="Calibri"/>
        <family val="2"/>
      </rPr>
      <t xml:space="preserve"> +30%</t>
    </r>
  </si>
  <si>
    <r>
      <rPr>
        <sz val="11"/>
        <color theme="1"/>
        <rFont val="Calibri"/>
        <family val="2"/>
      </rPr>
      <t>쿨감</t>
    </r>
    <r>
      <rPr>
        <sz val="11"/>
        <color theme="1"/>
        <rFont val="Calibri"/>
        <family val="2"/>
      </rPr>
      <t xml:space="preserve">: </t>
    </r>
    <r>
      <rPr>
        <sz val="11"/>
        <color theme="1"/>
        <rFont val="Calibri"/>
        <family val="2"/>
      </rPr>
      <t>오한</t>
    </r>
    <r>
      <rPr>
        <sz val="11"/>
        <color theme="1"/>
        <rFont val="Calibri"/>
        <family val="2"/>
      </rPr>
      <t xml:space="preserve"> 0.5, </t>
    </r>
    <r>
      <rPr>
        <sz val="11"/>
        <color theme="1"/>
        <rFont val="Calibri"/>
        <family val="2"/>
      </rPr>
      <t>빙결</t>
    </r>
    <r>
      <rPr>
        <sz val="11"/>
        <color theme="1"/>
        <rFont val="Calibri"/>
        <family val="2"/>
      </rPr>
      <t xml:space="preserve"> 1</t>
    </r>
    <r>
      <rPr>
        <sz val="11"/>
        <color theme="1"/>
        <rFont val="Calibri"/>
        <family val="2"/>
      </rPr>
      <t>초</t>
    </r>
    <r>
      <rPr>
        <sz val="9"/>
        <color theme="1"/>
        <rFont val="Calibri"/>
        <family val="2"/>
      </rPr>
      <t xml:space="preserve"> (</t>
    </r>
    <r>
      <rPr>
        <sz val="9"/>
        <color theme="1"/>
        <rFont val="Calibri"/>
        <family val="2"/>
      </rPr>
      <t>개체당</t>
    </r>
    <r>
      <rPr>
        <sz val="9"/>
        <color theme="1"/>
        <rFont val="Calibri"/>
        <family val="2"/>
      </rPr>
      <t>)</t>
    </r>
  </si>
  <si>
    <r>
      <rPr>
        <sz val="11"/>
        <color theme="1"/>
        <rFont val="Calibri"/>
        <family val="2"/>
      </rPr>
      <t>오한</t>
    </r>
    <r>
      <rPr>
        <sz val="11"/>
        <color theme="1"/>
        <rFont val="Calibri"/>
        <family val="2"/>
      </rPr>
      <t xml:space="preserve">: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 xml:space="preserve"> (</t>
    </r>
    <r>
      <rPr>
        <sz val="11"/>
        <color theme="1"/>
        <rFont val="Calibri"/>
        <family val="2"/>
      </rPr>
      <t>슬로우</t>
    </r>
    <r>
      <rPr>
        <sz val="11"/>
        <color theme="1"/>
        <rFont val="Calibri"/>
        <family val="2"/>
      </rPr>
      <t xml:space="preserve">), </t>
    </r>
    <r>
      <rPr>
        <sz val="11"/>
        <color theme="1"/>
        <rFont val="Calibri"/>
        <family val="2"/>
      </rPr>
      <t>중첩가능</t>
    </r>
  </si>
  <si>
    <t>시작의 춤, 월백</t>
  </si>
  <si>
    <r>
      <rPr>
        <sz val="11"/>
        <color theme="1"/>
        <rFont val="Calibri"/>
        <family val="2"/>
      </rPr>
      <t>1</t>
    </r>
    <r>
      <rPr>
        <sz val="11"/>
        <color theme="1"/>
        <rFont val="Calibri"/>
        <family val="2"/>
      </rPr>
      <t>6~8</t>
    </r>
  </si>
  <si>
    <t>30~45</t>
  </si>
  <si>
    <t>125~250%, 속박 표식 4초</t>
  </si>
  <si>
    <r>
      <rPr>
        <sz val="11"/>
        <color theme="1"/>
        <rFont val="Calibri"/>
        <family val="2"/>
      </rPr>
      <t>주변을</t>
    </r>
    <r>
      <rPr>
        <sz val="11"/>
        <color theme="1"/>
        <rFont val="Calibri"/>
        <family val="2"/>
      </rPr>
      <t xml:space="preserve"> </t>
    </r>
    <r>
      <rPr>
        <sz val="11"/>
        <color theme="1"/>
        <rFont val="Calibri"/>
        <family val="2"/>
      </rPr>
      <t>속박시키고</t>
    </r>
    <r>
      <rPr>
        <sz val="11"/>
        <color theme="1"/>
        <rFont val="Calibri"/>
        <family val="2"/>
      </rPr>
      <t xml:space="preserve"> </t>
    </r>
    <r>
      <rPr>
        <sz val="11"/>
        <color theme="1"/>
        <rFont val="Calibri"/>
        <family val="2"/>
      </rPr>
      <t>표식을</t>
    </r>
    <r>
      <rPr>
        <sz val="11"/>
        <color theme="1"/>
        <rFont val="Calibri"/>
        <family val="2"/>
      </rPr>
      <t xml:space="preserve"> </t>
    </r>
    <r>
      <rPr>
        <sz val="11"/>
        <color theme="1"/>
        <rFont val="Calibri"/>
        <family val="2"/>
      </rPr>
      <t>생성합니다</t>
    </r>
    <r>
      <rPr>
        <sz val="11"/>
        <color theme="1"/>
        <rFont val="Calibri"/>
        <family val="2"/>
      </rPr>
      <t>.</t>
    </r>
  </si>
  <si>
    <r>
      <rPr>
        <sz val="11"/>
        <color theme="1"/>
        <rFont val="Calibri"/>
        <family val="2"/>
      </rPr>
      <t>뎀</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</si>
  <si>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</si>
  <si>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</si>
  <si>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2-4</t>
    </r>
    <r>
      <rPr>
        <sz val="11"/>
        <color theme="1"/>
        <rFont val="Calibri"/>
        <family val="2"/>
      </rPr>
      <t>초</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</si>
  <si>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생성</t>
    </r>
  </si>
  <si>
    <r>
      <rPr>
        <sz val="11"/>
        <color theme="1"/>
        <rFont val="Calibri"/>
        <family val="2"/>
      </rPr>
      <t>표식</t>
    </r>
    <r>
      <rPr>
        <sz val="11"/>
        <color theme="1"/>
        <rFont val="Calibri"/>
        <family val="2"/>
      </rPr>
      <t xml:space="preserve">: </t>
    </r>
    <r>
      <rPr>
        <sz val="11"/>
        <color theme="1"/>
        <rFont val="Calibri"/>
        <family val="2"/>
      </rPr>
      <t>그</t>
    </r>
    <r>
      <rPr>
        <sz val="11"/>
        <color theme="1"/>
        <rFont val="Calibri"/>
        <family val="2"/>
      </rPr>
      <t xml:space="preserve"> </t>
    </r>
    <r>
      <rPr>
        <sz val="11"/>
        <color theme="1"/>
        <rFont val="Calibri"/>
        <family val="2"/>
      </rPr>
      <t>자체론</t>
    </r>
    <r>
      <rPr>
        <sz val="11"/>
        <color theme="1"/>
        <rFont val="Calibri"/>
        <family val="2"/>
      </rPr>
      <t xml:space="preserve"> </t>
    </r>
    <r>
      <rPr>
        <sz val="11"/>
        <color theme="1"/>
        <rFont val="Calibri"/>
        <family val="2"/>
      </rPr>
      <t>아무런</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없음</t>
    </r>
    <r>
      <rPr>
        <sz val="11"/>
        <color theme="1"/>
        <rFont val="Calibri"/>
        <family val="2"/>
      </rPr>
      <t>.</t>
    </r>
  </si>
  <si>
    <t>[백묘]</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</si>
  <si>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</si>
  <si>
    <t>40~60</t>
  </si>
  <si>
    <t>150~300%</t>
  </si>
  <si>
    <r>
      <rPr>
        <sz val="11"/>
        <color theme="1"/>
        <rFont val="Calibri"/>
        <family val="2"/>
      </rPr>
      <t>춤을</t>
    </r>
    <r>
      <rPr>
        <sz val="11"/>
        <color theme="1"/>
        <rFont val="Calibri"/>
        <family val="2"/>
      </rPr>
      <t xml:space="preserve"> </t>
    </r>
    <r>
      <rPr>
        <sz val="11"/>
        <color theme="1"/>
        <rFont val="Calibri"/>
        <family val="2"/>
      </rPr>
      <t>추고</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있는</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방해효과를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</si>
  <si>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</si>
  <si>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</si>
  <si>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</si>
  <si>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거리 13-40%</t>
  </si>
  <si>
    <r>
      <rPr>
        <sz val="11"/>
        <color theme="1"/>
        <rFont val="Calibri"/>
        <family val="2"/>
      </rPr>
      <t xml:space="preserve">CC </t>
    </r>
    <r>
      <rPr>
        <sz val="11"/>
        <color theme="1"/>
        <rFont val="Calibri"/>
        <family val="2"/>
      </rPr>
      <t>폭발하며</t>
    </r>
    <r>
      <rPr>
        <sz val="11"/>
        <color theme="1"/>
        <rFont val="Calibri"/>
        <family val="2"/>
      </rPr>
      <t xml:space="preserve"> +50% </t>
    </r>
    <r>
      <rPr>
        <sz val="11"/>
        <color theme="1"/>
        <rFont val="Calibri"/>
        <family val="2"/>
      </rPr>
      <t>데미지</t>
    </r>
    <r>
      <rPr>
        <sz val="11"/>
        <color theme="1"/>
        <rFont val="Calibri"/>
        <family val="2"/>
      </rPr>
      <t xml:space="preserve"> </t>
    </r>
    <r>
      <rPr>
        <sz val="9"/>
        <color theme="1"/>
        <rFont val="Calibri"/>
        <family val="2"/>
      </rPr>
      <t>(</t>
    </r>
    <r>
      <rPr>
        <sz val="9"/>
        <color theme="1"/>
        <rFont val="Calibri"/>
        <family val="2"/>
      </rPr>
      <t>표식</t>
    </r>
    <r>
      <rPr>
        <sz val="9"/>
        <color theme="1"/>
        <rFont val="Calibri"/>
        <family val="2"/>
      </rPr>
      <t>&gt;</t>
    </r>
    <r>
      <rPr>
        <sz val="9"/>
        <color theme="1"/>
        <rFont val="Calibri"/>
        <family val="2"/>
      </rPr>
      <t>오한</t>
    </r>
    <r>
      <rPr>
        <sz val="9"/>
        <color theme="1"/>
        <rFont val="Calibri"/>
        <family val="2"/>
      </rPr>
      <t>&gt;</t>
    </r>
    <r>
      <rPr>
        <sz val="9"/>
        <color theme="1"/>
        <rFont val="Calibri"/>
        <family val="2"/>
      </rPr>
      <t>빙결</t>
    </r>
    <r>
      <rPr>
        <sz val="9"/>
        <color theme="1"/>
        <rFont val="Calibri"/>
        <family val="2"/>
      </rPr>
      <t>&gt;</t>
    </r>
    <r>
      <rPr>
        <sz val="9"/>
        <color theme="1"/>
        <rFont val="Calibri"/>
        <family val="2"/>
      </rPr>
      <t>동상</t>
    </r>
    <r>
      <rPr>
        <sz val="9"/>
        <color theme="1"/>
        <rFont val="Calibri"/>
        <family val="2"/>
      </rPr>
      <t>)</t>
    </r>
  </si>
  <si>
    <r>
      <rPr>
        <sz val="11"/>
        <color theme="1"/>
        <rFont val="Calibri"/>
        <family val="2"/>
      </rPr>
      <t>폭발</t>
    </r>
    <r>
      <rPr>
        <sz val="11"/>
        <color theme="1"/>
        <rFont val="Calibri"/>
        <family val="2"/>
      </rPr>
      <t xml:space="preserve">: </t>
    </r>
    <r>
      <rPr>
        <sz val="11"/>
        <color theme="1"/>
        <rFont val="Calibri"/>
        <family val="2"/>
      </rPr>
      <t>해당</t>
    </r>
    <r>
      <rPr>
        <sz val="11"/>
        <color theme="1"/>
        <rFont val="Calibri"/>
        <family val="2"/>
      </rPr>
      <t xml:space="preserve"> CC </t>
    </r>
    <r>
      <rPr>
        <sz val="11"/>
        <color theme="1"/>
        <rFont val="Calibri"/>
        <family val="2"/>
      </rPr>
      <t>사라지며</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데미지</t>
    </r>
  </si>
  <si>
    <t>[월백]</t>
  </si>
  <si>
    <t>┫</t>
  </si>
  <si>
    <r>
      <rPr>
        <sz val="11"/>
        <color theme="1"/>
        <rFont val="Calibri"/>
        <family val="2"/>
      </rPr>
      <t>세번째</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</si>
  <si>
    <t>20~10</t>
  </si>
  <si>
    <t>50~75</t>
  </si>
  <si>
    <r>
      <rPr>
        <sz val="11"/>
        <color theme="1"/>
        <rFont val="Calibri"/>
        <family val="2"/>
      </rPr>
      <t>175~325%, 45</t>
    </r>
    <r>
      <rPr>
        <sz val="11"/>
        <color theme="1"/>
        <rFont val="Calibri"/>
        <family val="2"/>
      </rPr>
      <t>˚직선</t>
    </r>
  </si>
  <si>
    <r>
      <rPr>
        <sz val="11"/>
        <color theme="1"/>
        <rFont val="Calibri"/>
        <family val="2"/>
      </rPr>
      <t>일직선상으로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뿜어내</t>
    </r>
    <r>
      <rPr>
        <sz val="11"/>
        <color theme="1"/>
        <rFont val="Calibri"/>
        <family val="2"/>
      </rPr>
      <t xml:space="preserve">, </t>
    </r>
    <r>
      <rPr>
        <sz val="11"/>
        <color theme="1"/>
        <rFont val="Calibri"/>
        <family val="2"/>
      </rPr>
      <t>관통한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</si>
  <si>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</si>
  <si>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</si>
  <si>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</si>
  <si>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</si>
  <si>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t>오한 대상 관통</t>
  </si>
  <si>
    <t>├</t>
  </si>
  <si>
    <r>
      <rPr>
        <sz val="11"/>
        <color theme="1"/>
        <rFont val="Calibri"/>
        <family val="2"/>
      </rPr>
      <t>[</t>
    </r>
    <r>
      <rPr>
        <sz val="11"/>
        <color theme="1"/>
        <rFont val="Calibri"/>
        <family val="2"/>
      </rPr>
      <t>백련</t>
    </r>
    <r>
      <rPr>
        <sz val="11"/>
        <color theme="1"/>
        <rFont val="Calibri"/>
        <family val="2"/>
      </rPr>
      <t>]</t>
    </r>
  </si>
  <si>
    <r>
      <rPr>
        <sz val="11"/>
        <color theme="1"/>
        <rFont val="Calibri"/>
        <family val="2"/>
      </rPr>
      <t>기쁨의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고백</t>
    </r>
  </si>
  <si>
    <t>22~11</t>
  </si>
  <si>
    <t>60~90</t>
  </si>
  <si>
    <r>
      <rPr>
        <sz val="11"/>
        <color theme="1"/>
        <rFont val="Calibri"/>
        <family val="2"/>
      </rPr>
      <t xml:space="preserve">200~350%, </t>
    </r>
    <r>
      <rPr>
        <sz val="11"/>
        <color theme="1"/>
        <rFont val="Calibri"/>
        <family val="2"/>
      </rPr>
      <t>화상</t>
    </r>
    <r>
      <rPr>
        <sz val="11"/>
        <color theme="1"/>
        <rFont val="Calibri"/>
        <family val="2"/>
      </rPr>
      <t xml:space="preserve"> 4</t>
    </r>
    <r>
      <rPr>
        <sz val="11"/>
        <color theme="1"/>
        <rFont val="Calibri"/>
        <family val="2"/>
      </rPr>
      <t>초</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</si>
  <si>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드러내고</t>
    </r>
    <r>
      <rPr>
        <sz val="11"/>
        <color theme="1"/>
        <rFont val="Calibri"/>
        <family val="2"/>
      </rPr>
      <t xml:space="preserve">, </t>
    </r>
    <r>
      <rPr>
        <sz val="11"/>
        <color theme="1"/>
        <rFont val="Calibri"/>
        <family val="2"/>
      </rPr>
      <t>추가데미지를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</si>
  <si>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</si>
  <si>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</si>
  <si>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CC 폭발,</t>
    </r>
    <r>
      <rPr>
        <sz val="11"/>
        <color theme="1"/>
        <rFont val="Calibri"/>
        <family val="2"/>
      </rPr>
      <t xml:space="preserve"> </t>
    </r>
    <r>
      <rPr>
        <sz val="11"/>
        <color theme="1"/>
        <rFont val="Calibri"/>
        <family val="2"/>
      </rPr>
      <t>마나회복</t>
    </r>
    <r>
      <rPr>
        <sz val="11"/>
        <color theme="1"/>
        <rFont val="Calibri"/>
        <family val="2"/>
      </rPr>
      <t xml:space="preserve"> +3% </t>
    </r>
    <r>
      <rPr>
        <sz val="9"/>
        <color theme="1"/>
        <rFont val="Calibri"/>
        <family val="2"/>
      </rPr>
      <t>(x1-3</t>
    </r>
    <r>
      <rPr>
        <sz val="9"/>
        <color theme="1"/>
        <rFont val="Calibri"/>
        <family val="2"/>
      </rPr>
      <t>회</t>
    </r>
    <r>
      <rPr>
        <sz val="9"/>
        <color theme="1"/>
        <rFont val="Calibri"/>
        <family val="2"/>
      </rPr>
      <t>)</t>
    </r>
  </si>
  <si>
    <t>[백도]</t>
  </si>
  <si>
    <t>[영하 18도]</t>
  </si>
  <si>
    <r>
      <rPr>
        <sz val="11"/>
        <color theme="1"/>
        <rFont val="Calibri"/>
        <family val="2"/>
      </rPr>
      <t>슬픔의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탄백</t>
    </r>
  </si>
  <si>
    <t>70~105</t>
  </si>
  <si>
    <r>
      <rPr>
        <sz val="11"/>
        <color theme="1"/>
        <rFont val="Calibri"/>
        <family val="2"/>
      </rPr>
      <t xml:space="preserve">225~375%, </t>
    </r>
    <r>
      <rPr>
        <sz val="11"/>
        <color theme="1"/>
        <rFont val="Calibri"/>
        <family val="2"/>
      </rPr>
      <t>추가뎀</t>
    </r>
    <r>
      <rPr>
        <sz val="11"/>
        <color theme="1"/>
        <rFont val="Calibri"/>
        <family val="2"/>
      </rPr>
      <t xml:space="preserve"> 20%</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</si>
  <si>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적용하여</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</si>
  <si>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</si>
  <si>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</si>
  <si>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</si>
  <si>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13-40%, 범위</t>
    </r>
    <r>
      <rPr>
        <sz val="11"/>
        <color theme="1"/>
        <rFont val="Calibri"/>
        <family val="2"/>
      </rPr>
      <t xml:space="preserve"> 2</t>
    </r>
    <r>
      <rPr>
        <sz val="11"/>
        <color theme="1"/>
        <rFont val="Calibri"/>
        <family val="2"/>
      </rPr>
      <t>배</t>
    </r>
  </si>
  <si>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초</t>
    </r>
  </si>
  <si>
    <t>[고백]</t>
  </si>
  <si>
    <r>
      <rPr>
        <sz val="11"/>
        <color theme="1"/>
        <rFont val="Calibri"/>
        <family val="2"/>
      </rPr>
      <t>질풍의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백풍</t>
    </r>
  </si>
  <si>
    <t>26~13</t>
  </si>
  <si>
    <t>80~120</t>
  </si>
  <si>
    <r>
      <rPr>
        <sz val="11"/>
        <color theme="1"/>
        <rFont val="Calibri"/>
        <family val="2"/>
      </rPr>
      <t xml:space="preserve">250~400%, </t>
    </r>
    <r>
      <rPr>
        <sz val="11"/>
        <color theme="1"/>
        <rFont val="Calibri"/>
        <family val="2"/>
      </rPr>
      <t>넉백속박</t>
    </r>
    <r>
      <rPr>
        <sz val="11"/>
        <color theme="1"/>
        <rFont val="Calibri"/>
        <family val="2"/>
      </rPr>
      <t xml:space="preserve"> 2</t>
    </r>
    <r>
      <rPr>
        <sz val="11"/>
        <color theme="1"/>
        <rFont val="Calibri"/>
        <family val="2"/>
      </rPr>
      <t>초</t>
    </r>
  </si>
  <si>
    <r>
      <rPr>
        <sz val="11"/>
        <color theme="1"/>
        <rFont val="Calibri"/>
        <family val="2"/>
      </rPr>
      <t>춤추듯</t>
    </r>
    <r>
      <rPr>
        <sz val="11"/>
        <color theme="1"/>
        <rFont val="Calibri"/>
        <family val="2"/>
      </rPr>
      <t xml:space="preserve"> </t>
    </r>
    <r>
      <rPr>
        <sz val="11"/>
        <color theme="1"/>
        <rFont val="Calibri"/>
        <family val="2"/>
      </rPr>
      <t>지상에</t>
    </r>
    <r>
      <rPr>
        <sz val="11"/>
        <color theme="1"/>
        <rFont val="Calibri"/>
        <family val="2"/>
      </rPr>
      <t xml:space="preserve"> </t>
    </r>
    <r>
      <rPr>
        <sz val="11"/>
        <color theme="1"/>
        <rFont val="Calibri"/>
        <family val="2"/>
      </rPr>
      <t>내리며</t>
    </r>
    <r>
      <rPr>
        <sz val="11"/>
        <color theme="1"/>
        <rFont val="Calibri"/>
        <family val="2"/>
      </rPr>
      <t xml:space="preserve"> </t>
    </r>
    <r>
      <rPr>
        <sz val="11"/>
        <color theme="1"/>
        <rFont val="Calibri"/>
        <family val="2"/>
      </rPr>
      <t>강렬한</t>
    </r>
    <r>
      <rPr>
        <sz val="11"/>
        <color theme="1"/>
        <rFont val="Calibri"/>
        <family val="2"/>
      </rPr>
      <t xml:space="preserve"> </t>
    </r>
    <r>
      <rPr>
        <sz val="11"/>
        <color theme="1"/>
        <rFont val="Calibri"/>
        <family val="2"/>
      </rPr>
      <t>바람을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동상</t>
    </r>
    <r>
      <rPr>
        <sz val="11"/>
        <color theme="1"/>
        <rFont val="Calibri"/>
        <family val="2"/>
      </rPr>
      <t xml:space="preserve"> </t>
    </r>
    <r>
      <rPr>
        <sz val="11"/>
        <color theme="1"/>
        <rFont val="Calibri"/>
        <family val="2"/>
      </rPr>
      <t>상태로</t>
    </r>
    <r>
      <rPr>
        <sz val="11"/>
        <color theme="1"/>
        <rFont val="Calibri"/>
        <family val="2"/>
      </rPr>
      <t xml:space="preserve"> </t>
    </r>
    <r>
      <rPr>
        <sz val="11"/>
        <color theme="1"/>
        <rFont val="Calibri"/>
        <family val="2"/>
      </rPr>
      <t>만든다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</si>
  <si>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</si>
  <si>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</si>
  <si>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</si>
  <si>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</si>
  <si>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</si>
  <si>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*체력비례류 보스류</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반감</t>
    </r>
  </si>
  <si>
    <t>[탄백]</t>
  </si>
  <si>
    <r>
      <rPr>
        <sz val="11"/>
        <color theme="1"/>
        <rFont val="Calibri"/>
        <family val="2"/>
      </rPr>
      <t>[</t>
    </r>
    <r>
      <rPr>
        <sz val="11"/>
        <color theme="1"/>
        <rFont val="Calibri"/>
        <family val="2"/>
      </rPr>
      <t>영하</t>
    </r>
    <r>
      <rPr>
        <sz val="11"/>
        <color theme="1"/>
        <rFont val="Calibri"/>
        <family val="2"/>
      </rPr>
      <t xml:space="preserve"> 50</t>
    </r>
    <r>
      <rPr>
        <sz val="11"/>
        <color theme="1"/>
        <rFont val="Calibri"/>
        <family val="2"/>
      </rPr>
      <t>도</t>
    </r>
    <r>
      <rPr>
        <sz val="11"/>
        <color theme="1"/>
        <rFont val="Calibri"/>
        <family val="2"/>
      </rPr>
      <t>]</t>
    </r>
  </si>
  <si>
    <r>
      <rPr>
        <sz val="11"/>
        <color theme="1"/>
        <rFont val="Calibri"/>
        <family val="2"/>
      </rPr>
      <t>표현의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자백</t>
    </r>
  </si>
  <si>
    <t>28~14</t>
  </si>
  <si>
    <t>90~135</t>
  </si>
  <si>
    <r>
      <rPr>
        <sz val="11"/>
        <color theme="1"/>
        <rFont val="Calibri"/>
        <family val="2"/>
      </rPr>
      <t xml:space="preserve">300~480%, </t>
    </r>
    <r>
      <rPr>
        <sz val="11"/>
        <color theme="1"/>
        <rFont val="Calibri"/>
        <family val="2"/>
      </rPr>
      <t>추가</t>
    </r>
    <r>
      <rPr>
        <sz val="11"/>
        <color theme="1"/>
        <rFont val="Calibri"/>
        <family val="2"/>
      </rPr>
      <t xml:space="preserve"> </t>
    </r>
    <r>
      <rPr>
        <sz val="11"/>
        <color theme="1"/>
        <rFont val="Calibri"/>
        <family val="2"/>
      </rPr>
      <t>표식</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</si>
  <si>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표식의</t>
    </r>
    <r>
      <rPr>
        <sz val="11"/>
        <color theme="1"/>
        <rFont val="Calibri"/>
        <family val="2"/>
      </rPr>
      <t xml:space="preserve"> </t>
    </r>
    <r>
      <rPr>
        <sz val="11"/>
        <color theme="1"/>
        <rFont val="Calibri"/>
        <family val="2"/>
      </rPr>
      <t>지속시간을</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적용하고</t>
    </r>
    <r>
      <rPr>
        <sz val="11"/>
        <color theme="1"/>
        <rFont val="Calibri"/>
        <family val="2"/>
      </rPr>
      <t xml:space="preserve"> </t>
    </r>
    <r>
      <rPr>
        <sz val="11"/>
        <color theme="1"/>
        <rFont val="Calibri"/>
        <family val="2"/>
      </rPr>
      <t>빙결상태로</t>
    </r>
    <r>
      <rPr>
        <sz val="11"/>
        <color theme="1"/>
        <rFont val="Calibri"/>
        <family val="2"/>
      </rPr>
      <t xml:space="preserve"> </t>
    </r>
    <r>
      <rPr>
        <sz val="11"/>
        <color theme="1"/>
        <rFont val="Calibri"/>
        <family val="2"/>
      </rPr>
      <t>만듭니다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</si>
  <si>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</si>
  <si>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</si>
  <si>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</si>
  <si>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15/30/45% 오한 대신 빙결</t>
  </si>
  <si>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배</t>
    </r>
  </si>
  <si>
    <r>
      <rPr>
        <sz val="11"/>
        <color theme="1"/>
        <rFont val="Calibri"/>
        <family val="2"/>
      </rPr>
      <t>[</t>
    </r>
    <r>
      <rPr>
        <sz val="11"/>
        <color theme="1"/>
        <rFont val="Calibri"/>
        <family val="2"/>
      </rPr>
      <t>백풍</t>
    </r>
    <r>
      <rPr>
        <sz val="11"/>
        <color theme="1"/>
        <rFont val="Calibri"/>
        <family val="2"/>
      </rPr>
      <t>]</t>
    </r>
  </si>
  <si>
    <t>분노의 춤, 백화</t>
  </si>
  <si>
    <t>100~150</t>
  </si>
  <si>
    <r>
      <rPr>
        <sz val="11"/>
        <color theme="1"/>
        <rFont val="Calibri"/>
        <family val="2"/>
      </rPr>
      <t xml:space="preserve">350~600%, </t>
    </r>
    <r>
      <rPr>
        <sz val="11"/>
        <color theme="1"/>
        <rFont val="Calibri"/>
        <family val="2"/>
      </rPr>
      <t>지속</t>
    </r>
    <r>
      <rPr>
        <sz val="11"/>
        <color theme="1"/>
        <rFont val="Calibri"/>
        <family val="2"/>
      </rPr>
      <t xml:space="preserve"> 2</t>
    </r>
    <r>
      <rPr>
        <sz val="11"/>
        <color theme="1"/>
        <rFont val="Calibri"/>
        <family val="2"/>
      </rPr>
      <t>배</t>
    </r>
  </si>
  <si>
    <t>분노의 춤으로 주변을 밀쳐내고 경직시킵니다.</t>
  </si>
  <si>
    <r>
      <rPr>
        <sz val="11"/>
        <color theme="1"/>
        <rFont val="Calibri"/>
        <family val="2"/>
      </rPr>
      <t>뎀</t>
    </r>
    <r>
      <rPr>
        <sz val="11"/>
        <color theme="1"/>
        <rFont val="Calibri"/>
        <family val="2"/>
      </rPr>
      <t xml:space="preserve"> +3%</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</si>
  <si>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</si>
  <si>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데미지 +10% / 넉백거리 +20%</t>
  </si>
  <si>
    <r>
      <rPr>
        <sz val="11"/>
        <color theme="1"/>
        <rFont val="Calibri"/>
        <family val="2"/>
      </rPr>
      <t>넉백</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빙결</t>
    </r>
  </si>
  <si>
    <r>
      <rPr>
        <sz val="11"/>
        <color theme="1"/>
        <rFont val="Calibri"/>
        <family val="2"/>
      </rPr>
      <t>빙결</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상위</t>
    </r>
    <r>
      <rPr>
        <sz val="11"/>
        <color theme="1"/>
        <rFont val="Calibri"/>
        <family val="2"/>
      </rPr>
      <t xml:space="preserve"> </t>
    </r>
    <r>
      <rPr>
        <sz val="11"/>
        <color theme="1"/>
        <rFont val="Calibri"/>
        <family val="2"/>
      </rPr>
      <t>상태이상</t>
    </r>
    <r>
      <rPr>
        <sz val="11"/>
        <color theme="1"/>
        <rFont val="Calibri"/>
        <family val="2"/>
      </rPr>
      <t>, =</t>
    </r>
    <r>
      <rPr>
        <sz val="11"/>
        <color theme="1"/>
        <rFont val="Calibri"/>
        <family val="2"/>
      </rPr>
      <t>스턴</t>
    </r>
  </si>
  <si>
    <r>
      <rPr>
        <sz val="11"/>
        <color theme="1"/>
        <rFont val="Calibri"/>
        <family val="2"/>
      </rPr>
      <t>[</t>
    </r>
    <r>
      <rPr>
        <sz val="11"/>
        <color theme="1"/>
        <rFont val="Calibri"/>
        <family val="2"/>
      </rPr>
      <t>자백</t>
    </r>
    <r>
      <rPr>
        <sz val="11"/>
        <color theme="1"/>
        <rFont val="Calibri"/>
        <family val="2"/>
      </rPr>
      <t>]</t>
    </r>
  </si>
  <si>
    <r>
      <rPr>
        <sz val="11"/>
        <color theme="1"/>
        <rFont val="Calibri"/>
        <family val="2"/>
      </rPr>
      <t>[</t>
    </r>
    <r>
      <rPr>
        <sz val="11"/>
        <color theme="1"/>
        <rFont val="Calibri"/>
        <family val="2"/>
      </rPr>
      <t>영하</t>
    </r>
    <r>
      <rPr>
        <sz val="11"/>
        <color theme="1"/>
        <rFont val="Calibri"/>
        <family val="2"/>
      </rPr>
      <t xml:space="preserve"> 273.15]</t>
    </r>
  </si>
  <si>
    <t>새하얀 춤, 설백</t>
  </si>
  <si>
    <t>32~16</t>
  </si>
  <si>
    <t>110~165</t>
  </si>
  <si>
    <r>
      <rPr>
        <sz val="11"/>
        <color theme="1"/>
        <rFont val="Calibri"/>
        <family val="2"/>
      </rPr>
      <t xml:space="preserve">400~700%, </t>
    </r>
    <r>
      <rPr>
        <sz val="11"/>
        <color theme="1"/>
        <rFont val="Calibri"/>
        <family val="2"/>
      </rPr>
      <t>재적용</t>
    </r>
  </si>
  <si>
    <r>
      <rPr>
        <sz val="11"/>
        <color theme="1"/>
        <rFont val="Calibri"/>
        <family val="2"/>
      </rPr>
      <t>강력한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폭발시키고</t>
    </r>
    <r>
      <rPr>
        <sz val="11"/>
        <color theme="1"/>
        <rFont val="Calibri"/>
        <family val="2"/>
      </rPr>
      <t xml:space="preserve"> </t>
    </r>
    <r>
      <rPr>
        <sz val="11"/>
        <color theme="1"/>
        <rFont val="Calibri"/>
        <family val="2"/>
      </rPr>
      <t>다시</t>
    </r>
    <r>
      <rPr>
        <sz val="11"/>
        <color theme="1"/>
        <rFont val="Calibri"/>
        <family val="2"/>
      </rPr>
      <t xml:space="preserve"> </t>
    </r>
    <r>
      <rPr>
        <sz val="11"/>
        <color theme="1"/>
        <rFont val="Calibri"/>
        <family val="2"/>
      </rPr>
      <t>적용합니다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</si>
  <si>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</si>
  <si>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</si>
  <si>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</si>
  <si>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</si>
  <si>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r>
      <rPr>
        <sz val="11"/>
        <color theme="1"/>
        <rFont val="Calibri"/>
        <family val="2"/>
      </rPr>
      <t>CC 폭발</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재적용</t>
    </r>
    <r>
      <rPr>
        <sz val="11"/>
        <color theme="1"/>
        <rFont val="Calibri"/>
        <family val="2"/>
      </rPr>
      <t xml:space="preserve"> </t>
    </r>
    <r>
      <rPr>
        <sz val="9"/>
        <color theme="1"/>
        <rFont val="Calibri"/>
        <family val="2"/>
      </rPr>
      <t>(</t>
    </r>
    <r>
      <rPr>
        <sz val="9"/>
        <color theme="1"/>
        <rFont val="Calibri"/>
        <family val="2"/>
      </rPr>
      <t>총데미지</t>
    </r>
    <r>
      <rPr>
        <sz val="9"/>
        <color theme="1"/>
        <rFont val="Calibri"/>
        <family val="2"/>
      </rPr>
      <t xml:space="preserve"> </t>
    </r>
    <r>
      <rPr>
        <sz val="9"/>
        <color theme="1"/>
        <rFont val="Calibri"/>
        <family val="2"/>
      </rPr>
      <t>즉시적용</t>
    </r>
    <r>
      <rPr>
        <sz val="9"/>
        <color theme="1"/>
        <rFont val="Calibri"/>
        <family val="2"/>
      </rPr>
      <t>)</t>
    </r>
  </si>
  <si>
    <r>
      <rPr>
        <sz val="11"/>
        <color theme="1"/>
        <rFont val="Calibri"/>
        <family val="2"/>
      </rPr>
      <t>재적용</t>
    </r>
    <r>
      <rPr>
        <sz val="11"/>
        <color theme="1"/>
        <rFont val="Calibri"/>
        <family val="2"/>
      </rPr>
      <t xml:space="preserve">: </t>
    </r>
    <r>
      <rPr>
        <sz val="11"/>
        <color theme="1"/>
        <rFont val="Calibri"/>
        <family val="2"/>
      </rPr>
      <t>도트딜</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지속시간</t>
    </r>
    <r>
      <rPr>
        <sz val="11"/>
        <color theme="1"/>
        <rFont val="Calibri"/>
        <family val="2"/>
      </rPr>
      <t xml:space="preserve"> </t>
    </r>
    <r>
      <rPr>
        <sz val="11"/>
        <color theme="1"/>
        <rFont val="Calibri"/>
        <family val="2"/>
      </rPr>
      <t>처음부터</t>
    </r>
    <r>
      <rPr>
        <sz val="11"/>
        <color theme="1"/>
        <rFont val="Calibri"/>
        <family val="2"/>
      </rPr>
      <t xml:space="preserve"> </t>
    </r>
    <r>
      <rPr>
        <sz val="11"/>
        <color theme="1"/>
        <rFont val="Calibri"/>
        <family val="2"/>
      </rPr>
      <t>갱신</t>
    </r>
    <r>
      <rPr>
        <sz val="11"/>
        <color theme="1"/>
        <rFont val="Calibri"/>
        <family val="2"/>
      </rPr>
      <t>.</t>
    </r>
  </si>
  <si>
    <r>
      <rPr>
        <sz val="11"/>
        <color theme="1"/>
        <rFont val="Calibri"/>
        <family val="2"/>
      </rPr>
      <t>[</t>
    </r>
    <r>
      <rPr>
        <sz val="11"/>
        <color theme="1"/>
        <rFont val="Calibri"/>
        <family val="2"/>
      </rPr>
      <t>백화</t>
    </r>
    <r>
      <rPr>
        <sz val="11"/>
        <color theme="1"/>
        <rFont val="Calibri"/>
        <family val="2"/>
      </rPr>
      <t>]</t>
    </r>
  </si>
  <si>
    <r>
      <rPr>
        <sz val="11"/>
        <color theme="1"/>
        <rFont val="Calibri"/>
        <family val="2"/>
      </rPr>
      <t>전부</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칸</t>
    </r>
    <r>
      <rPr>
        <sz val="11"/>
        <color theme="1"/>
        <rFont val="Calibri"/>
        <family val="2"/>
      </rPr>
      <t>)</t>
    </r>
  </si>
  <si>
    <r>
      <rPr>
        <sz val="11"/>
        <color theme="1"/>
        <rFont val="Calibri"/>
        <family val="2"/>
      </rPr>
      <t>*CC</t>
    </r>
    <r>
      <rPr>
        <sz val="11"/>
        <color theme="1"/>
        <rFont val="Calibri"/>
        <family val="2"/>
      </rPr>
      <t>관련</t>
    </r>
    <r>
      <rPr>
        <sz val="11"/>
        <color theme="1"/>
        <rFont val="Calibri"/>
        <family val="2"/>
      </rPr>
      <t xml:space="preserve">, </t>
    </r>
    <r>
      <rPr>
        <sz val="11"/>
        <color theme="1"/>
        <rFont val="Calibri"/>
        <family val="2"/>
      </rPr>
      <t>루키아가</t>
    </r>
    <r>
      <rPr>
        <sz val="11"/>
        <color theme="1"/>
        <rFont val="Calibri"/>
        <family val="2"/>
      </rPr>
      <t xml:space="preserve"> </t>
    </r>
    <r>
      <rPr>
        <sz val="11"/>
        <color theme="1"/>
        <rFont val="Calibri"/>
        <family val="2"/>
      </rPr>
      <t>건</t>
    </r>
    <r>
      <rPr>
        <sz val="11"/>
        <color theme="1"/>
        <rFont val="Calibri"/>
        <family val="2"/>
      </rPr>
      <t xml:space="preserve"> CC</t>
    </r>
    <r>
      <rPr>
        <sz val="11"/>
        <color theme="1"/>
        <rFont val="Calibri"/>
        <family val="2"/>
      </rPr>
      <t>만</t>
    </r>
    <r>
      <rPr>
        <sz val="11"/>
        <color theme="1"/>
        <rFont val="Calibri"/>
        <family val="2"/>
      </rPr>
      <t xml:space="preserve"> </t>
    </r>
    <r>
      <rPr>
        <sz val="11"/>
        <color theme="1"/>
        <rFont val="Calibri"/>
        <family val="2"/>
      </rPr>
      <t>적용</t>
    </r>
  </si>
  <si>
    <r>
      <rPr>
        <sz val="11"/>
        <color theme="1"/>
        <rFont val="Calibri"/>
        <family val="2"/>
      </rPr>
      <t>[</t>
    </r>
    <r>
      <rPr>
        <sz val="11"/>
        <color theme="1"/>
        <rFont val="Calibri"/>
        <family val="2"/>
      </rPr>
      <t>설백</t>
    </r>
    <r>
      <rPr>
        <sz val="11"/>
        <color theme="1"/>
        <rFont val="Calibri"/>
        <family val="2"/>
      </rPr>
      <t>]</t>
    </r>
  </si>
  <si>
    <t>온도제어</t>
  </si>
  <si>
    <t>영하 18도</t>
  </si>
  <si>
    <r>
      <rPr>
        <sz val="11"/>
        <color theme="1"/>
        <rFont val="Calibri"/>
        <family val="2"/>
      </rPr>
      <t>3% (</t>
    </r>
    <r>
      <rPr>
        <sz val="11"/>
        <color theme="1"/>
        <rFont val="Calibri"/>
        <family val="2"/>
      </rPr>
      <t>최소</t>
    </r>
    <r>
      <rPr>
        <sz val="11"/>
        <color theme="1"/>
        <rFont val="Calibri"/>
        <family val="2"/>
      </rPr>
      <t xml:space="preserve"> 60)</t>
    </r>
  </si>
  <si>
    <t>200범위 빙결 2초</t>
  </si>
  <si>
    <r>
      <rPr>
        <sz val="11"/>
        <color theme="1"/>
        <rFont val="Calibri"/>
        <family val="2"/>
      </rPr>
      <t>주변</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베고</t>
    </r>
    <r>
      <rPr>
        <sz val="11"/>
        <color theme="1"/>
        <rFont val="Calibri"/>
        <family val="2"/>
      </rPr>
      <t xml:space="preserve"> </t>
    </r>
    <r>
      <rPr>
        <sz val="11"/>
        <color theme="1"/>
        <rFont val="Calibri"/>
        <family val="2"/>
      </rPr>
      <t>빙결</t>
    </r>
  </si>
  <si>
    <r>
      <rPr>
        <sz val="11"/>
        <color theme="1"/>
        <rFont val="Calibri"/>
        <family val="2"/>
      </rPr>
      <t>시전</t>
    </r>
    <r>
      <rPr>
        <sz val="11"/>
        <color theme="1"/>
        <rFont val="Calibri"/>
        <family val="2"/>
      </rPr>
      <t xml:space="preserve"> -3%</t>
    </r>
  </si>
  <si>
    <t>체력 1-5% 절대데미지</t>
  </si>
  <si>
    <r>
      <rPr>
        <sz val="11"/>
        <color theme="1"/>
        <rFont val="Calibri"/>
        <family val="2"/>
      </rPr>
      <t>지속</t>
    </r>
    <r>
      <rPr>
        <sz val="11"/>
        <color theme="1"/>
        <rFont val="Calibri"/>
        <family val="2"/>
      </rPr>
      <t xml:space="preserve"> +10-30%</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</si>
  <si>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</si>
  <si>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범위</t>
    </r>
    <r>
      <rPr>
        <sz val="11"/>
        <color theme="1"/>
        <rFont val="Calibri"/>
        <family val="2"/>
      </rPr>
      <t xml:space="preserve"> +30%</t>
    </r>
  </si>
  <si>
    <r>
      <rPr>
        <sz val="11"/>
        <color theme="1"/>
        <rFont val="Calibri"/>
        <family val="2"/>
      </rPr>
      <t>vs오한</t>
    </r>
    <r>
      <rPr>
        <sz val="11"/>
        <color theme="1"/>
        <rFont val="Calibri"/>
        <family val="2"/>
      </rPr>
      <t xml:space="preserve">, </t>
    </r>
    <r>
      <rPr>
        <sz val="11"/>
        <color theme="1"/>
        <rFont val="Calibri"/>
        <family val="2"/>
      </rPr>
      <t>빙결→동상</t>
    </r>
    <r>
      <rPr>
        <sz val="11"/>
        <color theme="1"/>
        <rFont val="Calibri"/>
        <family val="2"/>
      </rPr>
      <t xml:space="preserve"> (Hp 3% </t>
    </r>
    <r>
      <rPr>
        <sz val="11"/>
        <color theme="1"/>
        <rFont val="Calibri"/>
        <family val="2"/>
      </rPr>
      <t>데미지</t>
    </r>
    <r>
      <rPr>
        <sz val="11"/>
        <color theme="1"/>
        <rFont val="Calibri"/>
        <family val="2"/>
      </rPr>
      <t xml:space="preserve"> x 2</t>
    </r>
    <r>
      <rPr>
        <sz val="11"/>
        <color theme="1"/>
        <rFont val="Calibri"/>
        <family val="2"/>
      </rPr>
      <t>초</t>
    </r>
    <r>
      <rPr>
        <sz val="11"/>
        <color theme="1"/>
        <rFont val="Calibri"/>
        <family val="2"/>
      </rPr>
      <t>)</t>
    </r>
  </si>
  <si>
    <r>
      <rPr>
        <sz val="11"/>
        <color theme="1"/>
        <rFont val="Calibri"/>
        <family val="2"/>
      </rPr>
      <t>영하</t>
    </r>
    <r>
      <rPr>
        <sz val="11"/>
        <color theme="1"/>
        <rFont val="Calibri"/>
        <family val="2"/>
      </rPr>
      <t xml:space="preserve"> 50</t>
    </r>
    <r>
      <rPr>
        <sz val="11"/>
        <color theme="1"/>
        <rFont val="Calibri"/>
        <family val="2"/>
      </rPr>
      <t>도</t>
    </r>
  </si>
  <si>
    <r>
      <rPr>
        <sz val="11"/>
        <color theme="1"/>
        <rFont val="Calibri"/>
        <family val="2"/>
      </rPr>
      <t>2</t>
    </r>
    <r>
      <rPr>
        <sz val="11"/>
        <color theme="1"/>
        <rFont val="Calibri"/>
        <family val="2"/>
      </rPr>
      <t>0</t>
    </r>
    <r>
      <rPr>
        <sz val="11"/>
        <color theme="1"/>
        <rFont val="Calibri"/>
        <family val="2"/>
      </rPr>
      <t>초</t>
    </r>
  </si>
  <si>
    <r>
      <rPr>
        <sz val="11"/>
        <color theme="1"/>
        <rFont val="Calibri"/>
        <family val="2"/>
      </rPr>
      <t>5</t>
    </r>
    <r>
      <rPr>
        <sz val="11"/>
        <color theme="1"/>
        <rFont val="Calibri"/>
        <family val="2"/>
      </rPr>
      <t>% (</t>
    </r>
    <r>
      <rPr>
        <sz val="11"/>
        <color theme="1"/>
        <rFont val="Calibri"/>
        <family val="2"/>
      </rPr>
      <t>최소</t>
    </r>
    <r>
      <rPr>
        <sz val="11"/>
        <color theme="1"/>
        <rFont val="Calibri"/>
        <family val="2"/>
      </rPr>
      <t xml:space="preserve"> 100)</t>
    </r>
  </si>
  <si>
    <t>300범위 50%오한, 6초</t>
  </si>
  <si>
    <r>
      <rPr>
        <sz val="11"/>
        <color theme="1"/>
        <rFont val="Calibri"/>
        <family val="2"/>
      </rPr>
      <t>주변에</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일으킴</t>
    </r>
  </si>
  <si>
    <r>
      <rPr>
        <sz val="11"/>
        <color theme="1"/>
        <rFont val="Calibri"/>
        <family val="2"/>
      </rPr>
      <t>뎀</t>
    </r>
    <r>
      <rPr>
        <sz val="11"/>
        <color theme="1"/>
        <rFont val="Calibri"/>
        <family val="2"/>
      </rPr>
      <t xml:space="preserve"> +3%</t>
    </r>
  </si>
  <si>
    <r>
      <rPr>
        <sz val="11"/>
        <color theme="1"/>
        <rFont val="Calibri"/>
        <family val="2"/>
      </rPr>
      <t>효과</t>
    </r>
    <r>
      <rPr>
        <sz val="11"/>
        <color theme="1"/>
        <rFont val="Calibri"/>
        <family val="2"/>
      </rPr>
      <t xml:space="preserve"> +5-25%</t>
    </r>
  </si>
  <si>
    <r>
      <rPr>
        <sz val="11"/>
        <color theme="1"/>
        <rFont val="Calibri"/>
        <family val="2"/>
      </rPr>
      <t>지속</t>
    </r>
    <r>
      <rPr>
        <sz val="11"/>
        <color theme="1"/>
        <rFont val="Calibri"/>
        <family val="2"/>
      </rPr>
      <t xml:space="preserve"> +10-30%</t>
    </r>
  </si>
  <si>
    <r>
      <rPr>
        <sz val="11"/>
        <color theme="1"/>
        <rFont val="Calibri"/>
        <family val="2"/>
      </rPr>
      <t>C</t>
    </r>
    <r>
      <rPr>
        <sz val="11"/>
        <color theme="1"/>
        <rFont val="Calibri"/>
        <family val="2"/>
      </rPr>
      <t xml:space="preserve">C </t>
    </r>
    <r>
      <rPr>
        <sz val="11"/>
        <color theme="1"/>
        <rFont val="Calibri"/>
        <family val="2"/>
      </rPr>
      <t>폭발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회복</t>
    </r>
    <r>
      <rPr>
        <sz val="11"/>
        <color theme="1"/>
        <rFont val="Calibri"/>
        <family val="2"/>
      </rPr>
      <t xml:space="preserve"> 3% </t>
    </r>
    <r>
      <rPr>
        <sz val="9"/>
        <color theme="1"/>
        <rFont val="Calibri"/>
        <family val="2"/>
      </rPr>
      <t>(</t>
    </r>
    <r>
      <rPr>
        <sz val="9"/>
        <color theme="1"/>
        <rFont val="Calibri"/>
        <family val="2"/>
      </rPr>
      <t>최대</t>
    </r>
    <r>
      <rPr>
        <sz val="9"/>
        <color theme="1"/>
        <rFont val="Calibri"/>
        <family val="2"/>
      </rPr>
      <t xml:space="preserve"> 15%)</t>
    </r>
  </si>
  <si>
    <r>
      <rPr>
        <sz val="11"/>
        <color theme="1"/>
        <rFont val="Calibri"/>
        <family val="2"/>
      </rPr>
      <t>범위</t>
    </r>
    <r>
      <rPr>
        <sz val="11"/>
        <color theme="1"/>
        <rFont val="Calibri"/>
        <family val="2"/>
      </rPr>
      <t xml:space="preserve"> +30%</t>
    </r>
  </si>
  <si>
    <t>주변 대상을 1칸 앞까지 끌어당김</t>
  </si>
  <si>
    <r>
      <rPr>
        <sz val="11"/>
        <color theme="1"/>
        <rFont val="Calibri"/>
        <family val="2"/>
      </rPr>
      <t>영하</t>
    </r>
    <r>
      <rPr>
        <sz val="11"/>
        <color theme="1"/>
        <rFont val="Calibri"/>
        <family val="2"/>
      </rPr>
      <t xml:space="preserve"> 273.15(</t>
    </r>
    <r>
      <rPr>
        <sz val="11"/>
        <color theme="1"/>
        <rFont val="Calibri"/>
        <family val="2"/>
      </rPr>
      <t>절대영도</t>
    </r>
    <r>
      <rPr>
        <sz val="11"/>
        <color theme="1"/>
        <rFont val="Calibri"/>
        <family val="2"/>
      </rPr>
      <t>)</t>
    </r>
  </si>
  <si>
    <r>
      <rPr>
        <sz val="11"/>
        <color theme="1"/>
        <rFont val="Calibri"/>
        <family val="2"/>
      </rPr>
      <t>2</t>
    </r>
    <r>
      <rPr>
        <sz val="11"/>
        <color theme="1"/>
        <rFont val="Calibri"/>
        <family val="2"/>
      </rPr>
      <t>8</t>
    </r>
    <r>
      <rPr>
        <sz val="11"/>
        <color theme="1"/>
        <rFont val="Calibri"/>
        <family val="2"/>
      </rPr>
      <t>초</t>
    </r>
  </si>
  <si>
    <r>
      <rPr>
        <sz val="11"/>
        <color theme="1"/>
        <rFont val="Calibri"/>
        <family val="2"/>
      </rPr>
      <t>7% (</t>
    </r>
    <r>
      <rPr>
        <sz val="11"/>
        <color theme="1"/>
        <rFont val="Calibri"/>
        <family val="2"/>
      </rPr>
      <t>최소</t>
    </r>
    <r>
      <rPr>
        <sz val="11"/>
        <color theme="1"/>
        <rFont val="Calibri"/>
        <family val="2"/>
      </rPr>
      <t xml:space="preserve"> 140)</t>
    </r>
  </si>
  <si>
    <t>400범위 빙결 4초</t>
  </si>
  <si>
    <r>
      <rPr>
        <sz val="11"/>
        <color theme="1"/>
        <rFont val="Calibri"/>
        <family val="2"/>
      </rPr>
      <t>모두</t>
    </r>
    <r>
      <rPr>
        <sz val="11"/>
        <color theme="1"/>
        <rFont val="Calibri"/>
        <family val="2"/>
      </rPr>
      <t xml:space="preserve"> </t>
    </r>
    <r>
      <rPr>
        <sz val="11"/>
        <color theme="1"/>
        <rFont val="Calibri"/>
        <family val="2"/>
      </rPr>
      <t>얼림</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</si>
  <si>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</si>
  <si>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</si>
  <si>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지속</t>
    </r>
    <r>
      <rPr>
        <sz val="11"/>
        <color theme="1"/>
        <rFont val="Calibri"/>
        <family val="2"/>
      </rPr>
      <t xml:space="preserve"> +10-30%</t>
    </r>
  </si>
  <si>
    <r>
      <rPr>
        <sz val="11"/>
        <color theme="1"/>
        <rFont val="Calibri"/>
        <family val="2"/>
      </rPr>
      <t>10/20/30% 시전</t>
    </r>
    <r>
      <rPr>
        <sz val="11"/>
        <color theme="1"/>
        <rFont val="Calibri"/>
        <family val="2"/>
      </rPr>
      <t xml:space="preserve"> +1</t>
    </r>
  </si>
  <si>
    <r>
      <rPr>
        <sz val="11"/>
        <color theme="1"/>
        <rFont val="Calibri"/>
        <family val="2"/>
      </rPr>
      <t>범위</t>
    </r>
    <r>
      <rPr>
        <sz val="11"/>
        <color theme="1"/>
        <rFont val="Calibri"/>
        <family val="2"/>
      </rPr>
      <t xml:space="preserve"> +30%</t>
    </r>
  </si>
  <si>
    <r>
      <rPr>
        <sz val="11"/>
        <color theme="1"/>
        <rFont val="Calibri"/>
        <family val="2"/>
      </rPr>
      <t>vs</t>
    </r>
    <r>
      <rPr>
        <sz val="11"/>
        <color theme="1"/>
        <rFont val="Calibri"/>
        <family val="2"/>
      </rPr>
      <t>오한</t>
    </r>
    <r>
      <rPr>
        <sz val="11"/>
        <color theme="1"/>
        <rFont val="Calibri"/>
        <family val="2"/>
      </rPr>
      <t xml:space="preserve">, CC </t>
    </r>
    <r>
      <rPr>
        <sz val="11"/>
        <color theme="1"/>
        <rFont val="Calibri"/>
        <family val="2"/>
      </rPr>
      <t>업그레이드</t>
    </r>
    <r>
      <rPr>
        <sz val="9"/>
        <color theme="1"/>
        <rFont val="Calibri"/>
        <family val="2"/>
      </rPr>
      <t xml:space="preserve"> </t>
    </r>
    <r>
      <rPr>
        <sz val="9"/>
        <color theme="1"/>
        <rFont val="Calibri"/>
        <family val="2"/>
      </rPr>
      <t>및</t>
    </r>
    <r>
      <rPr>
        <sz val="11"/>
        <color theme="1"/>
        <rFont val="Calibri"/>
        <family val="2"/>
      </rPr>
      <t xml:space="preserve"> </t>
    </r>
    <r>
      <rPr>
        <sz val="11"/>
        <color theme="1"/>
        <rFont val="Calibri"/>
        <family val="2"/>
      </rPr>
      <t>체력</t>
    </r>
    <r>
      <rPr>
        <sz val="11"/>
        <color theme="1"/>
        <rFont val="Calibri"/>
        <family val="2"/>
      </rPr>
      <t xml:space="preserve"> 10% </t>
    </r>
    <r>
      <rPr>
        <sz val="11"/>
        <color theme="1"/>
        <rFont val="Calibri"/>
        <family val="2"/>
      </rPr>
      <t>절대데미지</t>
    </r>
  </si>
  <si>
    <t>냉정</t>
  </si>
  <si>
    <t>후 15초</t>
  </si>
  <si>
    <r>
      <rPr>
        <sz val="11"/>
        <color theme="1"/>
        <rFont val="Calibri"/>
        <family val="2"/>
      </rPr>
      <t>초당</t>
    </r>
    <r>
      <rPr>
        <sz val="11"/>
        <color theme="1"/>
        <rFont val="Calibri"/>
        <family val="2"/>
      </rPr>
      <t xml:space="preserve"> 4</t>
    </r>
  </si>
  <si>
    <t>본인 공속 +8%</t>
  </si>
  <si>
    <t>침착하고 정확하게 공격합니다.</t>
  </si>
  <si>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-3%</t>
    </r>
  </si>
  <si>
    <t>수백설 Lv1</t>
  </si>
  <si>
    <t>초당 8</t>
  </si>
  <si>
    <r>
      <rPr>
        <sz val="11"/>
        <color theme="1"/>
        <rFont val="Calibri"/>
        <family val="2"/>
      </rPr>
      <t>적</t>
    </r>
    <r>
      <rPr>
        <sz val="11"/>
        <color theme="1"/>
        <rFont val="Calibri"/>
        <family val="2"/>
      </rPr>
      <t xml:space="preserve">-7%, </t>
    </r>
    <r>
      <rPr>
        <sz val="11"/>
        <color theme="1"/>
        <rFont val="Calibri"/>
        <family val="2"/>
      </rPr>
      <t>아군</t>
    </r>
    <r>
      <rPr>
        <sz val="11"/>
        <color theme="1"/>
        <rFont val="Calibri"/>
        <family val="2"/>
      </rPr>
      <t xml:space="preserve"> +8%</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</si>
  <si>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</si>
  <si>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수백설 Lv2</t>
  </si>
  <si>
    <t>초당 12</t>
  </si>
  <si>
    <r>
      <rPr>
        <sz val="11"/>
        <color theme="1"/>
        <rFont val="Calibri"/>
        <family val="2"/>
      </rPr>
      <t>적</t>
    </r>
    <r>
      <rPr>
        <sz val="11"/>
        <color theme="1"/>
        <rFont val="Calibri"/>
        <family val="2"/>
      </rPr>
      <t xml:space="preserve">-9%, </t>
    </r>
    <r>
      <rPr>
        <sz val="11"/>
        <color theme="1"/>
        <rFont val="Calibri"/>
        <family val="2"/>
      </rPr>
      <t>아군</t>
    </r>
    <r>
      <rPr>
        <sz val="11"/>
        <color theme="1"/>
        <rFont val="Calibri"/>
        <family val="2"/>
      </rPr>
      <t xml:space="preserve"> +11%</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</si>
  <si>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</si>
  <si>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수백설 Lv3</t>
  </si>
  <si>
    <t>초당 16</t>
  </si>
  <si>
    <r>
      <rPr>
        <sz val="11"/>
        <color theme="1"/>
        <rFont val="Calibri"/>
        <family val="2"/>
      </rPr>
      <t>적</t>
    </r>
    <r>
      <rPr>
        <sz val="11"/>
        <color theme="1"/>
        <rFont val="Calibri"/>
        <family val="2"/>
      </rPr>
      <t xml:space="preserve">-11%, </t>
    </r>
    <r>
      <rPr>
        <sz val="11"/>
        <color theme="1"/>
        <rFont val="Calibri"/>
        <family val="2"/>
      </rPr>
      <t>아군</t>
    </r>
    <r>
      <rPr>
        <sz val="11"/>
        <color theme="1"/>
        <rFont val="Calibri"/>
        <family val="2"/>
      </rPr>
      <t xml:space="preserve"> +14%</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</si>
  <si>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</si>
  <si>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백하벌 Lv1</t>
  </si>
  <si>
    <t>초당 20</t>
  </si>
  <si>
    <r>
      <rPr>
        <sz val="11"/>
        <color theme="1"/>
        <rFont val="Calibri"/>
        <family val="2"/>
      </rPr>
      <t>적</t>
    </r>
    <r>
      <rPr>
        <sz val="11"/>
        <color theme="1"/>
        <rFont val="Calibri"/>
        <family val="2"/>
      </rPr>
      <t xml:space="preserve">-13%, </t>
    </r>
    <r>
      <rPr>
        <sz val="11"/>
        <color theme="1"/>
        <rFont val="Calibri"/>
        <family val="2"/>
      </rPr>
      <t>아군</t>
    </r>
    <r>
      <rPr>
        <sz val="11"/>
        <color theme="1"/>
        <rFont val="Calibri"/>
        <family val="2"/>
      </rPr>
      <t xml:space="preserve"> +17%</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</si>
  <si>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</si>
  <si>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백하벌 Lv2</t>
  </si>
  <si>
    <t>초당 24</t>
  </si>
  <si>
    <r>
      <rPr>
        <sz val="11"/>
        <color theme="1"/>
        <rFont val="Calibri"/>
        <family val="2"/>
      </rPr>
      <t>적</t>
    </r>
    <r>
      <rPr>
        <sz val="11"/>
        <color theme="1"/>
        <rFont val="Calibri"/>
        <family val="2"/>
      </rPr>
      <t xml:space="preserve">-15%, </t>
    </r>
    <r>
      <rPr>
        <sz val="11"/>
        <color theme="1"/>
        <rFont val="Calibri"/>
        <family val="2"/>
      </rPr>
      <t>아군</t>
    </r>
    <r>
      <rPr>
        <sz val="11"/>
        <color theme="1"/>
        <rFont val="Calibri"/>
        <family val="2"/>
      </rPr>
      <t xml:space="preserve"> +20%</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</si>
  <si>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</si>
  <si>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백하벌 Lv3</t>
  </si>
  <si>
    <t>초당 28</t>
  </si>
  <si>
    <r>
      <rPr>
        <sz val="11"/>
        <color theme="1"/>
        <rFont val="Calibri"/>
        <family val="2"/>
      </rPr>
      <t>적</t>
    </r>
    <r>
      <rPr>
        <sz val="11"/>
        <color theme="1"/>
        <rFont val="Calibri"/>
        <family val="2"/>
      </rPr>
      <t xml:space="preserve">-17%, </t>
    </r>
    <r>
      <rPr>
        <sz val="11"/>
        <color theme="1"/>
        <rFont val="Calibri"/>
        <family val="2"/>
      </rPr>
      <t>아군</t>
    </r>
    <r>
      <rPr>
        <sz val="11"/>
        <color theme="1"/>
        <rFont val="Calibri"/>
        <family val="2"/>
      </rPr>
      <t xml:space="preserve"> +23%</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</si>
  <si>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</si>
  <si>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다크 Lv1</t>
  </si>
  <si>
    <t>초당 32</t>
  </si>
  <si>
    <r>
      <rPr>
        <sz val="11"/>
        <color theme="1"/>
        <rFont val="Calibri"/>
        <family val="2"/>
      </rPr>
      <t>적</t>
    </r>
    <r>
      <rPr>
        <sz val="11"/>
        <color theme="1"/>
        <rFont val="Calibri"/>
        <family val="2"/>
      </rPr>
      <t xml:space="preserve">-19%, </t>
    </r>
    <r>
      <rPr>
        <sz val="11"/>
        <color theme="1"/>
        <rFont val="Calibri"/>
        <family val="2"/>
      </rPr>
      <t>아군</t>
    </r>
    <r>
      <rPr>
        <sz val="11"/>
        <color theme="1"/>
        <rFont val="Calibri"/>
        <family val="2"/>
      </rPr>
      <t xml:space="preserve"> +26%</t>
    </r>
  </si>
  <si>
    <r>
      <rPr>
        <sz val="11"/>
        <color theme="1"/>
        <rFont val="Calibri"/>
        <family val="2"/>
      </rPr>
      <t>Fade of Black 1</t>
    </r>
    <r>
      <rPr>
        <sz val="11"/>
        <color theme="1"/>
        <rFont val="Calibri"/>
        <family val="2"/>
      </rPr>
      <t>단계</t>
    </r>
    <r>
      <rPr>
        <sz val="11"/>
        <color theme="1"/>
        <rFont val="Calibri"/>
        <family val="2"/>
      </rPr>
      <t xml:space="preserve"> </t>
    </r>
    <r>
      <rPr>
        <sz val="11"/>
        <color theme="1"/>
        <rFont val="Calibri"/>
        <family val="2"/>
      </rPr>
      <t>초입</t>
    </r>
  </si>
  <si>
    <t>다크 Lv2</t>
  </si>
  <si>
    <t>초당 36</t>
  </si>
  <si>
    <r>
      <rPr>
        <sz val="11"/>
        <color theme="1"/>
        <rFont val="Calibri"/>
        <family val="2"/>
      </rPr>
      <t>적</t>
    </r>
    <r>
      <rPr>
        <sz val="11"/>
        <color theme="1"/>
        <rFont val="Calibri"/>
        <family val="2"/>
      </rPr>
      <t xml:space="preserve">-21%, </t>
    </r>
    <r>
      <rPr>
        <sz val="11"/>
        <color theme="1"/>
        <rFont val="Calibri"/>
        <family val="2"/>
      </rPr>
      <t>아군</t>
    </r>
    <r>
      <rPr>
        <sz val="11"/>
        <color theme="1"/>
        <rFont val="Calibri"/>
        <family val="2"/>
      </rPr>
      <t xml:space="preserve"> +29%</t>
    </r>
  </si>
  <si>
    <r>
      <rPr>
        <sz val="11"/>
        <color theme="1"/>
        <rFont val="Calibri"/>
        <family val="2"/>
      </rPr>
      <t>Fade of Black 2</t>
    </r>
    <r>
      <rPr>
        <sz val="11"/>
        <color theme="1"/>
        <rFont val="Calibri"/>
        <family val="2"/>
      </rPr>
      <t>단계</t>
    </r>
    <r>
      <rPr>
        <sz val="11"/>
        <color theme="1"/>
        <rFont val="Calibri"/>
        <family val="2"/>
      </rPr>
      <t xml:space="preserve"> </t>
    </r>
    <r>
      <rPr>
        <sz val="11"/>
        <color theme="1"/>
        <rFont val="Calibri"/>
        <family val="2"/>
      </rPr>
      <t>완숙</t>
    </r>
  </si>
  <si>
    <r>
      <rPr>
        <sz val="11"/>
        <color theme="1"/>
        <rFont val="Calibri"/>
        <family val="2"/>
      </rPr>
      <t>다크</t>
    </r>
    <r>
      <rPr>
        <sz val="11"/>
        <color theme="1"/>
        <rFont val="Calibri"/>
        <family val="2"/>
      </rPr>
      <t xml:space="preserve"> Lv3</t>
    </r>
  </si>
  <si>
    <t>초당 40</t>
  </si>
  <si>
    <r>
      <rPr>
        <sz val="11"/>
        <color theme="1"/>
        <rFont val="Calibri"/>
        <family val="2"/>
      </rPr>
      <t>Fade of Black 3</t>
    </r>
    <r>
      <rPr>
        <sz val="11"/>
        <color theme="1"/>
        <rFont val="Calibri"/>
        <family val="2"/>
      </rPr>
      <t>단계</t>
    </r>
    <r>
      <rPr>
        <sz val="11"/>
        <color theme="1"/>
        <rFont val="Calibri"/>
        <family val="2"/>
      </rPr>
      <t xml:space="preserve"> </t>
    </r>
    <r>
      <rPr>
        <sz val="11"/>
        <color theme="1"/>
        <rFont val="Calibri"/>
        <family val="2"/>
      </rPr>
      <t>극</t>
    </r>
  </si>
  <si>
    <t>우류</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</si>
  <si>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</si>
  <si>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</si>
  <si>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</si>
  <si>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비염각</t>
  </si>
  <si>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</si>
  <si>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</si>
  <si>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대기</t>
    </r>
    <r>
      <rPr>
        <sz val="11"/>
        <color theme="1"/>
        <rFont val="Calibri"/>
        <family val="2"/>
      </rPr>
      <t xml:space="preserve"> </t>
    </r>
    <r>
      <rPr>
        <sz val="11"/>
        <color theme="1"/>
        <rFont val="Calibri"/>
        <family val="2"/>
      </rPr>
      <t>중의</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흐름을</t>
    </r>
    <r>
      <rPr>
        <sz val="11"/>
        <color theme="1"/>
        <rFont val="Calibri"/>
        <family val="2"/>
      </rPr>
      <t xml:space="preserve"> </t>
    </r>
    <r>
      <rPr>
        <sz val="11"/>
        <color theme="1"/>
        <rFont val="Calibri"/>
        <family val="2"/>
      </rPr>
      <t>타고</t>
    </r>
    <r>
      <rPr>
        <sz val="11"/>
        <color theme="1"/>
        <rFont val="Calibri"/>
        <family val="2"/>
      </rPr>
      <t xml:space="preserve"> </t>
    </r>
    <r>
      <rPr>
        <sz val="11"/>
        <color theme="1"/>
        <rFont val="Calibri"/>
        <family val="2"/>
      </rPr>
      <t>고속</t>
    </r>
    <r>
      <rPr>
        <sz val="11"/>
        <color theme="1"/>
        <rFont val="Calibri"/>
        <family val="2"/>
      </rPr>
      <t xml:space="preserve"> </t>
    </r>
    <r>
      <rPr>
        <sz val="11"/>
        <color theme="1"/>
        <rFont val="Calibri"/>
        <family val="2"/>
      </rPr>
      <t>이동하는</t>
    </r>
    <r>
      <rPr>
        <sz val="11"/>
        <color theme="1"/>
        <rFont val="Calibri"/>
        <family val="2"/>
      </rPr>
      <t xml:space="preserve"> </t>
    </r>
    <r>
      <rPr>
        <sz val="11"/>
        <color theme="1"/>
        <rFont val="Calibri"/>
        <family val="2"/>
      </rPr>
      <t>퀸시들의</t>
    </r>
    <r>
      <rPr>
        <sz val="11"/>
        <color theme="1"/>
        <rFont val="Calibri"/>
        <family val="2"/>
      </rPr>
      <t xml:space="preserve"> </t>
    </r>
    <r>
      <rPr>
        <sz val="11"/>
        <color theme="1"/>
        <rFont val="Calibri"/>
        <family val="2"/>
      </rPr>
      <t>고등</t>
    </r>
    <r>
      <rPr>
        <sz val="11"/>
        <color theme="1"/>
        <rFont val="Calibri"/>
        <family val="2"/>
      </rPr>
      <t xml:space="preserve"> </t>
    </r>
    <r>
      <rPr>
        <sz val="11"/>
        <color theme="1"/>
        <rFont val="Calibri"/>
        <family val="2"/>
      </rPr>
      <t>보법</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</si>
  <si>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</si>
  <si>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난장천괴</t>
  </si>
  <si>
    <t>후 60초</t>
  </si>
  <si>
    <r>
      <rPr>
        <sz val="11"/>
        <color theme="1"/>
        <rFont val="Calibri"/>
        <family val="2"/>
      </rPr>
      <t>영자를</t>
    </r>
    <r>
      <rPr>
        <sz val="11"/>
        <color theme="1"/>
        <rFont val="Calibri"/>
        <family val="2"/>
      </rPr>
      <t xml:space="preserve"> </t>
    </r>
    <r>
      <rPr>
        <sz val="11"/>
        <color theme="1"/>
        <rFont val="Calibri"/>
        <family val="2"/>
      </rPr>
      <t>꼬아</t>
    </r>
    <r>
      <rPr>
        <sz val="11"/>
        <color theme="1"/>
        <rFont val="Calibri"/>
        <family val="2"/>
      </rPr>
      <t xml:space="preserve"> </t>
    </r>
    <r>
      <rPr>
        <sz val="11"/>
        <color theme="1"/>
        <rFont val="Calibri"/>
        <family val="2"/>
      </rPr>
      <t>자신을</t>
    </r>
    <r>
      <rPr>
        <sz val="11"/>
        <color theme="1"/>
        <rFont val="Calibri"/>
        <family val="2"/>
      </rPr>
      <t xml:space="preserve"> </t>
    </r>
    <r>
      <rPr>
        <sz val="11"/>
        <color theme="1"/>
        <rFont val="Calibri"/>
        <family val="2"/>
      </rPr>
      <t>강제로</t>
    </r>
    <r>
      <rPr>
        <sz val="11"/>
        <color theme="1"/>
        <rFont val="Calibri"/>
        <family val="2"/>
      </rPr>
      <t xml:space="preserve"> </t>
    </r>
    <r>
      <rPr>
        <sz val="11"/>
        <color theme="1"/>
        <rFont val="Calibri"/>
        <family val="2"/>
      </rPr>
      <t>조종합니다</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방해효과에</t>
    </r>
    <r>
      <rPr>
        <sz val="11"/>
        <color theme="1"/>
        <rFont val="Calibri"/>
        <family val="2"/>
      </rPr>
      <t xml:space="preserve"> </t>
    </r>
    <r>
      <rPr>
        <sz val="11"/>
        <color theme="1"/>
        <rFont val="Calibri"/>
        <family val="2"/>
      </rPr>
      <t>면역이되며</t>
    </r>
    <r>
      <rPr>
        <sz val="11"/>
        <color theme="1"/>
        <rFont val="Calibri"/>
        <family val="2"/>
      </rPr>
      <t xml:space="preserve">, </t>
    </r>
    <r>
      <rPr>
        <sz val="11"/>
        <color theme="1"/>
        <rFont val="Calibri"/>
        <family val="2"/>
      </rPr>
      <t>영자만</t>
    </r>
    <r>
      <rPr>
        <sz val="11"/>
        <color theme="1"/>
        <rFont val="Calibri"/>
        <family val="2"/>
      </rPr>
      <t xml:space="preserve"> </t>
    </r>
    <r>
      <rPr>
        <sz val="11"/>
        <color theme="1"/>
        <rFont val="Calibri"/>
        <family val="2"/>
      </rPr>
      <t>남아있다면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움직일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있습니다</t>
    </r>
    <r>
      <rPr>
        <sz val="11"/>
        <color theme="1"/>
        <rFont val="Calibri"/>
        <family val="2"/>
      </rPr>
      <t>.</t>
    </r>
  </si>
  <si>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원거리궁수</t>
    </r>
    <r>
      <rPr>
        <sz val="11"/>
        <color theme="1"/>
        <rFont val="Calibri"/>
        <family val="2"/>
      </rPr>
      <t>, Hit &amp; Run (</t>
    </r>
    <r>
      <rPr>
        <sz val="11"/>
        <color theme="1"/>
        <rFont val="Calibri"/>
        <family val="2"/>
      </rPr>
      <t>슬로우</t>
    </r>
    <r>
      <rPr>
        <sz val="11"/>
        <color theme="1"/>
        <rFont val="Calibri"/>
        <family val="2"/>
      </rPr>
      <t>&amp;</t>
    </r>
    <r>
      <rPr>
        <sz val="11"/>
        <color theme="1"/>
        <rFont val="Calibri"/>
        <family val="2"/>
      </rPr>
      <t>가속</t>
    </r>
    <r>
      <rPr>
        <sz val="11"/>
        <color theme="1"/>
        <rFont val="Calibri"/>
        <family val="2"/>
      </rPr>
      <t xml:space="preserve">) </t>
    </r>
    <r>
      <rPr>
        <sz val="11"/>
        <color theme="1"/>
        <rFont val="Calibri"/>
        <family val="2"/>
      </rPr>
      <t>특화</t>
    </r>
  </si>
  <si>
    <t>렛트슈틸</t>
  </si>
  <si>
    <r>
      <rPr>
        <sz val="11"/>
        <color theme="1"/>
        <rFont val="Calibri"/>
        <family val="2"/>
      </rPr>
      <t>후</t>
    </r>
    <r>
      <rPr>
        <sz val="11"/>
        <color theme="1"/>
        <rFont val="Calibri"/>
        <family val="2"/>
      </rPr>
      <t xml:space="preserve"> 60</t>
    </r>
    <r>
      <rPr>
        <sz val="11"/>
        <color theme="1"/>
        <rFont val="Calibri"/>
        <family val="2"/>
      </rPr>
      <t>초</t>
    </r>
  </si>
  <si>
    <r>
      <rPr>
        <sz val="11"/>
        <color theme="1"/>
        <rFont val="Calibri"/>
        <family val="2"/>
      </rPr>
      <t>초당</t>
    </r>
    <r>
      <rPr>
        <sz val="11"/>
        <color theme="1"/>
        <rFont val="Calibri"/>
        <family val="2"/>
      </rPr>
      <t xml:space="preserve"> 48</t>
    </r>
  </si>
  <si>
    <r>
      <rPr>
        <sz val="11"/>
        <color theme="1"/>
        <rFont val="Calibri"/>
        <family val="2"/>
      </rPr>
      <t>공속</t>
    </r>
    <r>
      <rPr>
        <sz val="11"/>
        <color theme="1"/>
        <rFont val="Calibri"/>
        <family val="2"/>
      </rPr>
      <t xml:space="preserve"> +100%,</t>
    </r>
  </si>
  <si>
    <r>
      <rPr>
        <sz val="11"/>
        <color theme="1"/>
        <rFont val="Calibri"/>
        <family val="2"/>
      </rPr>
      <t xml:space="preserve">- </t>
    </r>
    <r>
      <rPr>
        <sz val="11"/>
        <color theme="1"/>
        <rFont val="Calibri"/>
        <family val="2"/>
      </rPr>
      <t>광역공격</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이용한</t>
    </r>
    <r>
      <rPr>
        <sz val="11"/>
        <color theme="1"/>
        <rFont val="Calibri"/>
        <family val="2"/>
      </rPr>
      <t xml:space="preserve"> </t>
    </r>
    <r>
      <rPr>
        <sz val="11"/>
        <color theme="1"/>
        <rFont val="Calibri"/>
        <family val="2"/>
      </rPr>
      <t>보조기술과</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화살공격</t>
    </r>
    <r>
      <rPr>
        <sz val="11"/>
        <color theme="1"/>
        <rFont val="Calibri"/>
        <family val="2"/>
      </rPr>
      <t xml:space="preserve"> </t>
    </r>
    <r>
      <rPr>
        <sz val="11"/>
        <color theme="1"/>
        <rFont val="Calibri"/>
        <family val="2"/>
      </rPr>
      <t>특화</t>
    </r>
  </si>
  <si>
    <t>폴슈텐디히</t>
  </si>
  <si>
    <r>
      <rPr>
        <sz val="11"/>
        <color theme="1"/>
        <rFont val="Calibri"/>
        <family val="2"/>
      </rPr>
      <t>초당</t>
    </r>
    <r>
      <rPr>
        <sz val="11"/>
        <color theme="1"/>
        <rFont val="Calibri"/>
        <family val="2"/>
      </rPr>
      <t xml:space="preserve"> 64</t>
    </r>
  </si>
  <si>
    <r>
      <rPr>
        <sz val="11"/>
        <color theme="1"/>
        <rFont val="Calibri"/>
        <family val="2"/>
      </rPr>
      <t>공속</t>
    </r>
    <r>
      <rPr>
        <sz val="11"/>
        <color theme="1"/>
        <rFont val="Calibri"/>
        <family val="2"/>
      </rPr>
      <t xml:space="preserve"> +150%</t>
    </r>
  </si>
  <si>
    <r>
      <rPr>
        <sz val="11"/>
        <color theme="1"/>
        <rFont val="Calibri"/>
        <family val="2"/>
      </rPr>
      <t>퀸시의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싸웁니다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</si>
  <si>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빛바램</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속박</t>
    </r>
    <r>
      <rPr>
        <sz val="11"/>
        <color theme="1"/>
        <rFont val="Calibri"/>
        <family val="2"/>
      </rPr>
      <t xml:space="preserve"> / </t>
    </r>
    <r>
      <rPr>
        <sz val="11"/>
        <color theme="1"/>
        <rFont val="Calibri"/>
        <family val="2"/>
      </rPr>
      <t>작열</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실명</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가속</t>
    </r>
    <r>
      <rPr>
        <sz val="11"/>
        <color theme="1"/>
        <rFont val="Calibri"/>
        <family val="2"/>
      </rPr>
      <t>(</t>
    </r>
    <r>
      <rPr>
        <sz val="11"/>
        <color theme="1"/>
        <rFont val="Calibri"/>
        <family val="2"/>
      </rPr>
      <t>내</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</si>
  <si>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은통</t>
    </r>
    <r>
      <rPr>
        <sz val="11"/>
        <color theme="1"/>
        <rFont val="Calibri"/>
        <family val="2"/>
      </rPr>
      <t>/</t>
    </r>
    <r>
      <rPr>
        <sz val="11"/>
        <color theme="1"/>
        <rFont val="Calibri"/>
        <family val="2"/>
      </rPr>
      <t>보조</t>
    </r>
  </si>
  <si>
    <t>은통</t>
  </si>
  <si>
    <t>충전</t>
  </si>
  <si>
    <r>
      <rPr>
        <sz val="11"/>
        <color theme="1"/>
        <rFont val="Calibri"/>
        <family val="2"/>
      </rPr>
      <t>60</t>
    </r>
    <r>
      <rPr>
        <sz val="11"/>
        <color theme="1"/>
        <rFont val="Calibri"/>
        <family val="2"/>
      </rPr>
      <t>초에</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은통에</t>
    </r>
    <r>
      <rPr>
        <sz val="11"/>
        <color theme="1"/>
        <rFont val="Calibri"/>
        <family val="2"/>
      </rPr>
      <t xml:space="preserve"> </t>
    </r>
    <r>
      <rPr>
        <sz val="11"/>
        <color theme="1"/>
        <rFont val="Calibri"/>
        <family val="2"/>
      </rPr>
      <t>저장합니다</t>
    </r>
    <r>
      <rPr>
        <sz val="11"/>
        <color theme="1"/>
        <rFont val="Calibri"/>
        <family val="2"/>
      </rPr>
      <t xml:space="preserve">. / </t>
    </r>
    <r>
      <rPr>
        <sz val="11"/>
        <color theme="1"/>
        <rFont val="Calibri"/>
        <family val="2"/>
      </rPr>
      <t>최대</t>
    </r>
    <r>
      <rPr>
        <sz val="11"/>
        <color theme="1"/>
        <rFont val="Calibri"/>
        <family val="2"/>
      </rPr>
      <t xml:space="preserve"> 1/7/10</t>
    </r>
    <r>
      <rPr>
        <sz val="11"/>
        <color theme="1"/>
        <rFont val="Calibri"/>
        <family val="2"/>
      </rPr>
      <t>레벨에</t>
    </r>
    <r>
      <rPr>
        <sz val="11"/>
        <color theme="1"/>
        <rFont val="Calibri"/>
        <family val="2"/>
      </rPr>
      <t xml:space="preserve"> 1/2/3</t>
    </r>
    <r>
      <rPr>
        <sz val="11"/>
        <color theme="1"/>
        <rFont val="Calibri"/>
        <family val="2"/>
      </rPr>
      <t>개</t>
    </r>
    <r>
      <rPr>
        <sz val="11"/>
        <color theme="1"/>
        <rFont val="Calibri"/>
        <family val="2"/>
      </rPr>
      <t>.</t>
    </r>
  </si>
  <si>
    <t>은통류 효과 +2%</t>
  </si>
  <si>
    <r>
      <rPr>
        <sz val="11"/>
        <color theme="1"/>
        <rFont val="Calibri"/>
        <family val="2"/>
      </rPr>
      <t>충전속도</t>
    </r>
    <r>
      <rPr>
        <sz val="11"/>
        <color theme="1"/>
        <rFont val="Calibri"/>
        <family val="2"/>
      </rPr>
      <t xml:space="preserve"> </t>
    </r>
    <r>
      <rPr>
        <sz val="11"/>
        <color theme="1"/>
        <rFont val="Calibri"/>
        <family val="2"/>
      </rPr>
      <t>증가</t>
    </r>
    <r>
      <rPr>
        <sz val="11"/>
        <color theme="1"/>
        <rFont val="Calibri"/>
        <family val="2"/>
      </rPr>
      <t xml:space="preserve"> 10-50%</t>
    </r>
  </si>
  <si>
    <t>은통 1</t>
  </si>
  <si>
    <t>1-10%회복</t>
  </si>
  <si>
    <r>
      <rPr>
        <sz val="11"/>
        <color theme="1"/>
        <rFont val="Calibri"/>
        <family val="2"/>
      </rPr>
      <t>└사용시</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소모하여</t>
    </r>
    <r>
      <rPr>
        <sz val="11"/>
        <color theme="1"/>
        <rFont val="Calibri"/>
        <family val="2"/>
      </rPr>
      <t xml:space="preserve"> </t>
    </r>
    <r>
      <rPr>
        <sz val="11"/>
        <color theme="1"/>
        <rFont val="Calibri"/>
        <family val="2"/>
      </rPr>
      <t>마나를</t>
    </r>
    <r>
      <rPr>
        <sz val="11"/>
        <color theme="1"/>
        <rFont val="Calibri"/>
        <family val="2"/>
      </rPr>
      <t xml:space="preserve"> </t>
    </r>
    <r>
      <rPr>
        <sz val="11"/>
        <color theme="1"/>
        <rFont val="Calibri"/>
        <family val="2"/>
      </rPr>
      <t>회복합니다</t>
    </r>
    <r>
      <rPr>
        <sz val="11"/>
        <color theme="1"/>
        <rFont val="Calibri"/>
        <family val="2"/>
      </rPr>
      <t>.</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</si>
  <si>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</si>
  <si>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사용 후 가속 +10/20/30%</t>
  </si>
  <si>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</si>
  <si>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r>
      <rPr>
        <sz val="11"/>
        <color theme="1"/>
        <rFont val="Calibri"/>
        <family val="2"/>
      </rPr>
      <t>공격속도</t>
    </r>
    <r>
      <rPr>
        <sz val="11"/>
        <color theme="1"/>
        <rFont val="Calibri"/>
        <family val="2"/>
      </rPr>
      <t xml:space="preserve"> </t>
    </r>
    <r>
      <rPr>
        <sz val="11"/>
        <color theme="1"/>
        <rFont val="Calibri"/>
        <family val="2"/>
      </rPr>
      <t>동시증가</t>
    </r>
  </si>
  <si>
    <t>보르콜</t>
  </si>
  <si>
    <r>
      <rPr>
        <sz val="11"/>
        <color theme="1"/>
        <rFont val="Calibri"/>
        <family val="2"/>
      </rPr>
      <t>뎀감</t>
    </r>
    <r>
      <rPr>
        <sz val="11"/>
        <color theme="1"/>
        <rFont val="Calibri"/>
        <family val="2"/>
      </rPr>
      <t xml:space="preserve"> 100~300 (</t>
    </r>
    <r>
      <rPr>
        <sz val="11"/>
        <color theme="1"/>
        <rFont val="Calibri"/>
        <family val="2"/>
      </rPr>
      <t>최소</t>
    </r>
    <r>
      <rPr>
        <sz val="11"/>
        <color theme="1"/>
        <rFont val="Calibri"/>
        <family val="2"/>
      </rPr>
      <t xml:space="preserve"> 10%)</t>
    </r>
  </si>
  <si>
    <t>활성화시 5초간 은통의 영력을 몸에 둘러, 피해를 감소시킵니다.</t>
  </si>
  <si>
    <r>
      <rPr>
        <sz val="11"/>
        <color theme="1"/>
        <rFont val="Calibri"/>
        <family val="2"/>
      </rPr>
      <t>은통류</t>
    </r>
    <r>
      <rPr>
        <sz val="11"/>
        <color theme="1"/>
        <rFont val="Calibri"/>
        <family val="2"/>
      </rPr>
      <t xml:space="preserve"> </t>
    </r>
    <r>
      <rPr>
        <sz val="11"/>
        <color theme="1"/>
        <rFont val="Calibri"/>
        <family val="2"/>
      </rPr>
      <t>쿨</t>
    </r>
    <r>
      <rPr>
        <sz val="11"/>
        <color theme="1"/>
        <rFont val="Calibri"/>
        <family val="2"/>
      </rPr>
      <t xml:space="preserve"> -2%</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</si>
  <si>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</si>
  <si>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</si>
  <si>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사용시</t>
    </r>
    <r>
      <rPr>
        <sz val="11"/>
        <color theme="1"/>
        <rFont val="Calibri"/>
        <family val="2"/>
      </rPr>
      <t xml:space="preserve"> </t>
    </r>
    <r>
      <rPr>
        <sz val="11"/>
        <color theme="1"/>
        <rFont val="Calibri"/>
        <family val="2"/>
      </rPr>
      <t>데미지</t>
    </r>
    <r>
      <rPr>
        <sz val="11"/>
        <color theme="1"/>
        <rFont val="Calibri"/>
        <family val="2"/>
      </rPr>
      <t xml:space="preserve"> 100-200%</t>
    </r>
  </si>
  <si>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</si>
  <si>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t>자동 시전(쿨 돌아감)</t>
  </si>
  <si>
    <t>짜이헨</t>
  </si>
  <si>
    <r>
      <rPr>
        <sz val="11"/>
        <color theme="1"/>
        <rFont val="Calibri"/>
        <family val="2"/>
      </rPr>
      <t>은통</t>
    </r>
    <r>
      <rPr>
        <sz val="11"/>
        <color theme="1"/>
        <rFont val="Calibri"/>
        <family val="2"/>
      </rPr>
      <t xml:space="preserve"> 1</t>
    </r>
  </si>
  <si>
    <r>
      <rPr>
        <sz val="11"/>
        <color theme="1"/>
        <rFont val="Calibri"/>
        <family val="2"/>
      </rPr>
      <t>속박</t>
    </r>
    <r>
      <rPr>
        <sz val="11"/>
        <color theme="1"/>
        <rFont val="Calibri"/>
        <family val="2"/>
      </rPr>
      <t xml:space="preserve"> 3</t>
    </r>
    <r>
      <rPr>
        <sz val="11"/>
        <color theme="1"/>
        <rFont val="Calibri"/>
        <family val="2"/>
      </rPr>
      <t>초</t>
    </r>
  </si>
  <si>
    <r>
      <rPr>
        <sz val="11"/>
        <color theme="1"/>
        <rFont val="Calibri"/>
        <family val="2"/>
      </rPr>
      <t>마법진을</t>
    </r>
    <r>
      <rPr>
        <sz val="11"/>
        <color theme="1"/>
        <rFont val="Calibri"/>
        <family val="2"/>
      </rPr>
      <t xml:space="preserve"> </t>
    </r>
    <r>
      <rPr>
        <sz val="11"/>
        <color theme="1"/>
        <rFont val="Calibri"/>
        <family val="2"/>
      </rPr>
      <t>그려</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속박합니다</t>
    </r>
    <r>
      <rPr>
        <sz val="11"/>
        <color theme="1"/>
        <rFont val="Calibri"/>
        <family val="2"/>
      </rPr>
      <t>.</t>
    </r>
  </si>
  <si>
    <t>은통류 시전 -2%</t>
  </si>
  <si>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</si>
  <si>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</si>
  <si>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15/30/45%</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</si>
  <si>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</si>
  <si>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</si>
  <si>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빛바램</t>
    </r>
    <r>
      <rPr>
        <sz val="11"/>
        <color theme="1"/>
        <rFont val="Calibri"/>
        <family val="2"/>
      </rPr>
      <t xml:space="preserve"> = </t>
    </r>
    <r>
      <rPr>
        <sz val="11"/>
        <color theme="1"/>
        <rFont val="Calibri"/>
        <family val="2"/>
      </rPr>
      <t>둔화</t>
    </r>
  </si>
  <si>
    <r>
      <rPr>
        <b/>
        <sz val="20"/>
        <color theme="1"/>
        <rFont val="Calibri"/>
        <family val="2"/>
      </rPr>
      <t>[</t>
    </r>
    <r>
      <rPr>
        <b/>
        <sz val="20"/>
        <color theme="1"/>
        <rFont val="Calibri"/>
        <family val="2"/>
      </rPr>
      <t>핵심</t>
    </r>
    <r>
      <rPr>
        <b/>
        <sz val="20"/>
        <color theme="1"/>
        <rFont val="Calibri"/>
        <family val="2"/>
      </rPr>
      <t>]</t>
    </r>
  </si>
  <si>
    <t>그리츠</t>
  </si>
  <si>
    <r>
      <rPr>
        <sz val="11"/>
        <color theme="1"/>
        <rFont val="Calibri"/>
        <family val="2"/>
      </rPr>
      <t>은통</t>
    </r>
    <r>
      <rPr>
        <sz val="11"/>
        <color theme="1"/>
        <rFont val="Calibri"/>
        <family val="2"/>
      </rPr>
      <t xml:space="preserve"> 2</t>
    </r>
  </si>
  <si>
    <t>속박 4초, 뎀감 5-50%</t>
  </si>
  <si>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5</t>
    </r>
    <r>
      <rPr>
        <sz val="11"/>
        <color theme="1"/>
        <rFont val="Calibri"/>
        <family val="2"/>
      </rPr>
      <t>갈래</t>
    </r>
    <r>
      <rPr>
        <sz val="11"/>
        <color theme="1"/>
        <rFont val="Calibri"/>
        <family val="2"/>
      </rPr>
      <t xml:space="preserve"> </t>
    </r>
    <r>
      <rPr>
        <sz val="11"/>
        <color theme="1"/>
        <rFont val="Calibri"/>
        <family val="2"/>
      </rPr>
      <t>무늬</t>
    </r>
    <r>
      <rPr>
        <sz val="11"/>
        <color theme="1"/>
        <rFont val="Calibri"/>
        <family val="2"/>
      </rPr>
      <t xml:space="preserve"> </t>
    </r>
    <r>
      <rPr>
        <sz val="11"/>
        <color theme="1"/>
        <rFont val="Calibri"/>
        <family val="2"/>
      </rPr>
      <t>벽으로</t>
    </r>
    <r>
      <rPr>
        <sz val="11"/>
        <color theme="1"/>
        <rFont val="Calibri"/>
        <family val="2"/>
      </rPr>
      <t xml:space="preserve"> </t>
    </r>
    <r>
      <rPr>
        <sz val="11"/>
        <color theme="1"/>
        <rFont val="Calibri"/>
        <family val="2"/>
      </rPr>
      <t>포박하고</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막습니다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</si>
  <si>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D15-75%/</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</si>
  <si>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</si>
  <si>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</si>
  <si>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</si>
  <si>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</si>
  <si>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t>작열 = 도트딜</t>
  </si>
  <si>
    <t>하이젠</t>
  </si>
  <si>
    <r>
      <rPr>
        <sz val="11"/>
        <color theme="1"/>
        <rFont val="Calibri"/>
        <family val="2"/>
      </rPr>
      <t>은통</t>
    </r>
    <r>
      <rPr>
        <sz val="11"/>
        <color theme="1"/>
        <rFont val="Calibri"/>
        <family val="2"/>
      </rPr>
      <t xml:space="preserve"> 2</t>
    </r>
  </si>
  <si>
    <r>
      <rPr>
        <sz val="11"/>
        <color theme="1"/>
        <rFont val="Calibri"/>
        <family val="2"/>
      </rPr>
      <t>속박</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후</t>
    </r>
    <r>
      <rPr>
        <sz val="11"/>
        <color theme="1"/>
        <rFont val="Calibri"/>
        <family val="2"/>
      </rPr>
      <t xml:space="preserve"> 250~350% </t>
    </r>
    <r>
      <rPr>
        <sz val="11"/>
        <color theme="1"/>
        <rFont val="Calibri"/>
        <family val="2"/>
      </rPr>
      <t>데미지</t>
    </r>
  </si>
  <si>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속박</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폭발시킵니다</t>
    </r>
    <r>
      <rPr>
        <sz val="11"/>
        <color theme="1"/>
        <rFont val="Calibri"/>
        <family val="2"/>
      </rPr>
      <t>.</t>
    </r>
  </si>
  <si>
    <t>은통류 쿨 -2%</t>
  </si>
  <si>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</si>
  <si>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</si>
  <si>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20/40/60%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</si>
  <si>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</si>
  <si>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이동하면서</t>
    </r>
    <r>
      <rPr>
        <sz val="11"/>
        <color theme="1"/>
        <rFont val="Calibri"/>
        <family val="2"/>
      </rPr>
      <t xml:space="preserve"> </t>
    </r>
    <r>
      <rPr>
        <sz val="11"/>
        <color theme="1"/>
        <rFont val="Calibri"/>
        <family val="2"/>
      </rPr>
      <t>사용가능</t>
    </r>
  </si>
  <si>
    <r>
      <rPr>
        <sz val="9"/>
        <color theme="1"/>
        <rFont val="Calibri"/>
        <family val="2"/>
      </rPr>
      <t>[</t>
    </r>
    <r>
      <rPr>
        <sz val="9"/>
        <color theme="1"/>
        <rFont val="Calibri"/>
        <family val="2"/>
      </rPr>
      <t>은통</t>
    </r>
    <r>
      <rPr>
        <sz val="9"/>
        <color theme="1"/>
        <rFont val="Calibri"/>
        <family val="2"/>
      </rPr>
      <t>/</t>
    </r>
    <r>
      <rPr>
        <sz val="9"/>
        <color theme="1"/>
        <rFont val="Calibri"/>
        <family val="2"/>
      </rPr>
      <t>보조</t>
    </r>
    <r>
      <rPr>
        <sz val="9"/>
        <color theme="1"/>
        <rFont val="Calibri"/>
        <family val="2"/>
      </rPr>
      <t>]</t>
    </r>
  </si>
  <si>
    <r>
      <rPr>
        <sz val="11"/>
        <color theme="1"/>
        <rFont val="Calibri"/>
        <family val="2"/>
      </rPr>
      <t>[</t>
    </r>
    <r>
      <rPr>
        <sz val="11"/>
        <color theme="1"/>
        <rFont val="Calibri"/>
        <family val="2"/>
      </rPr>
      <t>전투류</t>
    </r>
    <r>
      <rPr>
        <sz val="11"/>
        <color theme="1"/>
        <rFont val="Calibri"/>
        <family val="2"/>
      </rPr>
      <t>]</t>
    </r>
  </si>
  <si>
    <r>
      <rPr>
        <sz val="10"/>
        <color theme="1"/>
        <rFont val="Calibri"/>
        <family val="2"/>
      </rPr>
      <t>[</t>
    </r>
    <r>
      <rPr>
        <sz val="10"/>
        <color theme="1"/>
        <rFont val="Calibri"/>
        <family val="2"/>
      </rPr>
      <t>영자병장</t>
    </r>
    <r>
      <rPr>
        <sz val="10"/>
        <color theme="1"/>
        <rFont val="Calibri"/>
        <family val="2"/>
      </rPr>
      <t>]</t>
    </r>
  </si>
  <si>
    <t>슈프렝거</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</si>
  <si>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</si>
  <si>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6</t>
    </r>
    <r>
      <rPr>
        <sz val="11"/>
        <color theme="1"/>
        <rFont val="Calibri"/>
        <family val="2"/>
      </rPr>
      <t>초</t>
    </r>
    <r>
      <rPr>
        <sz val="11"/>
        <color theme="1"/>
        <rFont val="Calibri"/>
        <family val="2"/>
      </rPr>
      <t xml:space="preserve">, 300~450% </t>
    </r>
    <r>
      <rPr>
        <sz val="11"/>
        <color theme="1"/>
        <rFont val="Calibri"/>
        <family val="2"/>
      </rPr>
      <t>데미지</t>
    </r>
  </si>
  <si>
    <r>
      <rPr>
        <sz val="11"/>
        <color theme="1"/>
        <rFont val="Calibri"/>
        <family val="2"/>
      </rPr>
      <t>퀸시</t>
    </r>
    <r>
      <rPr>
        <sz val="11"/>
        <color theme="1"/>
        <rFont val="Calibri"/>
        <family val="2"/>
      </rPr>
      <t xml:space="preserve"> </t>
    </r>
    <r>
      <rPr>
        <sz val="11"/>
        <color theme="1"/>
        <rFont val="Calibri"/>
        <family val="2"/>
      </rPr>
      <t>크로스</t>
    </r>
    <r>
      <rPr>
        <sz val="11"/>
        <color theme="1"/>
        <rFont val="Calibri"/>
        <family val="2"/>
      </rPr>
      <t xml:space="preserve"> </t>
    </r>
    <r>
      <rPr>
        <sz val="11"/>
        <color theme="1"/>
        <rFont val="Calibri"/>
        <family val="2"/>
      </rPr>
      <t>모양의</t>
    </r>
    <r>
      <rPr>
        <sz val="11"/>
        <color theme="1"/>
        <rFont val="Calibri"/>
        <family val="2"/>
      </rPr>
      <t xml:space="preserve"> </t>
    </r>
    <r>
      <rPr>
        <sz val="11"/>
        <color theme="1"/>
        <rFont val="Calibri"/>
        <family val="2"/>
      </rPr>
      <t>진을</t>
    </r>
    <r>
      <rPr>
        <sz val="11"/>
        <color theme="1"/>
        <rFont val="Calibri"/>
        <family val="2"/>
      </rPr>
      <t xml:space="preserve"> </t>
    </r>
    <r>
      <rPr>
        <sz val="11"/>
        <color theme="1"/>
        <rFont val="Calibri"/>
        <family val="2"/>
      </rPr>
      <t>그리고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</si>
  <si>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</si>
  <si>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</si>
  <si>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13-40% 쿨초</t>
  </si>
  <si>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</si>
  <si>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속박</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</si>
  <si>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t>하일리히</t>
  </si>
  <si>
    <r>
      <rPr>
        <sz val="11"/>
        <color theme="1"/>
        <rFont val="Calibri"/>
        <family val="2"/>
      </rPr>
      <t>호작</t>
    </r>
  </si>
  <si>
    <t>겔트슈랑크</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</si>
  <si>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</si>
  <si>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7</t>
    </r>
    <r>
      <rPr>
        <sz val="11"/>
        <color theme="1"/>
        <rFont val="Calibri"/>
        <family val="2"/>
      </rPr>
      <t>초</t>
    </r>
    <r>
      <rPr>
        <sz val="11"/>
        <color theme="1"/>
        <rFont val="Calibri"/>
        <family val="2"/>
      </rPr>
      <t xml:space="preserve">, 400~600% </t>
    </r>
    <r>
      <rPr>
        <sz val="11"/>
        <color theme="1"/>
        <rFont val="Calibri"/>
        <family val="2"/>
      </rPr>
      <t>데미지</t>
    </r>
  </si>
  <si>
    <r>
      <rPr>
        <sz val="11"/>
        <color theme="1"/>
        <rFont val="Calibri"/>
        <family val="2"/>
      </rPr>
      <t>젤레슈나이더의</t>
    </r>
    <r>
      <rPr>
        <sz val="11"/>
        <color theme="1"/>
        <rFont val="Calibri"/>
        <family val="2"/>
      </rPr>
      <t xml:space="preserve"> </t>
    </r>
    <r>
      <rPr>
        <sz val="11"/>
        <color theme="1"/>
        <rFont val="Calibri"/>
        <family val="2"/>
      </rPr>
      <t>고밀도</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둘러싸고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</si>
  <si>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D20-100%/</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</si>
  <si>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</si>
  <si>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</si>
  <si>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</si>
  <si>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</si>
  <si>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9"/>
        <color theme="1"/>
        <rFont val="Calibri"/>
        <family val="2"/>
      </rPr>
      <t>리히트</t>
    </r>
    <r>
      <rPr>
        <sz val="9"/>
        <color theme="1"/>
        <rFont val="Calibri"/>
        <family val="2"/>
      </rPr>
      <t xml:space="preserve"> </t>
    </r>
    <r>
      <rPr>
        <sz val="9"/>
        <color theme="1"/>
        <rFont val="Calibri"/>
        <family val="2"/>
      </rPr>
      <t>레겐</t>
    </r>
  </si>
  <si>
    <t>산령수투</t>
  </si>
  <si>
    <t>전투</t>
  </si>
  <si>
    <r>
      <rPr>
        <sz val="11"/>
        <color theme="1"/>
        <rFont val="Calibri"/>
        <family val="2"/>
      </rPr>
      <t>하일리히</t>
    </r>
    <r>
      <rPr>
        <sz val="11"/>
        <color theme="1"/>
        <rFont val="Calibri"/>
        <family val="2"/>
      </rPr>
      <t xml:space="preserve"> </t>
    </r>
    <r>
      <rPr>
        <sz val="11"/>
        <color theme="1"/>
        <rFont val="Calibri"/>
        <family val="2"/>
      </rPr>
      <t>프파일</t>
    </r>
  </si>
  <si>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영자병장으로</t>
    </r>
    <r>
      <rPr>
        <sz val="11"/>
        <color theme="1"/>
        <rFont val="Calibri"/>
        <family val="2"/>
      </rPr>
      <t xml:space="preserve"> </t>
    </r>
    <r>
      <rPr>
        <sz val="11"/>
        <color theme="1"/>
        <rFont val="Calibri"/>
        <family val="2"/>
      </rPr>
      <t>만들어진</t>
    </r>
    <r>
      <rPr>
        <sz val="11"/>
        <color theme="1"/>
        <rFont val="Calibri"/>
        <family val="2"/>
      </rPr>
      <t xml:space="preserve"> </t>
    </r>
    <r>
      <rPr>
        <sz val="11"/>
        <color theme="1"/>
        <rFont val="Calibri"/>
        <family val="2"/>
      </rPr>
      <t>빛의</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관통된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</si>
  <si>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뎀</t>
    </r>
    <r>
      <rPr>
        <sz val="11"/>
        <color theme="1"/>
        <rFont val="Calibri"/>
        <family val="2"/>
      </rPr>
      <t xml:space="preserve"> +3%</t>
    </r>
  </si>
  <si>
    <t>뎀 +4-20%</t>
  </si>
  <si>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</si>
  <si>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vs건강</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</si>
  <si>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</si>
  <si>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t>관통당 데미지 +5%</t>
  </si>
  <si>
    <r>
      <rPr>
        <sz val="11"/>
        <color theme="1"/>
        <rFont val="Calibri"/>
        <family val="2"/>
      </rPr>
      <t>건강</t>
    </r>
    <r>
      <rPr>
        <sz val="11"/>
        <color theme="1"/>
        <rFont val="Calibri"/>
        <family val="2"/>
      </rPr>
      <t>: HP&gt;80%</t>
    </r>
  </si>
  <si>
    <r>
      <rPr>
        <sz val="11"/>
        <color theme="1"/>
        <rFont val="Calibri"/>
        <family val="2"/>
      </rPr>
      <t>섬광</t>
    </r>
    <r>
      <rPr>
        <sz val="11"/>
        <color theme="1"/>
        <rFont val="Calibri"/>
        <family val="2"/>
      </rPr>
      <t xml:space="preserve"> </t>
    </r>
    <r>
      <rPr>
        <sz val="11"/>
        <color theme="1"/>
        <rFont val="Calibri"/>
        <family val="2"/>
      </rPr>
      <t>화살</t>
    </r>
  </si>
  <si>
    <r>
      <rPr>
        <sz val="11"/>
        <color theme="1"/>
        <rFont val="Calibri"/>
        <family val="2"/>
      </rPr>
      <t>리히트</t>
    </r>
    <r>
      <rPr>
        <sz val="11"/>
        <color theme="1"/>
        <rFont val="Calibri"/>
        <family val="2"/>
      </rPr>
      <t xml:space="preserve"> </t>
    </r>
    <r>
      <rPr>
        <sz val="11"/>
        <color theme="1"/>
        <rFont val="Calibri"/>
        <family val="2"/>
      </rPr>
      <t>레겐</t>
    </r>
  </si>
  <si>
    <t>넓은 범위에 화살을 쏘아서 광역 공격을 합니다.</t>
  </si>
  <si>
    <r>
      <rPr>
        <sz val="11"/>
        <color theme="1"/>
        <rFont val="Calibri"/>
        <family val="2"/>
      </rPr>
      <t>쿨</t>
    </r>
    <r>
      <rPr>
        <sz val="11"/>
        <color theme="1"/>
        <rFont val="Calibri"/>
        <family val="2"/>
      </rPr>
      <t xml:space="preserve"> -3%</t>
    </r>
  </si>
  <si>
    <r>
      <rPr>
        <sz val="11"/>
        <color theme="1"/>
        <rFont val="Calibri"/>
        <family val="2"/>
      </rPr>
      <t>범위</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</si>
  <si>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</si>
  <si>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t>10/20/30% 한번 더 시전</t>
  </si>
  <si>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</si>
  <si>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t>
    </r>
    <r>
      <rPr>
        <sz val="11"/>
        <color theme="1"/>
        <rFont val="Calibri"/>
        <family val="2"/>
      </rPr>
      <t>시</t>
    </r>
    <r>
      <rPr>
        <sz val="11"/>
        <color theme="1"/>
        <rFont val="Calibri"/>
        <family val="2"/>
      </rPr>
      <t xml:space="preserve">, </t>
    </r>
    <r>
      <rPr>
        <sz val="11"/>
        <color theme="1"/>
        <rFont val="Calibri"/>
        <family val="2"/>
      </rPr>
      <t>다음</t>
    </r>
    <r>
      <rPr>
        <sz val="11"/>
        <color theme="1"/>
        <rFont val="Calibri"/>
        <family val="2"/>
      </rPr>
      <t xml:space="preserve"> +50% </t>
    </r>
    <r>
      <rPr>
        <sz val="11"/>
        <color theme="1"/>
        <rFont val="Calibri"/>
        <family val="2"/>
      </rPr>
      <t>데미지</t>
    </r>
  </si>
  <si>
    <r>
      <rPr>
        <sz val="11"/>
        <color theme="1"/>
        <rFont val="Calibri"/>
        <family val="2"/>
      </rPr>
      <t>빛바램</t>
    </r>
    <r>
      <rPr>
        <sz val="11"/>
        <color theme="1"/>
        <rFont val="Calibri"/>
        <family val="2"/>
      </rPr>
      <t xml:space="preserve"> 80% = </t>
    </r>
    <r>
      <rPr>
        <sz val="11"/>
        <color theme="1"/>
        <rFont val="Calibri"/>
        <family val="2"/>
      </rPr>
      <t>실명</t>
    </r>
  </si>
  <si>
    <t>은령호작</t>
  </si>
  <si>
    <r>
      <rPr>
        <sz val="11"/>
        <color theme="1"/>
        <rFont val="Calibri"/>
        <family val="2"/>
      </rPr>
      <t>섬광</t>
    </r>
    <r>
      <rPr>
        <sz val="11"/>
        <color theme="1"/>
        <rFont val="Calibri"/>
        <family val="2"/>
      </rPr>
      <t xml:space="preserve"> </t>
    </r>
    <r>
      <rPr>
        <sz val="11"/>
        <color theme="1"/>
        <rFont val="Calibri"/>
        <family val="2"/>
      </rPr>
      <t>화살</t>
    </r>
  </si>
  <si>
    <t>섬광 화살을 발사하여 데미지를 주고 실명상태로 만듭니다.</t>
  </si>
  <si>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</si>
  <si>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</si>
  <si>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</si>
  <si>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</si>
  <si>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0"/>
        <color theme="1"/>
        <rFont val="Calibri"/>
        <family val="2"/>
      </rPr>
      <t>데미지</t>
    </r>
    <r>
      <rPr>
        <sz val="10"/>
        <color theme="1"/>
        <rFont val="Calibri"/>
        <family val="2"/>
      </rPr>
      <t xml:space="preserve"> +30%</t>
    </r>
  </si>
  <si>
    <t>vs빛바램, 실명+10% 절대데미지</t>
  </si>
  <si>
    <r>
      <rPr>
        <sz val="9"/>
        <color theme="1"/>
        <rFont val="Calibri"/>
        <family val="2"/>
      </rPr>
      <t>천공의</t>
    </r>
    <r>
      <rPr>
        <sz val="9"/>
        <color theme="1"/>
        <rFont val="Calibri"/>
        <family val="2"/>
      </rPr>
      <t xml:space="preserve"> </t>
    </r>
    <r>
      <rPr>
        <sz val="9"/>
        <color theme="1"/>
        <rFont val="Calibri"/>
        <family val="2"/>
      </rPr>
      <t>일격</t>
    </r>
  </si>
  <si>
    <r>
      <rPr>
        <sz val="11"/>
        <color theme="1"/>
        <rFont val="Calibri"/>
        <family val="2"/>
      </rPr>
      <t>천공의</t>
    </r>
    <r>
      <rPr>
        <sz val="11"/>
        <color theme="1"/>
        <rFont val="Calibri"/>
        <family val="2"/>
      </rPr>
      <t xml:space="preserve"> </t>
    </r>
    <r>
      <rPr>
        <sz val="11"/>
        <color theme="1"/>
        <rFont val="Calibri"/>
        <family val="2"/>
      </rPr>
      <t>일격</t>
    </r>
  </si>
  <si>
    <r>
      <rPr>
        <sz val="11"/>
        <color theme="1"/>
        <rFont val="Calibri"/>
        <family val="2"/>
      </rPr>
      <t>높은</t>
    </r>
    <r>
      <rPr>
        <sz val="11"/>
        <color theme="1"/>
        <rFont val="Calibri"/>
        <family val="2"/>
      </rPr>
      <t xml:space="preserve"> </t>
    </r>
    <r>
      <rPr>
        <sz val="11"/>
        <color theme="1"/>
        <rFont val="Calibri"/>
        <family val="2"/>
      </rPr>
      <t>곳에서</t>
    </r>
    <r>
      <rPr>
        <sz val="11"/>
        <color theme="1"/>
        <rFont val="Calibri"/>
        <family val="2"/>
      </rPr>
      <t xml:space="preserve"> </t>
    </r>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집중</t>
    </r>
    <r>
      <rPr>
        <sz val="11"/>
        <color theme="1"/>
        <rFont val="Calibri"/>
        <family val="2"/>
      </rPr>
      <t xml:space="preserve"> </t>
    </r>
    <r>
      <rPr>
        <sz val="11"/>
        <color theme="1"/>
        <rFont val="Calibri"/>
        <family val="2"/>
      </rPr>
      <t>발사하여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공중에서</t>
    </r>
    <r>
      <rPr>
        <sz val="11"/>
        <color theme="1"/>
        <rFont val="Calibri"/>
        <family val="2"/>
      </rPr>
      <t xml:space="preserve"> </t>
    </r>
    <r>
      <rPr>
        <sz val="11"/>
        <color theme="1"/>
        <rFont val="Calibri"/>
        <family val="2"/>
      </rPr>
      <t>이동이</t>
    </r>
    <r>
      <rPr>
        <sz val="11"/>
        <color theme="1"/>
        <rFont val="Calibri"/>
        <family val="2"/>
      </rPr>
      <t xml:space="preserve"> </t>
    </r>
    <r>
      <rPr>
        <sz val="11"/>
        <color theme="1"/>
        <rFont val="Calibri"/>
        <family val="2"/>
      </rPr>
      <t>가능합니다</t>
    </r>
    <r>
      <rPr>
        <sz val="11"/>
        <color theme="1"/>
        <rFont val="Calibri"/>
        <family val="2"/>
      </rPr>
      <t>.</t>
    </r>
  </si>
  <si>
    <r>
      <rPr>
        <sz val="11"/>
        <color theme="1"/>
        <rFont val="Calibri"/>
        <family val="2"/>
      </rPr>
      <t>뎀</t>
    </r>
    <r>
      <rPr>
        <sz val="11"/>
        <color theme="1"/>
        <rFont val="Calibri"/>
        <family val="2"/>
      </rPr>
      <t xml:space="preserve"> +3%</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</si>
  <si>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</si>
  <si>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1/2/3</t>
    </r>
    <r>
      <rPr>
        <sz val="11"/>
        <color theme="1"/>
        <rFont val="Calibri"/>
        <family val="2"/>
      </rPr>
      <t>초</t>
    </r>
    <r>
      <rPr>
        <sz val="11"/>
        <color theme="1"/>
        <rFont val="Calibri"/>
        <family val="2"/>
      </rPr>
      <t xml:space="preserve"> </t>
    </r>
    <r>
      <rPr>
        <sz val="11"/>
        <color theme="1"/>
        <rFont val="Calibri"/>
        <family val="2"/>
      </rPr>
      <t>무적</t>
    </r>
  </si>
  <si>
    <r>
      <rPr>
        <sz val="10"/>
        <color theme="1"/>
        <rFont val="Calibri"/>
        <family val="2"/>
      </rPr>
      <t>데미지</t>
    </r>
    <r>
      <rPr>
        <sz val="10"/>
        <color theme="1"/>
        <rFont val="Calibri"/>
        <family val="2"/>
      </rPr>
      <t xml:space="preserve"> +30%</t>
    </r>
  </si>
  <si>
    <r>
      <rPr>
        <sz val="11"/>
        <color theme="1"/>
        <rFont val="Calibri"/>
        <family val="2"/>
      </rPr>
      <t>이속</t>
    </r>
    <r>
      <rPr>
        <sz val="11"/>
        <color theme="1"/>
        <rFont val="Calibri"/>
        <family val="2"/>
      </rPr>
      <t xml:space="preserve"> 3</t>
    </r>
    <r>
      <rPr>
        <sz val="11"/>
        <color theme="1"/>
        <rFont val="Calibri"/>
        <family val="2"/>
      </rPr>
      <t>초간</t>
    </r>
    <r>
      <rPr>
        <sz val="11"/>
        <color theme="1"/>
        <rFont val="Calibri"/>
        <family val="2"/>
      </rPr>
      <t xml:space="preserve"> +50%, </t>
    </r>
    <r>
      <rPr>
        <sz val="11"/>
        <color theme="1"/>
        <rFont val="Calibri"/>
        <family val="2"/>
      </rPr>
      <t>통과</t>
    </r>
    <r>
      <rPr>
        <sz val="11"/>
        <color theme="1"/>
        <rFont val="Calibri"/>
        <family val="2"/>
      </rPr>
      <t xml:space="preserve"> </t>
    </r>
    <r>
      <rPr>
        <sz val="11"/>
        <color theme="1"/>
        <rFont val="Calibri"/>
        <family val="2"/>
      </rPr>
      <t>상태</t>
    </r>
  </si>
  <si>
    <r>
      <rPr>
        <sz val="10"/>
        <color theme="1"/>
        <rFont val="Calibri"/>
        <family val="2"/>
      </rPr>
      <t>통과</t>
    </r>
    <r>
      <rPr>
        <sz val="10"/>
        <color theme="1"/>
        <rFont val="Calibri"/>
        <family val="2"/>
      </rPr>
      <t xml:space="preserve"> = </t>
    </r>
    <r>
      <rPr>
        <sz val="10"/>
        <color theme="1"/>
        <rFont val="Calibri"/>
        <family val="2"/>
      </rPr>
      <t>유닛</t>
    </r>
    <r>
      <rPr>
        <sz val="10"/>
        <color theme="1"/>
        <rFont val="Calibri"/>
        <family val="2"/>
      </rPr>
      <t xml:space="preserve"> </t>
    </r>
    <r>
      <rPr>
        <sz val="10"/>
        <color theme="1"/>
        <rFont val="Calibri"/>
        <family val="2"/>
      </rPr>
      <t>경로</t>
    </r>
    <r>
      <rPr>
        <sz val="10"/>
        <color theme="1"/>
        <rFont val="Calibri"/>
        <family val="2"/>
      </rPr>
      <t xml:space="preserve"> </t>
    </r>
    <r>
      <rPr>
        <sz val="10"/>
        <color theme="1"/>
        <rFont val="Calibri"/>
        <family val="2"/>
      </rPr>
      <t>무시</t>
    </r>
  </si>
  <si>
    <r>
      <rPr>
        <sz val="11"/>
        <color theme="1"/>
        <rFont val="Calibri"/>
        <family val="2"/>
      </rPr>
      <t>천청의</t>
    </r>
    <r>
      <rPr>
        <sz val="11"/>
        <color theme="1"/>
        <rFont val="Calibri"/>
        <family val="2"/>
      </rPr>
      <t xml:space="preserve"> </t>
    </r>
    <r>
      <rPr>
        <sz val="11"/>
        <color theme="1"/>
        <rFont val="Calibri"/>
        <family val="2"/>
      </rPr>
      <t>빛</t>
    </r>
  </si>
  <si>
    <r>
      <rPr>
        <sz val="11"/>
        <color theme="1"/>
        <rFont val="Calibri"/>
        <family val="2"/>
      </rPr>
      <t>거대한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절대데미지를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저하시킵니다</t>
    </r>
    <r>
      <rPr>
        <sz val="11"/>
        <color theme="1"/>
        <rFont val="Calibri"/>
        <family val="2"/>
      </rPr>
      <t>.</t>
    </r>
  </si>
  <si>
    <r>
      <rPr>
        <sz val="11"/>
        <color theme="1"/>
        <rFont val="Calibri"/>
        <family val="2"/>
      </rPr>
      <t>쿨</t>
    </r>
    <r>
      <rPr>
        <sz val="11"/>
        <color theme="1"/>
        <rFont val="Calibri"/>
        <family val="2"/>
      </rPr>
      <t xml:space="preserve"> -3%</t>
    </r>
  </si>
  <si>
    <r>
      <rPr>
        <sz val="11"/>
        <color theme="1"/>
        <rFont val="Calibri"/>
        <family val="2"/>
      </rPr>
      <t>거리</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</si>
  <si>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</si>
  <si>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체력</t>
    </r>
    <r>
      <rPr>
        <sz val="11"/>
        <color theme="1"/>
        <rFont val="Calibri"/>
        <family val="2"/>
      </rPr>
      <t xml:space="preserve"> 1/3/5% </t>
    </r>
    <r>
      <rPr>
        <sz val="11"/>
        <color theme="1"/>
        <rFont val="Calibri"/>
        <family val="2"/>
      </rPr>
      <t>절대데미지</t>
    </r>
  </si>
  <si>
    <r>
      <rPr>
        <sz val="10"/>
        <color theme="1"/>
        <rFont val="Calibri"/>
        <family val="2"/>
      </rPr>
      <t>데미지</t>
    </r>
    <r>
      <rPr>
        <sz val="10"/>
        <color theme="1"/>
        <rFont val="Calibri"/>
        <family val="2"/>
      </rPr>
      <t xml:space="preserve"> +30%</t>
    </r>
  </si>
  <si>
    <r>
      <rPr>
        <sz val="10"/>
        <color theme="1"/>
        <rFont val="Calibri"/>
        <family val="2"/>
      </rPr>
      <t>천청의</t>
    </r>
    <r>
      <rPr>
        <sz val="10"/>
        <color theme="1"/>
        <rFont val="Calibri"/>
        <family val="2"/>
      </rPr>
      <t xml:space="preserve"> </t>
    </r>
    <r>
      <rPr>
        <sz val="10"/>
        <color theme="1"/>
        <rFont val="Calibri"/>
        <family val="2"/>
      </rPr>
      <t>빛</t>
    </r>
  </si>
  <si>
    <r>
      <rPr>
        <sz val="10"/>
        <color theme="1"/>
        <rFont val="Calibri"/>
        <family val="2"/>
      </rPr>
      <t>산령수투</t>
    </r>
    <r>
      <rPr>
        <sz val="8"/>
        <color theme="1"/>
        <rFont val="Calibri"/>
        <family val="2"/>
      </rPr>
      <t>(</t>
    </r>
    <r>
      <rPr>
        <sz val="8"/>
        <color theme="1"/>
        <rFont val="Calibri"/>
        <family val="2"/>
      </rPr>
      <t>해방</t>
    </r>
    <r>
      <rPr>
        <sz val="8"/>
        <color theme="1"/>
        <rFont val="Calibri"/>
        <family val="2"/>
      </rPr>
      <t>)</t>
    </r>
  </si>
  <si>
    <r>
      <rPr>
        <sz val="11"/>
        <color theme="1"/>
        <rFont val="Calibri"/>
        <family val="2"/>
      </rPr>
      <t>빛의</t>
    </r>
    <r>
      <rPr>
        <sz val="11"/>
        <color theme="1"/>
        <rFont val="Calibri"/>
        <family val="2"/>
      </rPr>
      <t xml:space="preserve"> </t>
    </r>
    <r>
      <rPr>
        <sz val="11"/>
        <color theme="1"/>
        <rFont val="Calibri"/>
        <family val="2"/>
      </rPr>
      <t>방패</t>
    </r>
  </si>
  <si>
    <t>뎀감 50%</t>
  </si>
  <si>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방패는</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강화되어</t>
    </r>
    <r>
      <rPr>
        <sz val="11"/>
        <color theme="1"/>
        <rFont val="Calibri"/>
        <family val="2"/>
      </rPr>
      <t xml:space="preserve"> </t>
    </r>
    <r>
      <rPr>
        <sz val="11"/>
        <color theme="1"/>
        <rFont val="Calibri"/>
        <family val="2"/>
      </rPr>
      <t>폭발하여</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화살로</t>
    </r>
    <r>
      <rPr>
        <sz val="11"/>
        <color theme="1"/>
        <rFont val="Calibri"/>
        <family val="2"/>
      </rPr>
      <t xml:space="preserve"> </t>
    </r>
    <r>
      <rPr>
        <sz val="11"/>
        <color theme="1"/>
        <rFont val="Calibri"/>
        <family val="2"/>
      </rPr>
      <t>변환되어</t>
    </r>
    <r>
      <rPr>
        <sz val="11"/>
        <color theme="1"/>
        <rFont val="Calibri"/>
        <family val="2"/>
      </rPr>
      <t xml:space="preserve"> </t>
    </r>
    <r>
      <rPr>
        <sz val="11"/>
        <color theme="1"/>
        <rFont val="Calibri"/>
        <family val="2"/>
      </rPr>
      <t>공격합니다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</si>
  <si>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</si>
  <si>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</si>
  <si>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</si>
  <si>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지속</t>
    </r>
    <r>
      <rPr>
        <sz val="11"/>
        <color theme="1"/>
        <rFont val="Calibri"/>
        <family val="2"/>
      </rPr>
      <t xml:space="preserve"> +13-40%</t>
    </r>
  </si>
  <si>
    <r>
      <rPr>
        <sz val="10"/>
        <color theme="1"/>
        <rFont val="Calibri"/>
        <family val="2"/>
      </rPr>
      <t>데미지</t>
    </r>
    <r>
      <rPr>
        <sz val="10"/>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</si>
  <si>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아군</t>
    </r>
    <r>
      <rPr>
        <sz val="11"/>
        <color theme="1"/>
        <rFont val="Calibri"/>
        <family val="2"/>
      </rPr>
      <t xml:space="preserve"> 50% </t>
    </r>
    <r>
      <rPr>
        <sz val="11"/>
        <color theme="1"/>
        <rFont val="Calibri"/>
        <family val="2"/>
      </rPr>
      <t>적용</t>
    </r>
  </si>
  <si>
    <t>영자병장</t>
  </si>
  <si>
    <t>호작</t>
  </si>
  <si>
    <t>뎀 3-6</t>
  </si>
  <si>
    <t>공격시 영압을 소모하여 추가데미지를 가합니다.</t>
  </si>
  <si>
    <t>뎀 +3%</t>
  </si>
  <si>
    <r>
      <rPr>
        <sz val="11"/>
        <color theme="1"/>
        <rFont val="Calibri"/>
        <family val="2"/>
      </rPr>
      <t>3% 이속</t>
    </r>
    <r>
      <rPr>
        <sz val="11"/>
        <color theme="1"/>
        <rFont val="Calibri"/>
        <family val="2"/>
      </rPr>
      <t xml:space="preserve"> +30% 2-10</t>
    </r>
    <r>
      <rPr>
        <sz val="11"/>
        <color theme="1"/>
        <rFont val="Calibri"/>
        <family val="2"/>
      </rPr>
      <t>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</si>
  <si>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</si>
  <si>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vs실명</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</si>
  <si>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</si>
  <si>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빛바램</t>
    </r>
    <r>
      <rPr>
        <sz val="11"/>
        <color theme="1"/>
        <rFont val="Calibri"/>
        <family val="2"/>
      </rPr>
      <t xml:space="preserve"> +2% </t>
    </r>
    <r>
      <rPr>
        <sz val="9"/>
        <color theme="1"/>
        <rFont val="Calibri"/>
        <family val="2"/>
      </rPr>
      <t>(</t>
    </r>
    <r>
      <rPr>
        <sz val="9"/>
        <color theme="1"/>
        <rFont val="Calibri"/>
        <family val="2"/>
      </rPr>
      <t>지속은</t>
    </r>
    <r>
      <rPr>
        <sz val="9"/>
        <color theme="1"/>
        <rFont val="Calibri"/>
        <family val="2"/>
      </rPr>
      <t xml:space="preserve"> </t>
    </r>
    <r>
      <rPr>
        <sz val="9"/>
        <color theme="1"/>
        <rFont val="Calibri"/>
        <family val="2"/>
      </rPr>
      <t>동일</t>
    </r>
    <r>
      <rPr>
        <sz val="9"/>
        <color theme="1"/>
        <rFont val="Calibri"/>
        <family val="2"/>
      </rPr>
      <t>)</t>
    </r>
  </si>
  <si>
    <t>공격 강화(자동시전)</t>
  </si>
  <si>
    <r>
      <rPr>
        <sz val="11"/>
        <color theme="1"/>
        <rFont val="Calibri"/>
        <family val="2"/>
      </rPr>
      <t>빛의</t>
    </r>
    <r>
      <rPr>
        <sz val="11"/>
        <color theme="1"/>
        <rFont val="Calibri"/>
        <family val="2"/>
      </rPr>
      <t xml:space="preserve"> </t>
    </r>
    <r>
      <rPr>
        <sz val="11"/>
        <color theme="1"/>
        <rFont val="Calibri"/>
        <family val="2"/>
      </rPr>
      <t>방패</t>
    </r>
  </si>
  <si>
    <r>
      <rPr>
        <sz val="11"/>
        <color theme="1"/>
        <rFont val="Calibri"/>
        <family val="2"/>
      </rPr>
      <t>산령수투</t>
    </r>
    <r>
      <rPr>
        <sz val="11"/>
        <color theme="1"/>
        <rFont val="Calibri"/>
        <family val="2"/>
      </rPr>
      <t xml:space="preserve"> Lv1</t>
    </r>
  </si>
  <si>
    <r>
      <rPr>
        <sz val="11"/>
        <color theme="1"/>
        <rFont val="Calibri"/>
        <family val="2"/>
      </rPr>
      <t>뎀</t>
    </r>
    <r>
      <rPr>
        <sz val="11"/>
        <color theme="1"/>
        <rFont val="Calibri"/>
        <family val="2"/>
      </rPr>
      <t xml:space="preserve"> 7-14</t>
    </r>
  </si>
  <si>
    <t>더 나은 무기를 통해 더 강력한 데미지를 줍니다.</t>
  </si>
  <si>
    <t>3% 치명배율 +0.3x 2-10초</t>
  </si>
  <si>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</si>
  <si>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vs후방</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</si>
  <si>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</si>
  <si>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추가데미지</t>
    </r>
    <r>
      <rPr>
        <sz val="11"/>
        <color theme="1"/>
        <rFont val="Calibri"/>
        <family val="2"/>
      </rPr>
      <t xml:space="preserve"> 2</t>
    </r>
    <r>
      <rPr>
        <sz val="11"/>
        <color theme="1"/>
        <rFont val="Calibri"/>
        <family val="2"/>
      </rPr>
      <t>배</t>
    </r>
  </si>
  <si>
    <t>은령호작 Lv1</t>
  </si>
  <si>
    <t>뎀 25-50</t>
  </si>
  <si>
    <r>
      <rPr>
        <sz val="10"/>
        <color theme="1"/>
        <rFont val="Calibri"/>
        <family val="2"/>
      </rPr>
      <t>3% 대상</t>
    </r>
    <r>
      <rPr>
        <sz val="10"/>
        <color theme="1"/>
        <rFont val="Calibri"/>
        <family val="2"/>
      </rPr>
      <t xml:space="preserve"> </t>
    </r>
    <r>
      <rPr>
        <sz val="10"/>
        <color theme="1"/>
        <rFont val="Calibri"/>
        <family val="2"/>
      </rPr>
      <t>작열</t>
    </r>
    <r>
      <rPr>
        <sz val="10"/>
        <color theme="1"/>
        <rFont val="Calibri"/>
        <family val="2"/>
      </rPr>
      <t xml:space="preserve"> HP 2-10% </t>
    </r>
    <r>
      <rPr>
        <sz val="10"/>
        <color theme="1"/>
        <rFont val="Calibri"/>
        <family val="2"/>
      </rPr>
      <t>절대뎀</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</si>
  <si>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</si>
  <si>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t>vs부상 데미지 10-30%</t>
  </si>
  <si>
    <r>
      <rPr>
        <sz val="10"/>
        <color theme="1"/>
        <rFont val="Calibri"/>
        <family val="2"/>
      </rPr>
      <t>데미지</t>
    </r>
    <r>
      <rPr>
        <sz val="10"/>
        <color theme="1"/>
        <rFont val="Calibri"/>
        <family val="2"/>
      </rPr>
      <t xml:space="preserve"> +30%</t>
    </r>
  </si>
  <si>
    <t>vs실명/작열 데미지 +50%</t>
  </si>
  <si>
    <r>
      <rPr>
        <sz val="11"/>
        <color theme="1"/>
        <rFont val="Calibri"/>
        <family val="2"/>
      </rPr>
      <t>산령수투</t>
    </r>
    <r>
      <rPr>
        <sz val="11"/>
        <color theme="1"/>
        <rFont val="Calibri"/>
        <family val="2"/>
      </rPr>
      <t>(</t>
    </r>
    <r>
      <rPr>
        <sz val="11"/>
        <color theme="1"/>
        <rFont val="Calibri"/>
        <family val="2"/>
      </rPr>
      <t>해방</t>
    </r>
    <r>
      <rPr>
        <sz val="11"/>
        <color theme="1"/>
        <rFont val="Calibri"/>
        <family val="2"/>
      </rPr>
      <t>) Lv1</t>
    </r>
  </si>
  <si>
    <t>뎀 52-104</t>
  </si>
  <si>
    <r>
      <rPr>
        <sz val="11"/>
        <color theme="1"/>
        <rFont val="Calibri"/>
        <family val="2"/>
      </rPr>
      <t>3% 모든 스킬</t>
    </r>
    <r>
      <rPr>
        <sz val="11"/>
        <color theme="1"/>
        <rFont val="Calibri"/>
        <family val="2"/>
      </rPr>
      <t xml:space="preserve"> </t>
    </r>
    <r>
      <rPr>
        <sz val="11"/>
        <color theme="1"/>
        <rFont val="Calibri"/>
        <family val="2"/>
      </rPr>
      <t>쿨초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</si>
  <si>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</si>
  <si>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가속</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</si>
  <si>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</si>
  <si>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rgb="FFFF0000"/>
        <rFont val="Calibri"/>
        <family val="2"/>
      </rPr>
      <t>마나소모</t>
    </r>
    <r>
      <rPr>
        <sz val="11"/>
        <color rgb="FFFF0000"/>
        <rFont val="Calibri"/>
        <family val="2"/>
      </rPr>
      <t xml:space="preserve"> 2</t>
    </r>
    <r>
      <rPr>
        <sz val="11"/>
        <color rgb="FFFF0000"/>
        <rFont val="Calibri"/>
        <family val="2"/>
      </rPr>
      <t>배</t>
    </r>
    <r>
      <rPr>
        <sz val="11"/>
        <color theme="1"/>
        <rFont val="Calibri"/>
        <family val="2"/>
      </rPr>
      <t>, 체력 1% 절대데미지</t>
    </r>
  </si>
  <si>
    <t>패시브
(전투2)</t>
  </si>
  <si>
    <t>영자의 예속</t>
  </si>
  <si>
    <t>주변 영압 흡수</t>
  </si>
  <si>
    <r>
      <rPr>
        <sz val="11"/>
        <color theme="1"/>
        <rFont val="Calibri"/>
        <family val="2"/>
      </rPr>
      <t>마나</t>
    </r>
    <r>
      <rPr>
        <sz val="11"/>
        <color theme="1"/>
        <rFont val="Calibri"/>
        <family val="2"/>
      </rPr>
      <t xml:space="preserve"> -3%</t>
    </r>
  </si>
  <si>
    <t>변신류 - 난장천괴 / 렛트슈틸 / 폴슈텐디히의 효과 강화
* 두번째 필요스킬포인트 2배 / 3번째 3배 (1개만 찍고 우선 진행)</t>
  </si>
  <si>
    <t>영자조작</t>
  </si>
  <si>
    <r>
      <rPr>
        <sz val="11"/>
        <color theme="1"/>
        <rFont val="Calibri"/>
        <family val="2"/>
      </rPr>
      <t>쿨</t>
    </r>
    <r>
      <rPr>
        <sz val="11"/>
        <color theme="1"/>
        <rFont val="Calibri"/>
        <family val="2"/>
      </rPr>
      <t xml:space="preserve"> -5%</t>
    </r>
  </si>
  <si>
    <t>블루트 아르테리에</t>
  </si>
  <si>
    <r>
      <rPr>
        <sz val="11"/>
        <color theme="1"/>
        <rFont val="Calibri"/>
        <family val="2"/>
      </rPr>
      <t>동맥에</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주입하여</t>
    </r>
    <r>
      <rPr>
        <sz val="11"/>
        <color theme="1"/>
        <rFont val="Calibri"/>
        <family val="2"/>
      </rPr>
      <t xml:space="preserve"> </t>
    </r>
    <r>
      <rPr>
        <sz val="11"/>
        <color theme="1"/>
        <rFont val="Calibri"/>
        <family val="2"/>
      </rPr>
      <t>공격력을</t>
    </r>
    <r>
      <rPr>
        <sz val="11"/>
        <color theme="1"/>
        <rFont val="Calibri"/>
        <family val="2"/>
      </rPr>
      <t xml:space="preserve"> </t>
    </r>
    <r>
      <rPr>
        <sz val="11"/>
        <color theme="1"/>
        <rFont val="Calibri"/>
        <family val="2"/>
      </rPr>
      <t>증가시킴</t>
    </r>
  </si>
  <si>
    <r>
      <rPr>
        <sz val="11"/>
        <color theme="1"/>
        <rFont val="Calibri"/>
        <family val="2"/>
      </rPr>
      <t>공속</t>
    </r>
    <r>
      <rPr>
        <sz val="11"/>
        <color theme="1"/>
        <rFont val="Calibri"/>
        <family val="2"/>
      </rPr>
      <t xml:space="preserve"> +5%</t>
    </r>
  </si>
  <si>
    <t>슈리프트 - 완전반립</t>
  </si>
  <si>
    <t>오리히메</t>
  </si>
  <si>
    <t>헌신</t>
  </si>
  <si>
    <t>회복 +2/초</t>
  </si>
  <si>
    <t>이속 -10%</t>
  </si>
  <si>
    <t>다른 사람을 위해 희생하고, 정신을 집중하여 마나를 모읍니다.</t>
  </si>
  <si>
    <t>희생</t>
  </si>
  <si>
    <r>
      <rPr>
        <sz val="11"/>
        <color theme="1"/>
        <rFont val="Calibri"/>
        <family val="2"/>
      </rPr>
      <t>회복</t>
    </r>
    <r>
      <rPr>
        <sz val="11"/>
        <color theme="1"/>
        <rFont val="Calibri"/>
        <family val="2"/>
      </rPr>
      <t xml:space="preserve"> +4/</t>
    </r>
    <r>
      <rPr>
        <sz val="11"/>
        <color theme="1"/>
        <rFont val="Calibri"/>
        <family val="2"/>
      </rPr>
      <t>초</t>
    </r>
  </si>
  <si>
    <t>이속 -20%</t>
  </si>
  <si>
    <t>존중</t>
  </si>
  <si>
    <r>
      <rPr>
        <sz val="11"/>
        <color theme="1"/>
        <rFont val="Calibri"/>
        <family val="2"/>
      </rPr>
      <t>회복</t>
    </r>
    <r>
      <rPr>
        <sz val="11"/>
        <color theme="1"/>
        <rFont val="Calibri"/>
        <family val="2"/>
      </rPr>
      <t xml:space="preserve"> +8/</t>
    </r>
    <r>
      <rPr>
        <sz val="11"/>
        <color theme="1"/>
        <rFont val="Calibri"/>
        <family val="2"/>
      </rPr>
      <t>초</t>
    </r>
  </si>
  <si>
    <t>이속 -30%</t>
  </si>
  <si>
    <t>용서</t>
  </si>
  <si>
    <r>
      <rPr>
        <sz val="11"/>
        <color theme="1"/>
        <rFont val="Calibri"/>
        <family val="2"/>
      </rPr>
      <t>회복</t>
    </r>
    <r>
      <rPr>
        <sz val="11"/>
        <color theme="1"/>
        <rFont val="Calibri"/>
        <family val="2"/>
      </rPr>
      <t xml:space="preserve"> +12/</t>
    </r>
    <r>
      <rPr>
        <sz val="11"/>
        <color theme="1"/>
        <rFont val="Calibri"/>
        <family val="2"/>
      </rPr>
      <t>초</t>
    </r>
  </si>
  <si>
    <t>이속 -40%</t>
  </si>
  <si>
    <t>배려</t>
  </si>
  <si>
    <r>
      <rPr>
        <sz val="11"/>
        <color theme="1"/>
        <rFont val="Calibri"/>
        <family val="2"/>
      </rPr>
      <t>회복</t>
    </r>
    <r>
      <rPr>
        <sz val="11"/>
        <color theme="1"/>
        <rFont val="Calibri"/>
        <family val="2"/>
      </rPr>
      <t xml:space="preserve"> +16/</t>
    </r>
    <r>
      <rPr>
        <sz val="11"/>
        <color theme="1"/>
        <rFont val="Calibri"/>
        <family val="2"/>
      </rPr>
      <t>초</t>
    </r>
  </si>
  <si>
    <t>이속 -50%</t>
  </si>
  <si>
    <t>사랑</t>
  </si>
  <si>
    <r>
      <rPr>
        <sz val="11"/>
        <color theme="1"/>
        <rFont val="Calibri"/>
        <family val="2"/>
      </rPr>
      <t>회복</t>
    </r>
    <r>
      <rPr>
        <sz val="11"/>
        <color theme="1"/>
        <rFont val="Calibri"/>
        <family val="2"/>
      </rPr>
      <t xml:space="preserve"> +20/</t>
    </r>
    <r>
      <rPr>
        <sz val="11"/>
        <color theme="1"/>
        <rFont val="Calibri"/>
        <family val="2"/>
      </rPr>
      <t>초</t>
    </r>
  </si>
  <si>
    <t>이속 -60%</t>
  </si>
  <si>
    <t>수용</t>
  </si>
  <si>
    <r>
      <rPr>
        <sz val="11"/>
        <color theme="1"/>
        <rFont val="Calibri"/>
        <family val="2"/>
      </rPr>
      <t>회복</t>
    </r>
    <r>
      <rPr>
        <sz val="11"/>
        <color theme="1"/>
        <rFont val="Calibri"/>
        <family val="2"/>
      </rPr>
      <t xml:space="preserve"> +24/</t>
    </r>
    <r>
      <rPr>
        <sz val="11"/>
        <color theme="1"/>
        <rFont val="Calibri"/>
        <family val="2"/>
      </rPr>
      <t>초</t>
    </r>
  </si>
  <si>
    <t>이속 -70%</t>
  </si>
  <si>
    <t>감사</t>
  </si>
  <si>
    <r>
      <rPr>
        <sz val="11"/>
        <color theme="1"/>
        <rFont val="Calibri"/>
        <family val="2"/>
      </rPr>
      <t>회복</t>
    </r>
    <r>
      <rPr>
        <sz val="11"/>
        <color theme="1"/>
        <rFont val="Calibri"/>
        <family val="2"/>
      </rPr>
      <t xml:space="preserve"> +28/</t>
    </r>
    <r>
      <rPr>
        <sz val="11"/>
        <color theme="1"/>
        <rFont val="Calibri"/>
        <family val="2"/>
      </rPr>
      <t>초</t>
    </r>
  </si>
  <si>
    <t>이속 -80%</t>
  </si>
  <si>
    <t>애정</t>
  </si>
  <si>
    <r>
      <rPr>
        <sz val="11"/>
        <color theme="1"/>
        <rFont val="Calibri"/>
        <family val="2"/>
      </rPr>
      <t>회복</t>
    </r>
    <r>
      <rPr>
        <sz val="11"/>
        <color theme="1"/>
        <rFont val="Calibri"/>
        <family val="2"/>
      </rPr>
      <t xml:space="preserve"> +32/</t>
    </r>
    <r>
      <rPr>
        <sz val="11"/>
        <color theme="1"/>
        <rFont val="Calibri"/>
        <family val="2"/>
      </rPr>
      <t>초</t>
    </r>
  </si>
  <si>
    <t>이속 -90%</t>
  </si>
  <si>
    <t>축복</t>
  </si>
  <si>
    <r>
      <rPr>
        <sz val="11"/>
        <color theme="1"/>
        <rFont val="Calibri"/>
        <family val="2"/>
      </rPr>
      <t>회복</t>
    </r>
    <r>
      <rPr>
        <sz val="11"/>
        <color theme="1"/>
        <rFont val="Calibri"/>
        <family val="2"/>
      </rPr>
      <t xml:space="preserve"> +36/</t>
    </r>
    <r>
      <rPr>
        <sz val="11"/>
        <color theme="1"/>
        <rFont val="Calibri"/>
        <family val="2"/>
      </rPr>
      <t>초</t>
    </r>
  </si>
  <si>
    <t>이속 -99%</t>
  </si>
  <si>
    <r>
      <rPr>
        <sz val="11"/>
        <color theme="1"/>
        <rFont val="Calibri"/>
        <family val="2"/>
      </rPr>
      <t xml:space="preserve">- </t>
    </r>
    <r>
      <rPr>
        <sz val="11"/>
        <color theme="1"/>
        <rFont val="Calibri"/>
        <family val="2"/>
      </rPr>
      <t>오리히메</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t>
    </r>
    <r>
      <rPr>
        <sz val="11"/>
        <color theme="1"/>
        <rFont val="Calibri"/>
        <family val="2"/>
      </rPr>
      <t xml:space="preserve"> </t>
    </r>
    <r>
      <rPr>
        <sz val="11"/>
        <color theme="1"/>
        <rFont val="Calibri"/>
        <family val="2"/>
      </rPr>
      <t>캐릭</t>
    </r>
    <r>
      <rPr>
        <sz val="11"/>
        <color theme="1"/>
        <rFont val="Calibri"/>
        <family val="2"/>
      </rPr>
      <t>, 6</t>
    </r>
    <r>
      <rPr>
        <sz val="11"/>
        <color theme="1"/>
        <rFont val="Calibri"/>
        <family val="2"/>
      </rPr>
      <t>개의</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기반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독창적이고</t>
    </r>
    <r>
      <rPr>
        <sz val="11"/>
        <color theme="1"/>
        <rFont val="Calibri"/>
        <family val="2"/>
      </rPr>
      <t xml:space="preserve"> </t>
    </r>
    <r>
      <rPr>
        <sz val="11"/>
        <color theme="1"/>
        <rFont val="Calibri"/>
        <family val="2"/>
      </rPr>
      <t>특화된</t>
    </r>
    <r>
      <rPr>
        <sz val="11"/>
        <color theme="1"/>
        <rFont val="Calibri"/>
        <family val="2"/>
      </rPr>
      <t xml:space="preserve"> </t>
    </r>
    <r>
      <rPr>
        <sz val="11"/>
        <color theme="1"/>
        <rFont val="Calibri"/>
        <family val="2"/>
      </rPr>
      <t>육성이</t>
    </r>
    <r>
      <rPr>
        <sz val="11"/>
        <color theme="1"/>
        <rFont val="Calibri"/>
        <family val="2"/>
      </rPr>
      <t xml:space="preserve"> </t>
    </r>
    <r>
      <rPr>
        <sz val="11"/>
        <color theme="1"/>
        <rFont val="Calibri"/>
        <family val="2"/>
      </rPr>
      <t>가능하다</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</si>
  <si>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1</t>
    </r>
  </si>
  <si>
    <r>
      <rPr>
        <sz val="11"/>
        <color theme="1"/>
        <rFont val="Calibri"/>
        <family val="2"/>
      </rPr>
      <t xml:space="preserve">- </t>
    </r>
    <r>
      <rPr>
        <sz val="11"/>
        <color theme="1"/>
        <rFont val="Calibri"/>
        <family val="2"/>
      </rPr>
      <t>핵심은</t>
    </r>
    <r>
      <rPr>
        <sz val="11"/>
        <color theme="1"/>
        <rFont val="Calibri"/>
        <family val="2"/>
      </rPr>
      <t xml:space="preserve"> </t>
    </r>
    <r>
      <rPr>
        <sz val="11"/>
        <color theme="1"/>
        <rFont val="Calibri"/>
        <family val="2"/>
      </rPr>
      <t>크게</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방어</t>
    </r>
    <r>
      <rPr>
        <sz val="11"/>
        <color theme="1"/>
        <rFont val="Calibri"/>
        <family val="2"/>
      </rPr>
      <t xml:space="preserve"> · </t>
    </r>
    <r>
      <rPr>
        <sz val="11"/>
        <color theme="1"/>
        <rFont val="Calibri"/>
        <family val="2"/>
      </rPr>
      <t>회복</t>
    </r>
    <r>
      <rPr>
        <sz val="11"/>
        <color theme="1"/>
        <rFont val="Calibri"/>
        <family val="2"/>
      </rPr>
      <t xml:space="preserve"> (</t>
    </r>
    <r>
      <rPr>
        <sz val="11"/>
        <color theme="1"/>
        <rFont val="Calibri"/>
        <family val="2"/>
      </rPr>
      <t>조합스킬</t>
    </r>
    <r>
      <rPr>
        <sz val="11"/>
        <color theme="1"/>
        <rFont val="Calibri"/>
        <family val="2"/>
      </rPr>
      <t xml:space="preserve">) / </t>
    </r>
    <r>
      <rPr>
        <sz val="11"/>
        <color theme="1"/>
        <rFont val="Calibri"/>
        <family val="2"/>
      </rPr>
      <t>상태이상</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단독</t>
    </r>
    <r>
      <rPr>
        <sz val="11"/>
        <color theme="1"/>
        <rFont val="Calibri"/>
        <family val="2"/>
      </rPr>
      <t xml:space="preserve"> </t>
    </r>
    <r>
      <rPr>
        <sz val="11"/>
        <color theme="1"/>
        <rFont val="Calibri"/>
        <family val="2"/>
      </rPr>
      <t>사용</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</si>
  <si>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</si>
  <si>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마나</t>
    </r>
    <r>
      <rPr>
        <sz val="11"/>
        <color theme="1"/>
        <rFont val="Calibri"/>
        <family val="2"/>
      </rPr>
      <t xml:space="preserve"> </t>
    </r>
    <r>
      <rPr>
        <sz val="11"/>
        <color theme="1"/>
        <rFont val="Calibri"/>
        <family val="2"/>
      </rPr>
      <t>회복</t>
    </r>
    <r>
      <rPr>
        <sz val="11"/>
        <color theme="1"/>
        <rFont val="Calibri"/>
        <family val="2"/>
      </rPr>
      <t xml:space="preserve"> +10%</t>
    </r>
  </si>
  <si>
    <r>
      <rPr>
        <sz val="11"/>
        <color theme="1"/>
        <rFont val="Calibri"/>
        <family val="2"/>
      </rPr>
      <t xml:space="preserve">- </t>
    </r>
    <r>
      <rPr>
        <sz val="11"/>
        <color theme="1"/>
        <rFont val="Calibri"/>
        <family val="2"/>
      </rPr>
      <t>더블</t>
    </r>
    <r>
      <rPr>
        <sz val="9"/>
        <color theme="1"/>
        <rFont val="Calibri"/>
        <family val="2"/>
      </rPr>
      <t>(</t>
    </r>
    <r>
      <rPr>
        <sz val="9"/>
        <color theme="1"/>
        <rFont val="Calibri"/>
        <family val="2"/>
      </rPr>
      <t>트리플</t>
    </r>
    <r>
      <rPr>
        <sz val="9"/>
        <color theme="1"/>
        <rFont val="Calibri"/>
        <family val="2"/>
      </rPr>
      <t>)</t>
    </r>
    <r>
      <rPr>
        <sz val="11"/>
        <color theme="1"/>
        <rFont val="Calibri"/>
        <family val="2"/>
      </rPr>
      <t>캐스팅을</t>
    </r>
    <r>
      <rPr>
        <sz val="11"/>
        <color theme="1"/>
        <rFont val="Calibri"/>
        <family val="2"/>
      </rPr>
      <t xml:space="preserve"> </t>
    </r>
    <r>
      <rPr>
        <sz val="11"/>
        <color theme="1"/>
        <rFont val="Calibri"/>
        <family val="2"/>
      </rPr>
      <t>배우면</t>
    </r>
    <r>
      <rPr>
        <sz val="11"/>
        <color theme="1"/>
        <rFont val="Calibri"/>
        <family val="2"/>
      </rPr>
      <t xml:space="preserve"> </t>
    </r>
    <r>
      <rPr>
        <sz val="11"/>
        <color theme="1"/>
        <rFont val="Calibri"/>
        <family val="2"/>
      </rPr>
      <t>더욱</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조합</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사용이</t>
    </r>
    <r>
      <rPr>
        <sz val="11"/>
        <color theme="1"/>
        <rFont val="Calibri"/>
        <family val="2"/>
      </rPr>
      <t xml:space="preserve"> </t>
    </r>
    <r>
      <rPr>
        <sz val="11"/>
        <color theme="1"/>
        <rFont val="Calibri"/>
        <family val="2"/>
      </rPr>
      <t>가능하다</t>
    </r>
    <r>
      <rPr>
        <sz val="11"/>
        <color theme="1"/>
        <rFont val="Calibri"/>
        <family val="2"/>
      </rPr>
      <t>.</t>
    </r>
  </si>
  <si>
    <r>
      <rPr>
        <sz val="9"/>
        <color theme="1"/>
        <rFont val="Calibri"/>
        <family val="2"/>
      </rPr>
      <t>공통</t>
    </r>
    <r>
      <rPr>
        <sz val="9"/>
        <color theme="1"/>
        <rFont val="Calibri"/>
        <family val="2"/>
      </rPr>
      <t xml:space="preserve">: </t>
    </r>
    <r>
      <rPr>
        <sz val="11"/>
        <color theme="1"/>
        <rFont val="Calibri"/>
        <family val="2"/>
      </rPr>
      <t xml:space="preserve">마나 추가소모 </t>
    </r>
    <r>
      <rPr>
        <sz val="11"/>
        <color rgb="FFFF0000"/>
        <rFont val="Calibri"/>
        <family val="2"/>
      </rPr>
      <t>2</t>
    </r>
    <r>
      <rPr>
        <sz val="11"/>
        <color rgb="FFFF0000"/>
        <rFont val="Calibri"/>
        <family val="2"/>
      </rPr>
      <t>0+0.4%</t>
    </r>
    <r>
      <rPr>
        <sz val="11"/>
        <color theme="1"/>
        <rFont val="Calibri"/>
        <family val="2"/>
      </rPr>
      <t xml:space="preserve"> </t>
    </r>
    <r>
      <rPr>
        <sz val="9"/>
        <color theme="1"/>
        <rFont val="Calibri"/>
        <family val="2"/>
      </rPr>
      <t>(</t>
    </r>
    <r>
      <rPr>
        <sz val="9"/>
        <color theme="1"/>
        <rFont val="Calibri"/>
        <family val="2"/>
      </rPr>
      <t>강화</t>
    </r>
    <r>
      <rPr>
        <sz val="9"/>
        <color theme="1"/>
        <rFont val="Calibri"/>
        <family val="2"/>
      </rPr>
      <t xml:space="preserve"> 5</t>
    </r>
    <r>
      <rPr>
        <sz val="9"/>
        <color theme="1"/>
        <rFont val="Calibri"/>
        <family val="2"/>
      </rPr>
      <t>레벨시</t>
    </r>
    <r>
      <rPr>
        <sz val="9"/>
        <color theme="1"/>
        <rFont val="Calibri"/>
        <family val="2"/>
      </rPr>
      <t xml:space="preserve"> 100+2%)</t>
    </r>
  </si>
  <si>
    <t>Effect</t>
  </si>
  <si>
    <r>
      <rPr>
        <b/>
        <sz val="20"/>
        <color theme="1"/>
        <rFont val="Calibri"/>
        <family val="2"/>
      </rPr>
      <t>[</t>
    </r>
    <r>
      <rPr>
        <b/>
        <sz val="20"/>
        <color theme="1"/>
        <rFont val="Calibri"/>
        <family val="2"/>
      </rPr>
      <t>핵심</t>
    </r>
    <r>
      <rPr>
        <b/>
        <sz val="20"/>
        <color theme="1"/>
        <rFont val="Calibri"/>
        <family val="2"/>
      </rPr>
      <t>]</t>
    </r>
  </si>
  <si>
    <r>
      <rPr>
        <sz val="11"/>
        <color theme="1"/>
        <rFont val="Calibri"/>
        <family val="2"/>
      </rPr>
      <t>츠바키</t>
    </r>
    <r>
      <rPr>
        <sz val="11"/>
        <color theme="1"/>
        <rFont val="Calibri"/>
        <family val="2"/>
      </rPr>
      <t>(</t>
    </r>
    <r>
      <rPr>
        <sz val="11"/>
        <color theme="1"/>
        <rFont val="Calibri"/>
        <family val="2"/>
      </rPr>
      <t>동백</t>
    </r>
    <r>
      <rPr>
        <sz val="11"/>
        <color theme="1"/>
        <rFont val="Calibri"/>
        <family val="2"/>
      </rPr>
      <t>)</t>
    </r>
  </si>
  <si>
    <t>뎀 15~30</t>
  </si>
  <si>
    <t>효과 +3%</t>
  </si>
  <si>
    <r>
      <rPr>
        <sz val="11"/>
        <color theme="1"/>
        <rFont val="Calibri"/>
        <family val="2"/>
      </rPr>
      <t>+</t>
    </r>
    <r>
      <rPr>
        <sz val="11"/>
        <color theme="1"/>
        <rFont val="Calibri"/>
        <family val="2"/>
      </rPr>
      <t>현재</t>
    </r>
    <r>
      <rPr>
        <sz val="11"/>
        <color theme="1"/>
        <rFont val="Calibri"/>
        <family val="2"/>
      </rPr>
      <t xml:space="preserve"> </t>
    </r>
    <r>
      <rPr>
        <sz val="11"/>
        <color theme="1"/>
        <rFont val="Calibri"/>
        <family val="2"/>
      </rPr>
      <t>체력</t>
    </r>
    <r>
      <rPr>
        <sz val="11"/>
        <color theme="1"/>
        <rFont val="Calibri"/>
        <family val="2"/>
      </rPr>
      <t xml:space="preserve"> 2-10% </t>
    </r>
    <r>
      <rPr>
        <sz val="11"/>
        <color theme="1"/>
        <rFont val="Calibri"/>
        <family val="2"/>
      </rPr>
      <t>뎀</t>
    </r>
  </si>
  <si>
    <r>
      <rPr>
        <sz val="11"/>
        <color theme="1"/>
        <rFont val="Calibri"/>
        <family val="2"/>
      </rPr>
      <t>효과</t>
    </r>
    <r>
      <rPr>
        <sz val="11"/>
        <color theme="1"/>
        <rFont val="Calibri"/>
        <family val="2"/>
      </rPr>
      <t xml:space="preserve"> +13-40%</t>
    </r>
  </si>
  <si>
    <r>
      <rPr>
        <sz val="11"/>
        <color theme="1"/>
        <rFont val="Calibri"/>
        <family val="2"/>
      </rPr>
      <t>총데미지</t>
    </r>
    <r>
      <rPr>
        <sz val="11"/>
        <color theme="1"/>
        <rFont val="Calibri"/>
        <family val="2"/>
      </rPr>
      <t xml:space="preserve"> 40-100% </t>
    </r>
    <r>
      <rPr>
        <sz val="11"/>
        <color theme="1"/>
        <rFont val="Calibri"/>
        <family val="2"/>
      </rPr>
      <t>출혈</t>
    </r>
    <r>
      <rPr>
        <sz val="11"/>
        <color theme="1"/>
        <rFont val="Calibri"/>
        <family val="2"/>
      </rPr>
      <t xml:space="preserve"> (3</t>
    </r>
    <r>
      <rPr>
        <sz val="11"/>
        <color theme="1"/>
        <rFont val="Calibri"/>
        <family val="2"/>
      </rPr>
      <t>초</t>
    </r>
    <r>
      <rPr>
        <sz val="11"/>
        <color theme="1"/>
        <rFont val="Calibri"/>
        <family val="2"/>
      </rPr>
      <t>)</t>
    </r>
  </si>
  <si>
    <t>범위(1.5칸) 적용</t>
  </si>
  <si>
    <r>
      <rPr>
        <sz val="11"/>
        <color theme="1"/>
        <rFont val="Calibri"/>
        <family val="2"/>
      </rPr>
      <t>최대체력</t>
    </r>
    <r>
      <rPr>
        <sz val="11"/>
        <color theme="1"/>
        <rFont val="Calibri"/>
        <family val="2"/>
      </rPr>
      <t xml:space="preserve"> 10% </t>
    </r>
    <r>
      <rPr>
        <sz val="11"/>
        <color theme="1"/>
        <rFont val="Calibri"/>
        <family val="2"/>
      </rPr>
      <t>데미지</t>
    </r>
  </si>
  <si>
    <r>
      <rPr>
        <sz val="11"/>
        <color theme="1"/>
        <rFont val="Calibri"/>
        <family val="2"/>
      </rPr>
      <t>출혈</t>
    </r>
  </si>
  <si>
    <r>
      <rPr>
        <sz val="11"/>
        <color theme="1"/>
        <rFont val="Calibri"/>
        <family val="2"/>
      </rPr>
      <t>뎀</t>
    </r>
    <r>
      <rPr>
        <sz val="11"/>
        <color theme="1"/>
        <rFont val="Calibri"/>
        <family val="2"/>
      </rPr>
      <t xml:space="preserve"> 25~40</t>
    </r>
  </si>
  <si>
    <r>
      <rPr>
        <sz val="11"/>
        <color theme="1"/>
        <rFont val="Calibri"/>
        <family val="2"/>
      </rPr>
      <t>화상</t>
    </r>
    <r>
      <rPr>
        <sz val="11"/>
        <color theme="1"/>
        <rFont val="Calibri"/>
        <family val="2"/>
      </rPr>
      <t xml:space="preserve"> / </t>
    </r>
    <r>
      <rPr>
        <sz val="11"/>
        <color theme="1"/>
        <rFont val="Calibri"/>
        <family val="2"/>
      </rPr>
      <t>잃</t>
    </r>
    <r>
      <rPr>
        <sz val="11"/>
        <color theme="1"/>
        <rFont val="Calibri"/>
        <family val="2"/>
      </rPr>
      <t>.</t>
    </r>
    <r>
      <rPr>
        <sz val="11"/>
        <color theme="1"/>
        <rFont val="Calibri"/>
        <family val="2"/>
      </rPr>
      <t>체</t>
    </r>
    <r>
      <rPr>
        <sz val="11"/>
        <color theme="1"/>
        <rFont val="Calibri"/>
        <family val="2"/>
      </rPr>
      <t xml:space="preserve"> 0.2-2% x 3</t>
    </r>
    <r>
      <rPr>
        <sz val="11"/>
        <color theme="1"/>
        <rFont val="Calibri"/>
        <family val="2"/>
      </rPr>
      <t>회</t>
    </r>
  </si>
  <si>
    <t>지속 +3%</t>
  </si>
  <si>
    <t>화상 횟수 +1-5회</t>
  </si>
  <si>
    <r>
      <rPr>
        <sz val="11"/>
        <color theme="1"/>
        <rFont val="Calibri"/>
        <family val="2"/>
      </rPr>
      <t>효과</t>
    </r>
    <r>
      <rPr>
        <sz val="11"/>
        <color theme="1"/>
        <rFont val="Calibri"/>
        <family val="2"/>
      </rPr>
      <t xml:space="preserve"> +13-40%</t>
    </r>
  </si>
  <si>
    <r>
      <rPr>
        <sz val="11"/>
        <color theme="1"/>
        <rFont val="Calibri"/>
        <family val="2"/>
      </rPr>
      <t>화상</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</si>
  <si>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화상</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</si>
  <si>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11"/>
        <color theme="1"/>
        <rFont val="Calibri"/>
        <family val="2"/>
      </rPr>
      <t>불</t>
    </r>
  </si>
  <si>
    <r>
      <rPr>
        <sz val="11"/>
        <color theme="1"/>
        <rFont val="Calibri"/>
        <family val="2"/>
      </rPr>
      <t>[</t>
    </r>
    <r>
      <rPr>
        <sz val="11"/>
        <color theme="1"/>
        <rFont val="Calibri"/>
        <family val="2"/>
      </rPr>
      <t>꽃</t>
    </r>
    <r>
      <rPr>
        <sz val="11"/>
        <color theme="1"/>
        <rFont val="Calibri"/>
        <family val="2"/>
      </rPr>
      <t>]</t>
    </r>
  </si>
  <si>
    <r>
      <rPr>
        <sz val="11"/>
        <color theme="1"/>
        <rFont val="Calibri"/>
        <family val="2"/>
      </rPr>
      <t>[</t>
    </r>
    <r>
      <rPr>
        <sz val="11"/>
        <color theme="1"/>
        <rFont val="Calibri"/>
        <family val="2"/>
      </rPr>
      <t>조합</t>
    </r>
    <r>
      <rPr>
        <sz val="11"/>
        <color theme="1"/>
        <rFont val="Calibri"/>
        <family val="2"/>
      </rPr>
      <t>]</t>
    </r>
  </si>
  <si>
    <r>
      <rPr>
        <sz val="11"/>
        <color theme="1"/>
        <rFont val="Calibri"/>
        <family val="2"/>
      </rPr>
      <t>아야메</t>
    </r>
    <r>
      <rPr>
        <sz val="11"/>
        <color theme="1"/>
        <rFont val="Calibri"/>
        <family val="2"/>
      </rPr>
      <t>(</t>
    </r>
    <r>
      <rPr>
        <sz val="11"/>
        <color theme="1"/>
        <rFont val="Calibri"/>
        <family val="2"/>
      </rPr>
      <t>붓꽃</t>
    </r>
    <r>
      <rPr>
        <sz val="11"/>
        <color theme="1"/>
        <rFont val="Calibri"/>
        <family val="2"/>
      </rPr>
      <t>)</t>
    </r>
  </si>
  <si>
    <r>
      <rPr>
        <sz val="11"/>
        <color theme="1"/>
        <rFont val="Calibri"/>
        <family val="2"/>
      </rPr>
      <t>뎀</t>
    </r>
    <r>
      <rPr>
        <sz val="11"/>
        <color theme="1"/>
        <rFont val="Calibri"/>
        <family val="2"/>
      </rPr>
      <t xml:space="preserve"> 25~40</t>
    </r>
  </si>
  <si>
    <r>
      <rPr>
        <sz val="11"/>
        <color theme="1"/>
        <rFont val="Calibri"/>
        <family val="2"/>
      </rPr>
      <t>약화</t>
    </r>
    <r>
      <rPr>
        <sz val="11"/>
        <color theme="1"/>
        <rFont val="Calibri"/>
        <family val="2"/>
      </rPr>
      <t xml:space="preserve"> / </t>
    </r>
    <r>
      <rPr>
        <sz val="11"/>
        <color theme="1"/>
        <rFont val="Calibri"/>
        <family val="2"/>
      </rPr>
      <t>약화</t>
    </r>
    <r>
      <rPr>
        <sz val="11"/>
        <color theme="1"/>
        <rFont val="Calibri"/>
        <family val="2"/>
      </rPr>
      <t xml:space="preserve"> 5-50%, 2</t>
    </r>
    <r>
      <rPr>
        <sz val="11"/>
        <color theme="1"/>
        <rFont val="Calibri"/>
        <family val="2"/>
      </rPr>
      <t>초</t>
    </r>
  </si>
  <si>
    <t>마나 -3%</t>
  </si>
  <si>
    <t>효과 +13-40%</t>
  </si>
  <si>
    <r>
      <rPr>
        <sz val="11"/>
        <color theme="1"/>
        <rFont val="Calibri"/>
        <family val="2"/>
      </rPr>
      <t>1</t>
    </r>
    <r>
      <rPr>
        <sz val="11"/>
        <color theme="1"/>
        <rFont val="Calibri"/>
        <family val="2"/>
      </rPr>
      <t xml:space="preserve">0-30%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시전</t>
    </r>
  </si>
  <si>
    <r>
      <rPr>
        <sz val="11"/>
        <color theme="1"/>
        <rFont val="Calibri"/>
        <family val="2"/>
      </rPr>
      <t>대상</t>
    </r>
    <r>
      <rPr>
        <sz val="11"/>
        <color theme="1"/>
        <rFont val="Calibri"/>
        <family val="2"/>
      </rPr>
      <t xml:space="preserve"> </t>
    </r>
    <r>
      <rPr>
        <sz val="11"/>
        <color theme="1"/>
        <rFont val="Calibri"/>
        <family val="2"/>
      </rPr>
      <t>넉백</t>
    </r>
    <r>
      <rPr>
        <sz val="11"/>
        <color theme="1"/>
        <rFont val="Calibri"/>
        <family val="2"/>
      </rPr>
      <t xml:space="preserve"> 500</t>
    </r>
  </si>
  <si>
    <r>
      <rPr>
        <sz val="11"/>
        <color theme="1"/>
        <rFont val="Calibri"/>
        <family val="2"/>
      </rPr>
      <t>그림자</t>
    </r>
  </si>
  <si>
    <t>츠바키 (고천참순)</t>
  </si>
  <si>
    <t>빙결 / 오한 5-50%, 2초</t>
  </si>
  <si>
    <t>시전 -3%</t>
  </si>
  <si>
    <t>오한 지속 +0.6-3초</t>
  </si>
  <si>
    <t>15-45% 오한 대신 빙결</t>
  </si>
  <si>
    <r>
      <rPr>
        <sz val="11"/>
        <color theme="1"/>
        <rFont val="Calibri"/>
        <family val="2"/>
      </rPr>
      <t>내</t>
    </r>
    <r>
      <rPr>
        <sz val="11"/>
        <color theme="1"/>
        <rFont val="Calibri"/>
        <family val="2"/>
      </rPr>
      <t xml:space="preserve"> </t>
    </r>
    <r>
      <rPr>
        <sz val="11"/>
        <color theme="1"/>
        <rFont val="Calibri"/>
        <family val="2"/>
      </rPr>
      <t>방해효과</t>
    </r>
    <r>
      <rPr>
        <sz val="11"/>
        <color theme="1"/>
        <rFont val="Calibri"/>
        <family val="2"/>
      </rPr>
      <t xml:space="preserve"> </t>
    </r>
    <r>
      <rPr>
        <sz val="11"/>
        <color theme="1"/>
        <rFont val="Calibri"/>
        <family val="2"/>
      </rPr>
      <t>폭발</t>
    </r>
    <r>
      <rPr>
        <sz val="11"/>
        <color theme="1"/>
        <rFont val="Calibri"/>
        <family val="2"/>
      </rPr>
      <t xml:space="preserve">, 10% </t>
    </r>
    <r>
      <rPr>
        <sz val="11"/>
        <color theme="1"/>
        <rFont val="Calibri"/>
        <family val="2"/>
      </rPr>
      <t>데미지</t>
    </r>
  </si>
  <si>
    <r>
      <rPr>
        <sz val="11"/>
        <color theme="1"/>
        <rFont val="Calibri"/>
        <family val="2"/>
      </rPr>
      <t>아이스</t>
    </r>
  </si>
  <si>
    <t>슌오우</t>
  </si>
  <si>
    <t>아야메</t>
  </si>
  <si>
    <t>쌍천귀순</t>
  </si>
  <si>
    <r>
      <rPr>
        <sz val="11"/>
        <color theme="1"/>
        <rFont val="Calibri"/>
        <family val="2"/>
      </rPr>
      <t>바이곤</t>
    </r>
    <r>
      <rPr>
        <sz val="11"/>
        <color theme="1"/>
        <rFont val="Calibri"/>
        <family val="2"/>
      </rPr>
      <t>(</t>
    </r>
    <r>
      <rPr>
        <sz val="11"/>
        <color theme="1"/>
        <rFont val="Calibri"/>
        <family val="2"/>
      </rPr>
      <t>매화</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</si>
  <si>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</si>
  <si>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중독</t>
    </r>
    <r>
      <rPr>
        <sz val="11"/>
        <color theme="1"/>
        <rFont val="Calibri"/>
        <family val="2"/>
      </rPr>
      <t xml:space="preserve"> / </t>
    </r>
    <r>
      <rPr>
        <sz val="11"/>
        <color theme="1"/>
        <rFont val="Calibri"/>
        <family val="2"/>
      </rPr>
      <t>최</t>
    </r>
    <r>
      <rPr>
        <sz val="11"/>
        <color theme="1"/>
        <rFont val="Calibri"/>
        <family val="2"/>
      </rPr>
      <t>.</t>
    </r>
    <r>
      <rPr>
        <sz val="11"/>
        <color theme="1"/>
        <rFont val="Calibri"/>
        <family val="2"/>
      </rPr>
      <t>체</t>
    </r>
    <r>
      <rPr>
        <sz val="11"/>
        <color theme="1"/>
        <rFont val="Calibri"/>
        <family val="2"/>
      </rPr>
      <t xml:space="preserve"> 0.1-1% x 3</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</si>
  <si>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</si>
  <si>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</si>
  <si>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45% 중독</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두배</t>
    </r>
  </si>
  <si>
    <r>
      <rPr>
        <sz val="11"/>
        <color theme="1"/>
        <rFont val="Calibri"/>
        <family val="2"/>
      </rPr>
      <t>맹독</t>
    </r>
  </si>
  <si>
    <t>히나기쿠</t>
  </si>
  <si>
    <t>바이곤</t>
  </si>
  <si>
    <r>
      <rPr>
        <sz val="11"/>
        <color theme="1"/>
        <rFont val="Calibri"/>
        <family val="2"/>
      </rPr>
      <t>리리</t>
    </r>
    <r>
      <rPr>
        <sz val="11"/>
        <color theme="1"/>
        <rFont val="Calibri"/>
        <family val="2"/>
      </rPr>
      <t>(</t>
    </r>
    <r>
      <rPr>
        <sz val="11"/>
        <color theme="1"/>
        <rFont val="Calibri"/>
        <family val="2"/>
      </rPr>
      <t>백합</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</si>
  <si>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</si>
  <si>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실명</t>
    </r>
    <r>
      <rPr>
        <sz val="11"/>
        <color theme="1"/>
        <rFont val="Calibri"/>
        <family val="2"/>
      </rPr>
      <t xml:space="preserve"> / </t>
    </r>
    <r>
      <rPr>
        <sz val="11"/>
        <color theme="1"/>
        <rFont val="Calibri"/>
        <family val="2"/>
      </rPr>
      <t>뎀감</t>
    </r>
    <r>
      <rPr>
        <sz val="11"/>
        <color theme="1"/>
        <rFont val="Calibri"/>
        <family val="2"/>
      </rPr>
      <t xml:space="preserve"> 5-50% 2</t>
    </r>
    <r>
      <rPr>
        <sz val="11"/>
        <color theme="1"/>
        <rFont val="Calibri"/>
        <family val="2"/>
      </rPr>
      <t>초</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</si>
  <si>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</si>
  <si>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걸린</t>
    </r>
    <r>
      <rPr>
        <sz val="11"/>
        <color theme="1"/>
        <rFont val="Calibri"/>
        <family val="2"/>
      </rPr>
      <t xml:space="preserve"> CC </t>
    </r>
    <r>
      <rPr>
        <sz val="11"/>
        <color theme="1"/>
        <rFont val="Calibri"/>
        <family val="2"/>
      </rPr>
      <t>폭발하며</t>
    </r>
    <r>
      <rPr>
        <sz val="11"/>
        <color theme="1"/>
        <rFont val="Calibri"/>
        <family val="2"/>
      </rPr>
      <t xml:space="preserve"> +50% </t>
    </r>
    <r>
      <rPr>
        <sz val="11"/>
        <color theme="1"/>
        <rFont val="Calibri"/>
        <family val="2"/>
      </rPr>
      <t>데미지</t>
    </r>
  </si>
  <si>
    <r>
      <rPr>
        <sz val="11"/>
        <color theme="1"/>
        <rFont val="Calibri"/>
        <family val="2"/>
      </rPr>
      <t>암흑</t>
    </r>
  </si>
  <si>
    <t>　　　리리　　　─</t>
  </si>
  <si>
    <t>삼천결순</t>
  </si>
  <si>
    <t>콤보스킬</t>
  </si>
  <si>
    <r>
      <rPr>
        <sz val="11"/>
        <color theme="1"/>
        <rFont val="Calibri"/>
        <family val="2"/>
      </rPr>
      <t>쌍천귀순</t>
    </r>
  </si>
  <si>
    <t>1~10회/초</t>
  </si>
  <si>
    <r>
      <rPr>
        <sz val="11"/>
        <color theme="1"/>
        <rFont val="Calibri"/>
        <family val="2"/>
      </rPr>
      <t>'슌오우</t>
    </r>
    <r>
      <rPr>
        <sz val="11"/>
        <color theme="1"/>
        <rFont val="Calibri"/>
        <family val="2"/>
      </rPr>
      <t>', '</t>
    </r>
    <r>
      <rPr>
        <sz val="11"/>
        <color theme="1"/>
        <rFont val="Calibri"/>
        <family val="2"/>
      </rPr>
      <t>아야메</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</si>
  <si>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회복량 증가 6-30%</t>
  </si>
  <si>
    <t>쿨감 10-30%</t>
  </si>
  <si>
    <t>회복간격 감소 20/40/60%</t>
  </si>
  <si>
    <t>범위 2배 적용
(기존 - 3칸정도)</t>
  </si>
  <si>
    <r>
      <rPr>
        <sz val="11"/>
        <color theme="1"/>
        <rFont val="Calibri"/>
        <family val="2"/>
      </rPr>
      <t>vs부상</t>
    </r>
    <r>
      <rPr>
        <sz val="9"/>
        <color theme="1"/>
        <rFont val="Calibri"/>
        <family val="2"/>
      </rPr>
      <t>(</t>
    </r>
    <r>
      <rPr>
        <sz val="9"/>
        <color theme="1"/>
        <rFont val="Calibri"/>
        <family val="2"/>
      </rPr>
      <t>아군</t>
    </r>
    <r>
      <rPr>
        <sz val="9"/>
        <color theme="1"/>
        <rFont val="Calibri"/>
        <family val="2"/>
      </rPr>
      <t>)</t>
    </r>
    <r>
      <rPr>
        <sz val="11"/>
        <color theme="1"/>
        <rFont val="Calibri"/>
        <family val="2"/>
      </rPr>
      <t xml:space="preserve"> 효과 2배</t>
    </r>
  </si>
  <si>
    <r>
      <rPr>
        <sz val="11"/>
        <color theme="1"/>
        <rFont val="Calibri"/>
        <family val="2"/>
      </rPr>
      <t>빛</t>
    </r>
  </si>
  <si>
    <r>
      <rPr>
        <sz val="8"/>
        <color theme="1"/>
        <rFont val="Calibri"/>
        <family val="2"/>
      </rPr>
      <t>더블캐스팅</t>
    </r>
  </si>
  <si>
    <t>─</t>
  </si>
  <si>
    <t>사천항순</t>
  </si>
  <si>
    <t>1%+잃5%</t>
  </si>
  <si>
    <t>치료기술. 실은 '회복'이라기보다는 '상처가 일어났단 개념을 거절해 원래대로 되돌리는' 기술에 가깝다.</t>
  </si>
  <si>
    <r>
      <rPr>
        <sz val="11"/>
        <color theme="1"/>
        <rFont val="Calibri"/>
        <family val="2"/>
      </rPr>
      <t>삼천결순</t>
    </r>
  </si>
  <si>
    <r>
      <rPr>
        <sz val="11"/>
        <color theme="1"/>
        <rFont val="Calibri"/>
        <family val="2"/>
      </rPr>
      <t>1~10</t>
    </r>
    <r>
      <rPr>
        <sz val="11"/>
        <color theme="1"/>
        <rFont val="Calibri"/>
        <family val="2"/>
      </rPr>
      <t>초</t>
    </r>
  </si>
  <si>
    <r>
      <rPr>
        <sz val="11"/>
        <color theme="1"/>
        <rFont val="Calibri"/>
        <family val="2"/>
      </rPr>
      <t>'</t>
    </r>
    <r>
      <rPr>
        <sz val="11"/>
        <color theme="1"/>
        <rFont val="Calibri"/>
        <family val="2"/>
      </rPr>
      <t>히나기쿠</t>
    </r>
    <r>
      <rPr>
        <sz val="11"/>
        <color theme="1"/>
        <rFont val="Calibri"/>
        <family val="2"/>
      </rPr>
      <t>', '</t>
    </r>
    <r>
      <rPr>
        <sz val="11"/>
        <color theme="1"/>
        <rFont val="Calibri"/>
        <family val="2"/>
      </rPr>
      <t>바이곤</t>
    </r>
    <r>
      <rPr>
        <sz val="11"/>
        <color theme="1"/>
        <rFont val="Calibri"/>
        <family val="2"/>
      </rPr>
      <t>', '</t>
    </r>
    <r>
      <rPr>
        <sz val="11"/>
        <color theme="1"/>
        <rFont val="Calibri"/>
        <family val="2"/>
      </rPr>
      <t>리리</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</si>
  <si>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지속시간 증가 20-100%</t>
  </si>
  <si>
    <t>데미지 감소량 증가 10/20/30%</t>
  </si>
  <si>
    <t>범위 2배 적용</t>
  </si>
  <si>
    <r>
      <rPr>
        <sz val="11"/>
        <color theme="1"/>
        <rFont val="Calibri"/>
        <family val="2"/>
      </rPr>
      <t>이동하면서</t>
    </r>
    <r>
      <rPr>
        <sz val="11"/>
        <color theme="1"/>
        <rFont val="Calibri"/>
        <family val="2"/>
      </rPr>
      <t xml:space="preserve"> </t>
    </r>
    <r>
      <rPr>
        <sz val="11"/>
        <color theme="1"/>
        <rFont val="Calibri"/>
        <family val="2"/>
      </rPr>
      <t>사용가능</t>
    </r>
  </si>
  <si>
    <r>
      <rPr>
        <sz val="11"/>
        <color theme="1"/>
        <rFont val="Calibri"/>
        <family val="2"/>
      </rPr>
      <t>자연</t>
    </r>
  </si>
  <si>
    <t>오천비순</t>
  </si>
  <si>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외부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의지에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상승한다</t>
    </r>
    <r>
      <rPr>
        <sz val="11"/>
        <color theme="1"/>
        <rFont val="Calibri"/>
        <family val="2"/>
      </rPr>
      <t>.</t>
    </r>
  </si>
  <si>
    <r>
      <rPr>
        <sz val="11"/>
        <color theme="1"/>
        <rFont val="Calibri"/>
        <family val="2"/>
      </rPr>
      <t>사천항순</t>
    </r>
  </si>
  <si>
    <r>
      <rPr>
        <sz val="11"/>
        <color theme="1"/>
        <rFont val="Calibri"/>
        <family val="2"/>
      </rPr>
      <t>삼천</t>
    </r>
  </si>
  <si>
    <r>
      <rPr>
        <sz val="11"/>
        <color theme="1"/>
        <rFont val="Calibri"/>
        <family val="2"/>
      </rPr>
      <t>더블캐스팅</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삼천결순</t>
    </r>
    <r>
      <rPr>
        <sz val="11"/>
        <color theme="1"/>
        <rFont val="Calibri"/>
        <family val="2"/>
      </rPr>
      <t xml:space="preserve"> - </t>
    </r>
    <r>
      <rPr>
        <sz val="11"/>
        <color theme="1"/>
        <rFont val="Calibri"/>
        <family val="2"/>
      </rPr>
      <t>츠바키</t>
    </r>
    <r>
      <rPr>
        <sz val="11"/>
        <color theme="1"/>
        <rFont val="Calibri"/>
        <family val="2"/>
      </rPr>
      <t>(</t>
    </r>
    <r>
      <rPr>
        <sz val="11"/>
        <color theme="1"/>
        <rFont val="Calibri"/>
        <family val="2"/>
      </rPr>
      <t>고천참순</t>
    </r>
    <r>
      <rPr>
        <sz val="11"/>
        <color theme="1"/>
        <rFont val="Calibri"/>
        <family val="2"/>
      </rPr>
      <t xml:space="preserve">) </t>
    </r>
    <r>
      <rPr>
        <sz val="11"/>
        <color theme="1"/>
        <rFont val="Calibri"/>
        <family val="2"/>
      </rPr>
      <t>사용하여</t>
    </r>
    <r>
      <rPr>
        <sz val="11"/>
        <color theme="1"/>
        <rFont val="Calibri"/>
        <family val="2"/>
      </rPr>
      <t xml:space="preserve"> </t>
    </r>
    <r>
      <rPr>
        <sz val="11"/>
        <color theme="1"/>
        <rFont val="Calibri"/>
        <family val="2"/>
      </rPr>
      <t>사용한다</t>
    </r>
    <r>
      <rPr>
        <sz val="11"/>
        <color theme="1"/>
        <rFont val="Calibri"/>
        <family val="2"/>
      </rPr>
      <t>.</t>
    </r>
  </si>
  <si>
    <t>범위 증가 10-50%</t>
  </si>
  <si>
    <t>10/20/30% 데미지 2배</t>
  </si>
  <si>
    <r>
      <rPr>
        <sz val="11"/>
        <color theme="1"/>
        <rFont val="Calibri"/>
        <family val="2"/>
      </rPr>
      <t>누적</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반사</t>
    </r>
    <r>
      <rPr>
        <sz val="11"/>
        <color theme="1"/>
        <rFont val="Calibri"/>
        <family val="2"/>
      </rPr>
      <t xml:space="preserve"> 10%</t>
    </r>
    <r>
      <rPr>
        <sz val="9"/>
        <color theme="1"/>
        <rFont val="Calibri"/>
        <family val="2"/>
      </rPr>
      <t xml:space="preserve">
(</t>
    </r>
    <r>
      <rPr>
        <sz val="9"/>
        <color theme="1"/>
        <rFont val="Calibri"/>
        <family val="2"/>
      </rPr>
      <t>종료</t>
    </r>
    <r>
      <rPr>
        <sz val="9"/>
        <color theme="1"/>
        <rFont val="Calibri"/>
        <family val="2"/>
      </rPr>
      <t xml:space="preserve"> </t>
    </r>
    <r>
      <rPr>
        <sz val="9"/>
        <color theme="1"/>
        <rFont val="Calibri"/>
        <family val="2"/>
      </rPr>
      <t>후</t>
    </r>
    <r>
      <rPr>
        <sz val="9"/>
        <color theme="1"/>
        <rFont val="Calibri"/>
        <family val="2"/>
      </rPr>
      <t xml:space="preserve"> </t>
    </r>
    <r>
      <rPr>
        <sz val="9"/>
        <color theme="1"/>
        <rFont val="Calibri"/>
        <family val="2"/>
      </rPr>
      <t>최초</t>
    </r>
    <r>
      <rPr>
        <sz val="9"/>
        <color theme="1"/>
        <rFont val="Calibri"/>
        <family val="2"/>
      </rPr>
      <t xml:space="preserve"> </t>
    </r>
    <r>
      <rPr>
        <sz val="9"/>
        <color theme="1"/>
        <rFont val="Calibri"/>
        <family val="2"/>
      </rPr>
      <t>공격상대</t>
    </r>
    <r>
      <rPr>
        <sz val="9"/>
        <color theme="1"/>
        <rFont val="Calibri"/>
        <family val="2"/>
      </rPr>
      <t>)</t>
    </r>
  </si>
  <si>
    <r>
      <rPr>
        <sz val="9"/>
        <color theme="1"/>
        <rFont val="Calibri"/>
        <family val="2"/>
      </rPr>
      <t>자연</t>
    </r>
    <r>
      <rPr>
        <sz val="9"/>
        <color theme="1"/>
        <rFont val="Calibri"/>
        <family val="2"/>
      </rPr>
      <t xml:space="preserve"> + </t>
    </r>
    <r>
      <rPr>
        <sz val="9"/>
        <color theme="1"/>
        <rFont val="Calibri"/>
        <family val="2"/>
      </rPr>
      <t>출혈</t>
    </r>
  </si>
  <si>
    <t>트리플캐스팅</t>
  </si>
  <si>
    <t>육천절순</t>
  </si>
  <si>
    <t>삼천+10%</t>
  </si>
  <si>
    <r>
      <rPr>
        <sz val="11"/>
        <color theme="1"/>
        <rFont val="Calibri"/>
        <family val="2"/>
      </rPr>
      <t>삼천결순에</t>
    </r>
    <r>
      <rPr>
        <sz val="11"/>
        <color theme="1"/>
        <rFont val="Calibri"/>
        <family val="2"/>
      </rPr>
      <t xml:space="preserve"> </t>
    </r>
    <r>
      <rPr>
        <sz val="11"/>
        <color theme="1"/>
        <rFont val="Calibri"/>
        <family val="2"/>
      </rPr>
      <t>츠바키를</t>
    </r>
    <r>
      <rPr>
        <sz val="11"/>
        <color theme="1"/>
        <rFont val="Calibri"/>
        <family val="2"/>
      </rPr>
      <t xml:space="preserve"> </t>
    </r>
    <r>
      <rPr>
        <sz val="11"/>
        <color theme="1"/>
        <rFont val="Calibri"/>
        <family val="2"/>
      </rPr>
      <t>더해</t>
    </r>
    <r>
      <rPr>
        <sz val="11"/>
        <color theme="1"/>
        <rFont val="Calibri"/>
        <family val="2"/>
      </rPr>
      <t xml:space="preserve"> </t>
    </r>
    <r>
      <rPr>
        <sz val="11"/>
        <color theme="1"/>
        <rFont val="Calibri"/>
        <family val="2"/>
      </rPr>
      <t>받은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되돌려준다</t>
    </r>
    <r>
      <rPr>
        <sz val="11"/>
        <color theme="1"/>
        <rFont val="Calibri"/>
        <family val="2"/>
      </rPr>
      <t>. (</t>
    </r>
    <r>
      <rPr>
        <sz val="11"/>
        <color theme="1"/>
        <rFont val="Calibri"/>
        <family val="2"/>
      </rPr>
      <t>발동</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최초상대</t>
    </r>
    <r>
      <rPr>
        <sz val="11"/>
        <color theme="1"/>
        <rFont val="Calibri"/>
        <family val="2"/>
      </rPr>
      <t>)</t>
    </r>
  </si>
  <si>
    <r>
      <rPr>
        <sz val="11"/>
        <color theme="1"/>
        <rFont val="Calibri"/>
        <family val="2"/>
      </rPr>
      <t>오천비순</t>
    </r>
  </si>
  <si>
    <r>
      <rPr>
        <sz val="11"/>
        <color theme="1"/>
        <rFont val="Calibri"/>
        <family val="2"/>
      </rPr>
      <t>=</t>
    </r>
    <r>
      <rPr>
        <sz val="11"/>
        <color theme="1"/>
        <rFont val="Calibri"/>
        <family val="2"/>
      </rPr>
      <t>삼천</t>
    </r>
  </si>
  <si>
    <r>
      <rPr>
        <sz val="11"/>
        <color theme="1"/>
        <rFont val="Calibri"/>
        <family val="2"/>
      </rPr>
      <t>'</t>
    </r>
    <r>
      <rPr>
        <sz val="11"/>
        <color theme="1"/>
        <rFont val="Calibri"/>
        <family val="2"/>
      </rPr>
      <t>츠바키</t>
    </r>
    <r>
      <rPr>
        <sz val="11"/>
        <color theme="1"/>
        <rFont val="Calibri"/>
        <family val="2"/>
      </rPr>
      <t xml:space="preserve">' </t>
    </r>
    <r>
      <rPr>
        <sz val="11"/>
        <color theme="1"/>
        <rFont val="Calibri"/>
        <family val="2"/>
      </rPr>
      <t>외</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꽃</t>
    </r>
    <r>
      <rPr>
        <sz val="11"/>
        <color theme="1"/>
        <rFont val="Calibri"/>
        <family val="2"/>
      </rPr>
      <t xml:space="preserve"> </t>
    </r>
    <r>
      <rPr>
        <sz val="11"/>
        <color theme="1"/>
        <rFont val="Calibri"/>
        <family val="2"/>
      </rPr>
      <t>사용</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</si>
  <si>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10/20/30% 다른스킬 1개 쿨초</t>
  </si>
  <si>
    <t>진화B(쿨초)시 전체스킬 쿨초</t>
  </si>
  <si>
    <r>
      <rPr>
        <sz val="11"/>
        <color theme="1"/>
        <rFont val="Calibri"/>
        <family val="2"/>
      </rPr>
      <t>자연</t>
    </r>
    <r>
      <rPr>
        <sz val="11"/>
        <color theme="1"/>
        <rFont val="Calibri"/>
        <family val="2"/>
      </rPr>
      <t xml:space="preserve"> + </t>
    </r>
    <r>
      <rPr>
        <sz val="11"/>
        <color theme="1"/>
        <rFont val="Calibri"/>
        <family val="2"/>
      </rPr>
      <t>빛</t>
    </r>
  </si>
  <si>
    <r>
      <rPr>
        <sz val="11"/>
        <color theme="1"/>
        <rFont val="Calibri"/>
        <family val="2"/>
      </rPr>
      <t>삼천</t>
    </r>
    <r>
      <rPr>
        <sz val="11"/>
        <color theme="1"/>
        <rFont val="Calibri"/>
        <family val="2"/>
      </rPr>
      <t>+10%</t>
    </r>
  </si>
  <si>
    <r>
      <rPr>
        <sz val="11"/>
        <color theme="1"/>
        <rFont val="Calibri"/>
        <family val="2"/>
      </rPr>
      <t>삼천결순으로</t>
    </r>
    <r>
      <rPr>
        <sz val="11"/>
        <color theme="1"/>
        <rFont val="Calibri"/>
        <family val="2"/>
      </rPr>
      <t xml:space="preserve"> </t>
    </r>
    <r>
      <rPr>
        <sz val="11"/>
        <color theme="1"/>
        <rFont val="Calibri"/>
        <family val="2"/>
      </rPr>
      <t>막고</t>
    </r>
    <r>
      <rPr>
        <sz val="11"/>
        <color theme="1"/>
        <rFont val="Calibri"/>
        <family val="2"/>
      </rPr>
      <t xml:space="preserve">, </t>
    </r>
    <r>
      <rPr>
        <sz val="11"/>
        <color theme="1"/>
        <rFont val="Calibri"/>
        <family val="2"/>
      </rPr>
      <t>쌍천귀순으로</t>
    </r>
    <r>
      <rPr>
        <sz val="11"/>
        <color theme="1"/>
        <rFont val="Calibri"/>
        <family val="2"/>
      </rPr>
      <t xml:space="preserve"> </t>
    </r>
    <r>
      <rPr>
        <sz val="11"/>
        <color theme="1"/>
        <rFont val="Calibri"/>
        <family val="2"/>
      </rPr>
      <t>회복을</t>
    </r>
    <r>
      <rPr>
        <sz val="11"/>
        <color theme="1"/>
        <rFont val="Calibri"/>
        <family val="2"/>
      </rPr>
      <t xml:space="preserve"> </t>
    </r>
    <r>
      <rPr>
        <sz val="11"/>
        <color theme="1"/>
        <rFont val="Calibri"/>
        <family val="2"/>
      </rPr>
      <t>함</t>
    </r>
    <r>
      <rPr>
        <sz val="11"/>
        <color theme="1"/>
        <rFont val="Calibri"/>
        <family val="2"/>
      </rPr>
      <t>.</t>
    </r>
  </si>
  <si>
    <r>
      <rPr>
        <sz val="11"/>
        <color theme="1"/>
        <rFont val="Calibri"/>
        <family val="2"/>
      </rPr>
      <t>육천절순</t>
    </r>
  </si>
  <si>
    <t>체력 5-50%</t>
  </si>
  <si>
    <r>
      <rPr>
        <sz val="11"/>
        <color theme="1"/>
        <rFont val="Calibri"/>
        <family val="2"/>
      </rPr>
      <t>모든</t>
    </r>
    <r>
      <rPr>
        <sz val="11"/>
        <color theme="1"/>
        <rFont val="Calibri"/>
        <family val="2"/>
      </rPr>
      <t xml:space="preserve"> </t>
    </r>
    <r>
      <rPr>
        <sz val="11"/>
        <color theme="1"/>
        <rFont val="Calibri"/>
        <family val="2"/>
      </rPr>
      <t>꽃을</t>
    </r>
    <r>
      <rPr>
        <sz val="11"/>
        <color theme="1"/>
        <rFont val="Calibri"/>
        <family val="2"/>
      </rPr>
      <t xml:space="preserve"> </t>
    </r>
    <r>
      <rPr>
        <sz val="11"/>
        <color theme="1"/>
        <rFont val="Calibri"/>
        <family val="2"/>
      </rPr>
      <t>사용한다</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 - '</t>
    </r>
    <r>
      <rPr>
        <sz val="11"/>
        <color theme="1"/>
        <rFont val="Calibri"/>
        <family val="2"/>
      </rPr>
      <t>고천참순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</si>
  <si>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데미지 증가 6-30%</t>
  </si>
  <si>
    <t>10/20/30% 절대데미지</t>
  </si>
  <si>
    <r>
      <rPr>
        <sz val="11"/>
        <color theme="1"/>
        <rFont val="Calibri"/>
        <family val="2"/>
      </rPr>
      <t>대상</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스플뎀</t>
    </r>
    <r>
      <rPr>
        <sz val="11"/>
        <color theme="1"/>
        <rFont val="Calibri"/>
        <family val="2"/>
      </rPr>
      <t xml:space="preserve"> 30%</t>
    </r>
  </si>
  <si>
    <r>
      <rPr>
        <sz val="11"/>
        <color theme="1"/>
        <rFont val="Calibri"/>
        <family val="2"/>
      </rPr>
      <t>악마</t>
    </r>
  </si>
  <si>
    <t>(일반몹)</t>
  </si>
  <si>
    <r>
      <rPr>
        <sz val="11"/>
        <color theme="1"/>
        <rFont val="Calibri"/>
        <family val="2"/>
      </rPr>
      <t>방패</t>
    </r>
    <r>
      <rPr>
        <sz val="11"/>
        <color theme="1"/>
        <rFont val="Calibri"/>
        <family val="2"/>
      </rPr>
      <t xml:space="preserve"> </t>
    </r>
    <r>
      <rPr>
        <sz val="11"/>
        <color theme="1"/>
        <rFont val="Calibri"/>
        <family val="2"/>
      </rPr>
      <t>안의</t>
    </r>
    <r>
      <rPr>
        <sz val="11"/>
        <color theme="1"/>
        <rFont val="Calibri"/>
        <family val="2"/>
      </rPr>
      <t xml:space="preserve"> </t>
    </r>
    <r>
      <rPr>
        <sz val="11"/>
        <color theme="1"/>
        <rFont val="Calibri"/>
        <family val="2"/>
      </rPr>
      <t>존재를</t>
    </r>
    <r>
      <rPr>
        <sz val="11"/>
        <color theme="1"/>
        <rFont val="Calibri"/>
        <family val="2"/>
      </rPr>
      <t xml:space="preserve"> </t>
    </r>
    <r>
      <rPr>
        <sz val="11"/>
        <color theme="1"/>
        <rFont val="Calibri"/>
        <family val="2"/>
      </rPr>
      <t>거절함</t>
    </r>
    <r>
      <rPr>
        <sz val="11"/>
        <color theme="1"/>
        <rFont val="Calibri"/>
        <family val="2"/>
      </rPr>
      <t>.</t>
    </r>
  </si>
  <si>
    <t>사상의거절</t>
  </si>
  <si>
    <t>주변 쿨다운 감소 10%</t>
  </si>
  <si>
    <r>
      <rPr>
        <sz val="11"/>
        <color theme="1"/>
        <rFont val="Calibri"/>
        <family val="2"/>
      </rPr>
      <t>└사상의거절</t>
    </r>
    <r>
      <rPr>
        <sz val="11"/>
        <color theme="1"/>
        <rFont val="Calibri"/>
        <family val="2"/>
      </rPr>
      <t xml:space="preserve"> </t>
    </r>
    <r>
      <rPr>
        <sz val="11"/>
        <color theme="1"/>
        <rFont val="Calibri"/>
        <family val="2"/>
      </rPr>
      <t>강화</t>
    </r>
  </si>
  <si>
    <t>└쿨다운 추가감소 1% (최대 +10%)</t>
  </si>
  <si>
    <r>
      <rPr>
        <sz val="11"/>
        <color theme="1"/>
        <rFont val="Calibri"/>
        <family val="2"/>
      </rPr>
      <t>└사상의거절</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</si>
  <si>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└자신의</t>
    </r>
    <r>
      <rPr>
        <sz val="11"/>
        <color theme="1"/>
        <rFont val="Calibri"/>
        <family val="2"/>
      </rPr>
      <t xml:space="preserve"> </t>
    </r>
    <r>
      <rPr>
        <sz val="11"/>
        <color theme="1"/>
        <rFont val="Calibri"/>
        <family val="2"/>
      </rPr>
      <t>쿨타임</t>
    </r>
    <r>
      <rPr>
        <sz val="11"/>
        <color theme="1"/>
        <rFont val="Calibri"/>
        <family val="2"/>
      </rPr>
      <t xml:space="preserve"> </t>
    </r>
    <r>
      <rPr>
        <sz val="11"/>
        <color theme="1"/>
        <rFont val="Calibri"/>
        <family val="2"/>
      </rPr>
      <t>감소</t>
    </r>
    <r>
      <rPr>
        <sz val="11"/>
        <color theme="1"/>
        <rFont val="Calibri"/>
        <family val="2"/>
      </rPr>
      <t xml:space="preserve"> 1% (</t>
    </r>
    <r>
      <rPr>
        <sz val="11"/>
        <color theme="1"/>
        <rFont val="Calibri"/>
        <family val="2"/>
      </rPr>
      <t>최대</t>
    </r>
    <r>
      <rPr>
        <sz val="11"/>
        <color theme="1"/>
        <rFont val="Calibri"/>
        <family val="2"/>
      </rPr>
      <t xml:space="preserve"> 10%)</t>
    </r>
  </si>
  <si>
    <r>
      <rPr>
        <sz val="9"/>
        <color theme="1"/>
        <rFont val="Calibri"/>
        <family val="2"/>
      </rPr>
      <t>더블캐스팅</t>
    </r>
  </si>
  <si>
    <t>스킬이 콤보로 변경된다. 사용 후 1초이내 다른스킬을 사용하여 콤보스킬 혹은 추가효과를 적용시킬 수 있다.</t>
  </si>
  <si>
    <r>
      <rPr>
        <sz val="9"/>
        <color theme="1"/>
        <rFont val="Calibri"/>
        <family val="2"/>
      </rPr>
      <t>트리플캐스팅</t>
    </r>
  </si>
  <si>
    <t>'더블캐스팅' 발동 후 한번 더 사용하여 '육천절순' 혹은 3가지 효과를 적용시킬 수 있다.</t>
  </si>
  <si>
    <t>렌지</t>
  </si>
  <si>
    <t>분노</t>
  </si>
  <si>
    <r>
      <rPr>
        <sz val="11"/>
        <color theme="1"/>
        <rFont val="Calibri"/>
        <family val="2"/>
      </rPr>
      <t>초당</t>
    </r>
    <r>
      <rPr>
        <sz val="11"/>
        <color theme="1"/>
        <rFont val="Calibri"/>
        <family val="2"/>
      </rPr>
      <t xml:space="preserve"> 2</t>
    </r>
  </si>
  <si>
    <t>이속 +6%, 뎀 +4%</t>
  </si>
  <si>
    <r>
      <rPr>
        <sz val="11"/>
        <color theme="1"/>
        <rFont val="Calibri"/>
        <family val="2"/>
      </rPr>
      <t>분노하여</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합니다</t>
    </r>
    <r>
      <rPr>
        <sz val="11"/>
        <color theme="1"/>
        <rFont val="Calibri"/>
        <family val="2"/>
      </rPr>
      <t>.</t>
    </r>
  </si>
  <si>
    <t>시해1</t>
  </si>
  <si>
    <r>
      <rPr>
        <sz val="11"/>
        <color theme="1"/>
        <rFont val="Calibri"/>
        <family val="2"/>
      </rPr>
      <t>초당</t>
    </r>
    <r>
      <rPr>
        <sz val="11"/>
        <color theme="1"/>
        <rFont val="Calibri"/>
        <family val="2"/>
      </rPr>
      <t xml:space="preserve"> 4</t>
    </r>
  </si>
  <si>
    <t>이속 +13%, 뎀 +8%</t>
  </si>
  <si>
    <t>사미환</t>
  </si>
  <si>
    <r>
      <rPr>
        <sz val="11"/>
        <color theme="1"/>
        <rFont val="Calibri"/>
        <family val="2"/>
      </rPr>
      <t>시해</t>
    </r>
    <r>
      <rPr>
        <sz val="11"/>
        <color theme="1"/>
        <rFont val="Calibri"/>
        <family val="2"/>
      </rPr>
      <t>2</t>
    </r>
  </si>
  <si>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</si>
  <si>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뎀</t>
    </r>
    <r>
      <rPr>
        <sz val="11"/>
        <color theme="1"/>
        <rFont val="Calibri"/>
        <family val="2"/>
      </rPr>
      <t xml:space="preserve"> +16%</t>
    </r>
  </si>
  <si>
    <r>
      <rPr>
        <sz val="11"/>
        <color theme="1"/>
        <rFont val="Calibri"/>
        <family val="2"/>
      </rPr>
      <t>시해</t>
    </r>
    <r>
      <rPr>
        <sz val="11"/>
        <color theme="1"/>
        <rFont val="Calibri"/>
        <family val="2"/>
      </rPr>
      <t>3</t>
    </r>
  </si>
  <si>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</si>
  <si>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뎀</t>
    </r>
    <r>
      <rPr>
        <sz val="11"/>
        <color theme="1"/>
        <rFont val="Calibri"/>
        <family val="2"/>
      </rPr>
      <t xml:space="preserve"> +24%</t>
    </r>
  </si>
  <si>
    <t>만해1</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</si>
  <si>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</si>
  <si>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뎀</t>
    </r>
    <r>
      <rPr>
        <sz val="11"/>
        <color theme="1"/>
        <rFont val="Calibri"/>
        <family val="2"/>
      </rPr>
      <t xml:space="preserve"> +32%</t>
    </r>
  </si>
  <si>
    <r>
      <rPr>
        <sz val="11"/>
        <color theme="1"/>
        <rFont val="Calibri"/>
        <family val="2"/>
      </rPr>
      <t>비비왕</t>
    </r>
  </si>
  <si>
    <r>
      <rPr>
        <sz val="11"/>
        <color theme="1"/>
        <rFont val="Calibri"/>
        <family val="2"/>
      </rPr>
      <t>만해</t>
    </r>
    <r>
      <rPr>
        <sz val="11"/>
        <color theme="1"/>
        <rFont val="Calibri"/>
        <family val="2"/>
      </rPr>
      <t>2</t>
    </r>
  </si>
  <si>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</si>
  <si>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뎀</t>
    </r>
    <r>
      <rPr>
        <sz val="11"/>
        <color theme="1"/>
        <rFont val="Calibri"/>
        <family val="2"/>
      </rPr>
      <t xml:space="preserve"> +40%</t>
    </r>
  </si>
  <si>
    <r>
      <rPr>
        <sz val="11"/>
        <color theme="1"/>
        <rFont val="Calibri"/>
        <family val="2"/>
      </rPr>
      <t>오로치왕</t>
    </r>
  </si>
  <si>
    <r>
      <rPr>
        <sz val="11"/>
        <color theme="1"/>
        <rFont val="Calibri"/>
        <family val="2"/>
      </rPr>
      <t xml:space="preserve"> - </t>
    </r>
    <r>
      <rPr>
        <sz val="11"/>
        <color theme="1"/>
        <rFont val="Calibri"/>
        <family val="2"/>
      </rPr>
      <t>렌지</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버서커</t>
    </r>
    <r>
      <rPr>
        <sz val="9"/>
        <color theme="1"/>
        <rFont val="Calibri"/>
        <family val="2"/>
      </rPr>
      <t>(</t>
    </r>
    <r>
      <rPr>
        <sz val="9"/>
        <color theme="1"/>
        <rFont val="Calibri"/>
        <family val="2"/>
      </rPr>
      <t>스킬</t>
    </r>
    <r>
      <rPr>
        <sz val="9"/>
        <color theme="1"/>
        <rFont val="Calibri"/>
        <family val="2"/>
      </rPr>
      <t xml:space="preserve">= </t>
    </r>
    <r>
      <rPr>
        <sz val="9"/>
        <color theme="1"/>
        <rFont val="Calibri"/>
        <family val="2"/>
      </rPr>
      <t>체력소모</t>
    </r>
    <r>
      <rPr>
        <sz val="9"/>
        <color theme="1"/>
        <rFont val="Calibri"/>
        <family val="2"/>
      </rPr>
      <t>&amp;</t>
    </r>
    <r>
      <rPr>
        <sz val="9"/>
        <color theme="1"/>
        <rFont val="Calibri"/>
        <family val="2"/>
      </rPr>
      <t>회복</t>
    </r>
    <r>
      <rPr>
        <sz val="9"/>
        <color theme="1"/>
        <rFont val="Calibri"/>
        <family val="2"/>
      </rPr>
      <t>)</t>
    </r>
  </si>
  <si>
    <r>
      <rPr>
        <sz val="11"/>
        <color theme="1"/>
        <rFont val="Calibri"/>
        <family val="2"/>
      </rPr>
      <t>만해</t>
    </r>
    <r>
      <rPr>
        <sz val="11"/>
        <color theme="1"/>
        <rFont val="Calibri"/>
        <family val="2"/>
      </rPr>
      <t>3</t>
    </r>
  </si>
  <si>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</si>
  <si>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뎀</t>
    </r>
    <r>
      <rPr>
        <sz val="11"/>
        <color theme="1"/>
        <rFont val="Calibri"/>
        <family val="2"/>
      </rPr>
      <t xml:space="preserve"> +48%</t>
    </r>
  </si>
  <si>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흩어짐</t>
    </r>
    <r>
      <rPr>
        <sz val="11"/>
        <color theme="1"/>
        <rFont val="Calibri"/>
        <family val="2"/>
      </rPr>
      <t xml:space="preserve">, </t>
    </r>
    <r>
      <rPr>
        <sz val="11"/>
        <color theme="1"/>
        <rFont val="Calibri"/>
        <family val="2"/>
      </rPr>
      <t>활용해</t>
    </r>
    <r>
      <rPr>
        <sz val="11"/>
        <color theme="1"/>
        <rFont val="Calibri"/>
        <family val="2"/>
      </rPr>
      <t xml:space="preserve"> </t>
    </r>
    <r>
      <rPr>
        <sz val="11"/>
        <color theme="1"/>
        <rFont val="Calibri"/>
        <family val="2"/>
      </rPr>
      <t>추가효과</t>
    </r>
  </si>
  <si>
    <t>진만해1</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</si>
  <si>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</si>
  <si>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+55%, </t>
    </r>
    <r>
      <rPr>
        <sz val="11"/>
        <color theme="1"/>
        <rFont val="Calibri"/>
        <family val="2"/>
      </rPr>
      <t>뎀</t>
    </r>
    <r>
      <rPr>
        <sz val="11"/>
        <color theme="1"/>
        <rFont val="Calibri"/>
        <family val="2"/>
      </rPr>
      <t xml:space="preserve"> +56%</t>
    </r>
  </si>
  <si>
    <r>
      <rPr>
        <sz val="11"/>
        <color theme="1"/>
        <rFont val="Calibri"/>
        <family val="2"/>
      </rPr>
      <t>쌍왕</t>
    </r>
  </si>
  <si>
    <r>
      <rPr>
        <sz val="11"/>
        <color theme="1"/>
        <rFont val="Calibri"/>
        <family val="2"/>
      </rPr>
      <t xml:space="preserve"> </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공격하거나</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t>
    </r>
  </si>
  <si>
    <r>
      <rPr>
        <sz val="11"/>
        <color theme="1"/>
        <rFont val="Calibri"/>
        <family val="2"/>
      </rPr>
      <t>진만해</t>
    </r>
    <r>
      <rPr>
        <sz val="11"/>
        <color theme="1"/>
        <rFont val="Calibri"/>
        <family val="2"/>
      </rPr>
      <t>2</t>
    </r>
  </si>
  <si>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</si>
  <si>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+62%, </t>
    </r>
    <r>
      <rPr>
        <sz val="11"/>
        <color theme="1"/>
        <rFont val="Calibri"/>
        <family val="2"/>
      </rPr>
      <t>뎀</t>
    </r>
    <r>
      <rPr>
        <sz val="11"/>
        <color theme="1"/>
        <rFont val="Calibri"/>
        <family val="2"/>
      </rPr>
      <t xml:space="preserve"> +64%</t>
    </r>
  </si>
  <si>
    <r>
      <rPr>
        <sz val="11"/>
        <color theme="1"/>
        <rFont val="Calibri"/>
        <family val="2"/>
      </rPr>
      <t xml:space="preserve"> - </t>
    </r>
    <r>
      <rPr>
        <sz val="11"/>
        <color theme="1"/>
        <rFont val="Calibri"/>
        <family val="2"/>
      </rPr>
      <t>핵심</t>
    </r>
    <r>
      <rPr>
        <sz val="11"/>
        <color theme="1"/>
        <rFont val="Calibri"/>
        <family val="2"/>
      </rPr>
      <t xml:space="preserve">CC: </t>
    </r>
    <r>
      <rPr>
        <sz val="11"/>
        <color theme="1"/>
        <rFont val="Calibri"/>
        <family val="2"/>
      </rPr>
      <t>출혈→흡혈</t>
    </r>
    <r>
      <rPr>
        <sz val="11"/>
        <color theme="1"/>
        <rFont val="Calibri"/>
        <family val="2"/>
      </rPr>
      <t xml:space="preserve">, </t>
    </r>
    <r>
      <rPr>
        <sz val="11"/>
        <color theme="1"/>
        <rFont val="Calibri"/>
        <family val="2"/>
      </rPr>
      <t>이동제어</t>
    </r>
    <r>
      <rPr>
        <sz val="9"/>
        <color theme="1"/>
        <rFont val="Calibri"/>
        <family val="2"/>
      </rPr>
      <t>(</t>
    </r>
    <r>
      <rPr>
        <sz val="9"/>
        <color theme="1"/>
        <rFont val="Calibri"/>
        <family val="2"/>
      </rPr>
      <t>넉백</t>
    </r>
    <r>
      <rPr>
        <sz val="9"/>
        <color theme="1"/>
        <rFont val="Calibri"/>
        <family val="2"/>
      </rPr>
      <t xml:space="preserve">, </t>
    </r>
    <r>
      <rPr>
        <sz val="9"/>
        <color theme="1"/>
        <rFont val="Calibri"/>
        <family val="2"/>
      </rPr>
      <t>뭉치기</t>
    </r>
    <r>
      <rPr>
        <sz val="9"/>
        <color theme="1"/>
        <rFont val="Calibri"/>
        <family val="2"/>
      </rPr>
      <t xml:space="preserve">, </t>
    </r>
    <r>
      <rPr>
        <sz val="9"/>
        <color theme="1"/>
        <rFont val="Calibri"/>
        <family val="2"/>
      </rPr>
      <t>에어본</t>
    </r>
    <r>
      <rPr>
        <sz val="9"/>
        <color theme="1"/>
        <rFont val="Calibri"/>
        <family val="2"/>
      </rPr>
      <t>)</t>
    </r>
  </si>
  <si>
    <r>
      <rPr>
        <sz val="11"/>
        <color theme="1"/>
        <rFont val="Calibri"/>
        <family val="2"/>
      </rPr>
      <t>진만해</t>
    </r>
    <r>
      <rPr>
        <sz val="11"/>
        <color theme="1"/>
        <rFont val="Calibri"/>
        <family val="2"/>
      </rPr>
      <t>3</t>
    </r>
  </si>
  <si>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</si>
  <si>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+69%, </t>
    </r>
    <r>
      <rPr>
        <sz val="11"/>
        <color theme="1"/>
        <rFont val="Calibri"/>
        <family val="2"/>
      </rPr>
      <t>뎀</t>
    </r>
    <r>
      <rPr>
        <sz val="11"/>
        <color theme="1"/>
        <rFont val="Calibri"/>
        <family val="2"/>
      </rPr>
      <t xml:space="preserve"> +72%</t>
    </r>
  </si>
  <si>
    <r>
      <rPr>
        <sz val="11"/>
        <color theme="1"/>
        <rFont val="Calibri"/>
        <family val="2"/>
      </rPr>
      <t xml:space="preserve"> - </t>
    </r>
    <r>
      <rPr>
        <sz val="11"/>
        <color theme="1"/>
        <rFont val="Calibri"/>
        <family val="2"/>
      </rPr>
      <t>조각</t>
    </r>
    <r>
      <rPr>
        <sz val="11"/>
        <color theme="1"/>
        <rFont val="Calibri"/>
        <family val="2"/>
      </rPr>
      <t xml:space="preserve">: </t>
    </r>
    <r>
      <rPr>
        <sz val="11"/>
        <color theme="1"/>
        <rFont val="Calibri"/>
        <family val="2"/>
      </rPr>
      <t>단일</t>
    </r>
    <r>
      <rPr>
        <sz val="11"/>
        <color theme="1"/>
        <rFont val="Calibri"/>
        <family val="2"/>
      </rPr>
      <t xml:space="preserve"> </t>
    </r>
    <r>
      <rPr>
        <sz val="11"/>
        <color theme="1"/>
        <rFont val="Calibri"/>
        <family val="2"/>
      </rPr>
      <t>스킬</t>
    </r>
    <r>
      <rPr>
        <sz val="11"/>
        <color theme="1"/>
        <rFont val="Calibri"/>
        <family val="2"/>
      </rPr>
      <t xml:space="preserve"> 30%, </t>
    </r>
    <r>
      <rPr>
        <sz val="11"/>
        <color theme="1"/>
        <rFont val="Calibri"/>
        <family val="2"/>
      </rPr>
      <t>다중</t>
    </r>
    <r>
      <rPr>
        <sz val="11"/>
        <color theme="1"/>
        <rFont val="Calibri"/>
        <family val="2"/>
      </rPr>
      <t xml:space="preserve"> 12% </t>
    </r>
    <r>
      <rPr>
        <sz val="11"/>
        <color theme="1"/>
        <rFont val="Calibri"/>
        <family val="2"/>
      </rPr>
      <t>드랍</t>
    </r>
    <r>
      <rPr>
        <sz val="11"/>
        <color theme="1"/>
        <rFont val="Calibri"/>
        <family val="2"/>
      </rPr>
      <t>, 7</t>
    </r>
    <r>
      <rPr>
        <sz val="11"/>
        <color theme="1"/>
        <rFont val="Calibri"/>
        <family val="2"/>
      </rPr>
      <t>초지속</t>
    </r>
  </si>
  <si>
    <t>瞬閃鞭</t>
  </si>
  <si>
    <t>참술</t>
  </si>
  <si>
    <r>
      <rPr>
        <sz val="11"/>
        <color rgb="FFFF0000"/>
        <rFont val="Calibri"/>
        <family val="2"/>
      </rPr>
      <t>체력</t>
    </r>
    <r>
      <rPr>
        <sz val="11"/>
        <color rgb="FFFF0000"/>
        <rFont val="Calibri"/>
        <family val="2"/>
      </rPr>
      <t xml:space="preserve"> 5%</t>
    </r>
  </si>
  <si>
    <t>전방을 향해 검을 휘두르고, 조각을 남깁니다.</t>
  </si>
  <si>
    <t>지속 +2%</t>
  </si>
  <si>
    <t>출혈 총D 20%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</si>
  <si>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</si>
  <si>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출혈 효과, 지속 +10-30%</t>
  </si>
  <si>
    <r>
      <rPr>
        <sz val="11"/>
        <color theme="1"/>
        <rFont val="Calibri"/>
        <family val="2"/>
      </rPr>
      <t>데미지</t>
    </r>
    <r>
      <rPr>
        <sz val="11"/>
        <color theme="1"/>
        <rFont val="Calibri"/>
        <family val="2"/>
      </rPr>
      <t xml:space="preserve"> +30%</t>
    </r>
  </si>
  <si>
    <t>범위 +100%</t>
  </si>
  <si>
    <r>
      <rPr>
        <b/>
        <sz val="20"/>
        <color theme="1"/>
        <rFont val="Calibri"/>
        <family val="2"/>
      </rPr>
      <t>[</t>
    </r>
    <r>
      <rPr>
        <b/>
        <sz val="20"/>
        <color theme="1"/>
        <rFont val="Calibri"/>
        <family val="2"/>
      </rPr>
      <t>핵심</t>
    </r>
    <r>
      <rPr>
        <b/>
        <sz val="20"/>
        <color theme="1"/>
        <rFont val="Calibri"/>
        <family val="2"/>
      </rPr>
      <t>]</t>
    </r>
  </si>
  <si>
    <t>狒牙絶咬</t>
  </si>
  <si>
    <t>비아절교</t>
  </si>
  <si>
    <r>
      <rPr>
        <sz val="11"/>
        <color rgb="FFFF0000"/>
        <rFont val="Calibri"/>
        <family val="2"/>
      </rPr>
      <t>체력</t>
    </r>
    <r>
      <rPr>
        <sz val="11"/>
        <color rgb="FFFF0000"/>
        <rFont val="Calibri"/>
        <family val="2"/>
      </rPr>
      <t xml:space="preserve"> 5%</t>
    </r>
  </si>
  <si>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</si>
  <si>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마나 -2%</t>
  </si>
  <si>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+1-5%</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</si>
  <si>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</si>
  <si>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조각당 마비 2-6%, 지속 0.1초</t>
  </si>
  <si>
    <r>
      <rPr>
        <sz val="11"/>
        <color theme="1"/>
        <rFont val="Calibri"/>
        <family val="2"/>
      </rPr>
      <t>데미지</t>
    </r>
    <r>
      <rPr>
        <sz val="11"/>
        <color theme="1"/>
        <rFont val="Calibri"/>
        <family val="2"/>
      </rPr>
      <t xml:space="preserve"> +30%</t>
    </r>
  </si>
  <si>
    <r>
      <rPr>
        <sz val="11"/>
        <color theme="1"/>
        <rFont val="Calibri"/>
        <family val="2"/>
      </rPr>
      <t>사용한</t>
    </r>
    <r>
      <rPr>
        <sz val="11"/>
        <color theme="1"/>
        <rFont val="Calibri"/>
        <family val="2"/>
      </rPr>
      <t xml:space="preserve"> </t>
    </r>
    <r>
      <rPr>
        <sz val="11"/>
        <color theme="1"/>
        <rFont val="Calibri"/>
        <family val="2"/>
      </rPr>
      <t>조각의</t>
    </r>
    <r>
      <rPr>
        <sz val="11"/>
        <color theme="1"/>
        <rFont val="Calibri"/>
        <family val="2"/>
      </rPr>
      <t xml:space="preserve"> </t>
    </r>
    <r>
      <rPr>
        <sz val="11"/>
        <color theme="1"/>
        <rFont val="Calibri"/>
        <family val="2"/>
      </rPr>
      <t>절반이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남습니다</t>
    </r>
  </si>
  <si>
    <t>마비→스턴</t>
  </si>
  <si>
    <t>打ちおろし</t>
  </si>
  <si>
    <r>
      <rPr>
        <sz val="11"/>
        <color theme="1"/>
        <rFont val="Calibri"/>
        <family val="2"/>
      </rPr>
      <t>우치</t>
    </r>
    <r>
      <rPr>
        <sz val="11"/>
        <color theme="1"/>
        <rFont val="Calibri"/>
        <family val="2"/>
      </rPr>
      <t xml:space="preserve"> </t>
    </r>
    <r>
      <rPr>
        <sz val="11"/>
        <color theme="1"/>
        <rFont val="Calibri"/>
        <family val="2"/>
      </rPr>
      <t>오로시</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</si>
  <si>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</si>
  <si>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길게</t>
    </r>
    <r>
      <rPr>
        <sz val="11"/>
        <color theme="1"/>
        <rFont val="Calibri"/>
        <family val="2"/>
      </rPr>
      <t xml:space="preserve"> </t>
    </r>
    <r>
      <rPr>
        <sz val="11"/>
        <color theme="1"/>
        <rFont val="Calibri"/>
        <family val="2"/>
      </rPr>
      <t>늘려</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베어냅니다</t>
    </r>
    <r>
      <rPr>
        <sz val="11"/>
        <color theme="1"/>
        <rFont val="Calibri"/>
        <family val="2"/>
      </rPr>
      <t>.</t>
    </r>
  </si>
  <si>
    <t>뎀 +2%</t>
  </si>
  <si>
    <r>
      <rPr>
        <sz val="11"/>
        <color theme="1"/>
        <rFont val="Calibri"/>
        <family val="2"/>
      </rPr>
      <t>50% 출혈</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</si>
  <si>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</si>
  <si>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</si>
  <si>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</si>
  <si>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2</t>
    </r>
    <r>
      <rPr>
        <sz val="11"/>
        <color theme="1"/>
        <rFont val="Calibri"/>
        <family val="2"/>
      </rPr>
      <t>배</t>
    </r>
  </si>
  <si>
    <r>
      <rPr>
        <sz val="10"/>
        <color theme="1"/>
        <rFont val="Calibri"/>
        <family val="2"/>
      </rPr>
      <t>[</t>
    </r>
    <r>
      <rPr>
        <sz val="10"/>
        <color theme="1"/>
        <rFont val="Calibri"/>
        <family val="2"/>
      </rPr>
      <t>참술</t>
    </r>
    <r>
      <rPr>
        <sz val="10"/>
        <color theme="1"/>
        <rFont val="Calibri"/>
        <family val="2"/>
      </rPr>
      <t>]</t>
    </r>
  </si>
  <si>
    <r>
      <rPr>
        <sz val="11"/>
        <color theme="1"/>
        <rFont val="Calibri"/>
        <family val="2"/>
      </rPr>
      <t>[</t>
    </r>
    <r>
      <rPr>
        <sz val="11"/>
        <color theme="1"/>
        <rFont val="Calibri"/>
        <family val="2"/>
      </rPr>
      <t>백타</t>
    </r>
    <r>
      <rPr>
        <sz val="11"/>
        <color theme="1"/>
        <rFont val="Calibri"/>
        <family val="2"/>
      </rPr>
      <t>]</t>
    </r>
  </si>
  <si>
    <t>拂牙咆哮</t>
  </si>
  <si>
    <r>
      <rPr>
        <sz val="11"/>
        <color theme="1"/>
        <rFont val="Calibri"/>
        <family val="2"/>
      </rPr>
      <t>히가</t>
    </r>
    <r>
      <rPr>
        <sz val="11"/>
        <color theme="1"/>
        <rFont val="Calibri"/>
        <family val="2"/>
      </rPr>
      <t xml:space="preserve"> </t>
    </r>
    <r>
      <rPr>
        <sz val="11"/>
        <color theme="1"/>
        <rFont val="Calibri"/>
        <family val="2"/>
      </rPr>
      <t>호코</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</si>
  <si>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</si>
  <si>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여러번</t>
    </r>
    <r>
      <rPr>
        <sz val="11"/>
        <color theme="1"/>
        <rFont val="Calibri"/>
        <family val="2"/>
      </rPr>
      <t xml:space="preserve"> </t>
    </r>
    <r>
      <rPr>
        <sz val="11"/>
        <color theme="1"/>
        <rFont val="Calibri"/>
        <family val="2"/>
      </rPr>
      <t>내려칩니다</t>
    </r>
    <r>
      <rPr>
        <sz val="11"/>
        <color theme="1"/>
        <rFont val="Calibri"/>
        <family val="2"/>
      </rPr>
      <t>.</t>
    </r>
  </si>
  <si>
    <t>시전 -2%</t>
  </si>
  <si>
    <r>
      <rPr>
        <sz val="11"/>
        <color theme="1"/>
        <rFont val="Calibri"/>
        <family val="2"/>
      </rPr>
      <t>33% 출혈</t>
    </r>
    <r>
      <rPr>
        <sz val="11"/>
        <color theme="1"/>
        <rFont val="Calibri"/>
        <family val="2"/>
      </rPr>
      <t xml:space="preserve"> </t>
    </r>
    <r>
      <rPr>
        <sz val="11"/>
        <color theme="1"/>
        <rFont val="Calibri"/>
        <family val="2"/>
      </rPr>
      <t>총</t>
    </r>
    <r>
      <rPr>
        <sz val="11"/>
        <color theme="1"/>
        <rFont val="Calibri"/>
        <family val="2"/>
      </rPr>
      <t>D 60%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</si>
  <si>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</si>
  <si>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</si>
  <si>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</si>
  <si>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공격마다</t>
    </r>
    <r>
      <rPr>
        <sz val="11"/>
        <color theme="1"/>
        <rFont val="Calibri"/>
        <family val="2"/>
      </rPr>
      <t xml:space="preserve"> </t>
    </r>
    <r>
      <rPr>
        <sz val="11"/>
        <color theme="1"/>
        <rFont val="Calibri"/>
        <family val="2"/>
      </rPr>
      <t>범위</t>
    </r>
    <r>
      <rPr>
        <sz val="11"/>
        <color theme="1"/>
        <rFont val="Calibri"/>
        <family val="2"/>
      </rPr>
      <t xml:space="preserve"> 30% </t>
    </r>
    <r>
      <rPr>
        <sz val="11"/>
        <color theme="1"/>
        <rFont val="Calibri"/>
        <family val="2"/>
      </rPr>
      <t>증가</t>
    </r>
  </si>
  <si>
    <r>
      <rPr>
        <sz val="11"/>
        <color theme="1"/>
        <rFont val="Calibri"/>
        <family val="2"/>
      </rPr>
      <t>사미환</t>
    </r>
  </si>
  <si>
    <r>
      <rPr>
        <sz val="11"/>
        <color theme="1"/>
        <rFont val="Calibri"/>
        <family val="2"/>
      </rPr>
      <t>박치기</t>
    </r>
  </si>
  <si>
    <t>狒狒王滅咬陣</t>
  </si>
  <si>
    <t>메코진</t>
  </si>
  <si>
    <r>
      <rPr>
        <sz val="11"/>
        <color rgb="FFFF0000"/>
        <rFont val="Calibri"/>
        <family val="2"/>
      </rPr>
      <t>체력</t>
    </r>
    <r>
      <rPr>
        <sz val="11"/>
        <color rgb="FFFF0000"/>
        <rFont val="Calibri"/>
        <family val="2"/>
      </rPr>
      <t xml:space="preserve"> 5%</t>
    </r>
  </si>
  <si>
    <r>
      <rPr>
        <sz val="11"/>
        <color theme="1"/>
        <rFont val="Calibri"/>
        <family val="2"/>
      </rPr>
      <t>비비왕이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물어</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보낸</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물어뜯고</t>
    </r>
    <r>
      <rPr>
        <sz val="11"/>
        <color theme="1"/>
        <rFont val="Calibri"/>
        <family val="2"/>
      </rPr>
      <t xml:space="preserve">, </t>
    </r>
    <r>
      <rPr>
        <sz val="11"/>
        <color theme="1"/>
        <rFont val="Calibri"/>
        <family val="2"/>
      </rPr>
      <t>마지막으로</t>
    </r>
    <r>
      <rPr>
        <sz val="11"/>
        <color theme="1"/>
        <rFont val="Calibri"/>
        <family val="2"/>
      </rPr>
      <t xml:space="preserve"> </t>
    </r>
    <r>
      <rPr>
        <sz val="11"/>
        <color theme="1"/>
        <rFont val="Calibri"/>
        <family val="2"/>
      </rPr>
      <t>땅으로</t>
    </r>
    <r>
      <rPr>
        <sz val="11"/>
        <color theme="1"/>
        <rFont val="Calibri"/>
        <family val="2"/>
      </rPr>
      <t xml:space="preserve"> </t>
    </r>
    <r>
      <rPr>
        <sz val="11"/>
        <color theme="1"/>
        <rFont val="Calibri"/>
        <family val="2"/>
      </rPr>
      <t>처박습니다</t>
    </r>
    <r>
      <rPr>
        <sz val="11"/>
        <color theme="1"/>
        <rFont val="Calibri"/>
        <family val="2"/>
      </rPr>
      <t>.</t>
    </r>
  </si>
  <si>
    <t>조각 +2%</t>
  </si>
  <si>
    <r>
      <rPr>
        <sz val="11"/>
        <color theme="1"/>
        <rFont val="Calibri"/>
        <family val="2"/>
      </rPr>
      <t>체력</t>
    </r>
    <r>
      <rPr>
        <sz val="11"/>
        <color theme="1"/>
        <rFont val="Calibri"/>
        <family val="2"/>
      </rPr>
      <t xml:space="preserve"> 1-5% </t>
    </r>
    <r>
      <rPr>
        <sz val="11"/>
        <color theme="1"/>
        <rFont val="Calibri"/>
        <family val="2"/>
      </rPr>
      <t>절대데미지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</si>
  <si>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</si>
  <si>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에어본</t>
    </r>
    <r>
      <rPr>
        <sz val="11"/>
        <color theme="1"/>
        <rFont val="Calibri"/>
        <family val="2"/>
      </rPr>
      <t xml:space="preserve"> </t>
    </r>
    <r>
      <rPr>
        <sz val="11"/>
        <color theme="1"/>
        <rFont val="Calibri"/>
        <family val="2"/>
      </rPr>
      <t>시간</t>
    </r>
    <r>
      <rPr>
        <sz val="11"/>
        <color theme="1"/>
        <rFont val="Calibri"/>
        <family val="2"/>
      </rPr>
      <t xml:space="preserve"> 2</t>
    </r>
    <r>
      <rPr>
        <sz val="11"/>
        <color theme="1"/>
        <rFont val="Calibri"/>
        <family val="2"/>
      </rPr>
      <t>→</t>
    </r>
    <r>
      <rPr>
        <sz val="11"/>
        <color theme="1"/>
        <rFont val="Calibri"/>
        <family val="2"/>
      </rPr>
      <t>3.5</t>
    </r>
    <r>
      <rPr>
        <sz val="11"/>
        <color theme="1"/>
        <rFont val="Calibri"/>
        <family val="2"/>
      </rPr>
      <t>초</t>
    </r>
  </si>
  <si>
    <r>
      <rPr>
        <sz val="11"/>
        <color theme="1"/>
        <rFont val="Calibri"/>
        <family val="2"/>
      </rPr>
      <t>데미지</t>
    </r>
    <r>
      <rPr>
        <sz val="11"/>
        <color theme="1"/>
        <rFont val="Calibri"/>
        <family val="2"/>
      </rPr>
      <t xml:space="preserve"> +30%</t>
    </r>
  </si>
  <si>
    <t>출혈 폭발, 총데미지 즉시가함</t>
  </si>
  <si>
    <r>
      <rPr>
        <sz val="11"/>
        <color theme="1"/>
        <rFont val="Calibri"/>
        <family val="2"/>
      </rPr>
      <t>슌센벤</t>
    </r>
  </si>
  <si>
    <t>슌센벤</t>
  </si>
  <si>
    <r>
      <rPr>
        <sz val="11"/>
        <color rgb="FFFF0000"/>
        <rFont val="Calibri"/>
        <family val="2"/>
      </rPr>
      <t>체력</t>
    </r>
    <r>
      <rPr>
        <sz val="11"/>
        <color rgb="FFFF0000"/>
        <rFont val="Calibri"/>
        <family val="2"/>
      </rPr>
      <t xml:space="preserve"> 5%</t>
    </r>
  </si>
  <si>
    <r>
      <rPr>
        <sz val="11"/>
        <color theme="1"/>
        <rFont val="Calibri"/>
        <family val="2"/>
      </rPr>
      <t>세</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채찍질하여</t>
    </r>
    <r>
      <rPr>
        <sz val="11"/>
        <color theme="1"/>
        <rFont val="Calibri"/>
        <family val="2"/>
      </rPr>
      <t xml:space="preserve">, </t>
    </r>
    <r>
      <rPr>
        <sz val="11"/>
        <color theme="1"/>
        <rFont val="Calibri"/>
        <family val="2"/>
      </rPr>
      <t>넉백시킵니다</t>
    </r>
    <r>
      <rPr>
        <sz val="11"/>
        <color theme="1"/>
        <rFont val="Calibri"/>
        <family val="2"/>
      </rPr>
      <t>.</t>
    </r>
  </si>
  <si>
    <t>20% 출혈 총D 100%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</si>
  <si>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</si>
  <si>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</si>
  <si>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</si>
  <si>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넉백</t>
    </r>
    <r>
      <rPr>
        <sz val="11"/>
        <color theme="1"/>
        <rFont val="Calibri"/>
        <family val="2"/>
      </rPr>
      <t xml:space="preserve"> </t>
    </r>
    <r>
      <rPr>
        <sz val="11"/>
        <color theme="1"/>
        <rFont val="Calibri"/>
        <family val="2"/>
      </rPr>
      <t>거리</t>
    </r>
    <r>
      <rPr>
        <sz val="11"/>
        <color theme="1"/>
        <rFont val="Calibri"/>
        <family val="2"/>
      </rPr>
      <t xml:space="preserve"> 200</t>
    </r>
  </si>
  <si>
    <t>넉백</t>
  </si>
  <si>
    <r>
      <rPr>
        <sz val="11"/>
        <color theme="1"/>
        <rFont val="Calibri"/>
        <family val="2"/>
      </rPr>
      <t>센코</t>
    </r>
  </si>
  <si>
    <t>昇閃牙</t>
  </si>
  <si>
    <t>쇼센가</t>
  </si>
  <si>
    <r>
      <rPr>
        <sz val="11"/>
        <color rgb="FFFF0000"/>
        <rFont val="Calibri"/>
        <family val="2"/>
      </rPr>
      <t>체력</t>
    </r>
    <r>
      <rPr>
        <sz val="11"/>
        <color rgb="FFFF0000"/>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</si>
  <si>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에어본</t>
    </r>
    <r>
      <rPr>
        <sz val="11"/>
        <color theme="1"/>
        <rFont val="Calibri"/>
        <family val="2"/>
      </rPr>
      <t xml:space="preserve"> 0.2-1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</si>
  <si>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</si>
  <si>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경로상</t>
    </r>
    <r>
      <rPr>
        <sz val="11"/>
        <color theme="1"/>
        <rFont val="Calibri"/>
        <family val="2"/>
      </rPr>
      <t xml:space="preserve"> </t>
    </r>
    <r>
      <rPr>
        <sz val="11"/>
        <color theme="1"/>
        <rFont val="Calibri"/>
        <family val="2"/>
      </rPr>
      <t>데미지</t>
    </r>
    <r>
      <rPr>
        <sz val="11"/>
        <color theme="1"/>
        <rFont val="Calibri"/>
        <family val="2"/>
      </rPr>
      <t xml:space="preserve"> 40/70/100%</t>
    </r>
  </si>
  <si>
    <r>
      <rPr>
        <sz val="11"/>
        <color theme="1"/>
        <rFont val="Calibri"/>
        <family val="2"/>
      </rPr>
      <t>데미지</t>
    </r>
    <r>
      <rPr>
        <sz val="11"/>
        <color theme="1"/>
        <rFont val="Calibri"/>
        <family val="2"/>
      </rPr>
      <t xml:space="preserve"> +30%</t>
    </r>
  </si>
  <si>
    <r>
      <rPr>
        <sz val="11"/>
        <color theme="1"/>
        <rFont val="Calibri"/>
        <family val="2"/>
      </rPr>
      <t>경로</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적용</t>
    </r>
  </si>
  <si>
    <t>에어본</t>
  </si>
  <si>
    <r>
      <rPr>
        <sz val="11"/>
        <color theme="1"/>
        <rFont val="Calibri"/>
        <family val="2"/>
      </rPr>
      <t>비아절교</t>
    </r>
  </si>
  <si>
    <t>蛇き突し</t>
  </si>
  <si>
    <t>츠키사시</t>
  </si>
  <si>
    <r>
      <rPr>
        <sz val="11"/>
        <color rgb="FFFF0000"/>
        <rFont val="Calibri"/>
        <family val="2"/>
      </rPr>
      <t>체력</t>
    </r>
    <r>
      <rPr>
        <sz val="11"/>
        <color rgb="FFFF0000"/>
        <rFont val="Calibri"/>
        <family val="2"/>
      </rPr>
      <t xml:space="preserve"> 5%</t>
    </r>
  </si>
  <si>
    <r>
      <rPr>
        <sz val="11"/>
        <color theme="1"/>
        <rFont val="Calibri"/>
        <family val="2"/>
      </rPr>
      <t>앞으로</t>
    </r>
    <r>
      <rPr>
        <sz val="11"/>
        <color theme="1"/>
        <rFont val="Calibri"/>
        <family val="2"/>
      </rPr>
      <t xml:space="preserve"> </t>
    </r>
    <r>
      <rPr>
        <sz val="11"/>
        <color theme="1"/>
        <rFont val="Calibri"/>
        <family val="2"/>
      </rPr>
      <t>쭉</t>
    </r>
    <r>
      <rPr>
        <sz val="11"/>
        <color theme="1"/>
        <rFont val="Calibri"/>
        <family val="2"/>
      </rPr>
      <t xml:space="preserve"> </t>
    </r>
    <r>
      <rPr>
        <sz val="11"/>
        <color theme="1"/>
        <rFont val="Calibri"/>
        <family val="2"/>
      </rPr>
      <t>찔러</t>
    </r>
    <r>
      <rPr>
        <sz val="11"/>
        <color theme="1"/>
        <rFont val="Calibri"/>
        <family val="2"/>
      </rPr>
      <t xml:space="preserve"> </t>
    </r>
    <r>
      <rPr>
        <sz val="11"/>
        <color theme="1"/>
        <rFont val="Calibri"/>
        <family val="2"/>
      </rPr>
      <t>스턴을</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</si>
  <si>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0.2</t>
    </r>
    <r>
      <rPr>
        <sz val="11"/>
        <color theme="1"/>
        <rFont val="Calibri"/>
        <family val="2"/>
      </rPr>
      <t>초</t>
    </r>
    <r>
      <rPr>
        <sz val="11"/>
        <color theme="1"/>
        <rFont val="Calibri"/>
        <family val="2"/>
      </rPr>
      <t>-1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</si>
  <si>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</si>
  <si>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스턴</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출혈</t>
    </r>
    <r>
      <rPr>
        <sz val="11"/>
        <color theme="1"/>
        <rFont val="Calibri"/>
        <family val="2"/>
      </rPr>
      <t xml:space="preserve"> 20% x2-6</t>
    </r>
    <r>
      <rPr>
        <sz val="11"/>
        <color theme="1"/>
        <rFont val="Calibri"/>
        <family val="2"/>
      </rPr>
      <t>초</t>
    </r>
  </si>
  <si>
    <r>
      <rPr>
        <sz val="11"/>
        <color theme="1"/>
        <rFont val="Calibri"/>
        <family val="2"/>
      </rPr>
      <t>데미지</t>
    </r>
    <r>
      <rPr>
        <sz val="11"/>
        <color theme="1"/>
        <rFont val="Calibri"/>
        <family val="2"/>
      </rPr>
      <t xml:space="preserve"> +30%</t>
    </r>
  </si>
  <si>
    <r>
      <rPr>
        <sz val="11"/>
        <color theme="1"/>
        <rFont val="Calibri"/>
        <family val="2"/>
      </rPr>
      <t>항상</t>
    </r>
    <r>
      <rPr>
        <sz val="11"/>
        <color theme="1"/>
        <rFont val="Calibri"/>
        <family val="2"/>
      </rPr>
      <t xml:space="preserve"> </t>
    </r>
    <r>
      <rPr>
        <sz val="11"/>
        <color theme="1"/>
        <rFont val="Calibri"/>
        <family val="2"/>
      </rPr>
      <t>최대거리까지</t>
    </r>
    <r>
      <rPr>
        <sz val="11"/>
        <color theme="1"/>
        <rFont val="Calibri"/>
        <family val="2"/>
      </rPr>
      <t xml:space="preserve"> </t>
    </r>
    <r>
      <rPr>
        <sz val="11"/>
        <color theme="1"/>
        <rFont val="Calibri"/>
        <family val="2"/>
      </rPr>
      <t>뚫습니다</t>
    </r>
    <r>
      <rPr>
        <sz val="11"/>
        <color theme="1"/>
        <rFont val="Calibri"/>
        <family val="2"/>
      </rPr>
      <t>.</t>
    </r>
  </si>
  <si>
    <r>
      <rPr>
        <sz val="11"/>
        <color theme="1"/>
        <rFont val="Calibri"/>
        <family val="2"/>
      </rPr>
      <t>쇼센가</t>
    </r>
  </si>
  <si>
    <r>
      <rPr>
        <sz val="10"/>
        <color theme="1"/>
        <rFont val="Calibri"/>
        <family val="2"/>
      </rPr>
      <t>비골대포</t>
    </r>
  </si>
  <si>
    <t>狒牙閃咬</t>
  </si>
  <si>
    <r>
      <rPr>
        <sz val="11"/>
        <color theme="1"/>
        <rFont val="Calibri"/>
        <family val="2"/>
      </rPr>
      <t>히가</t>
    </r>
    <r>
      <rPr>
        <sz val="11"/>
        <color theme="1"/>
        <rFont val="Calibri"/>
        <family val="2"/>
      </rPr>
      <t xml:space="preserve"> </t>
    </r>
    <r>
      <rPr>
        <sz val="11"/>
        <color theme="1"/>
        <rFont val="Calibri"/>
        <family val="2"/>
      </rPr>
      <t>센코</t>
    </r>
  </si>
  <si>
    <r>
      <rPr>
        <sz val="11"/>
        <color rgb="FFFF0000"/>
        <rFont val="Calibri"/>
        <family val="2"/>
      </rPr>
      <t>체력</t>
    </r>
    <r>
      <rPr>
        <sz val="11"/>
        <color rgb="FFFF0000"/>
        <rFont val="Calibri"/>
        <family val="2"/>
      </rPr>
      <t xml:space="preserve"> 5%</t>
    </r>
  </si>
  <si>
    <r>
      <rPr>
        <sz val="11"/>
        <color theme="1"/>
        <rFont val="Calibri"/>
        <family val="2"/>
      </rPr>
      <t>슌센벤</t>
    </r>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앞을</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여러</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내려칩니다</t>
    </r>
    <r>
      <rPr>
        <sz val="11"/>
        <color theme="1"/>
        <rFont val="Calibri"/>
        <family val="2"/>
      </rPr>
      <t>.</t>
    </r>
  </si>
  <si>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</si>
  <si>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</si>
  <si>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</si>
  <si>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</si>
  <si>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</si>
  <si>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0"/>
        <color theme="1"/>
        <rFont val="Calibri"/>
        <family val="2"/>
      </rPr>
      <t>츠키사시</t>
    </r>
  </si>
  <si>
    <t>牙刃突</t>
  </si>
  <si>
    <t>가진토츠</t>
  </si>
  <si>
    <r>
      <rPr>
        <sz val="11"/>
        <color rgb="FFFF0000"/>
        <rFont val="Calibri"/>
        <family val="2"/>
      </rPr>
      <t>체력</t>
    </r>
    <r>
      <rPr>
        <sz val="11"/>
        <color rgb="FFFF0000"/>
        <rFont val="Calibri"/>
        <family val="2"/>
      </rPr>
      <t xml:space="preserve"> 5%</t>
    </r>
  </si>
  <si>
    <r>
      <rPr>
        <sz val="11"/>
        <color theme="1"/>
        <rFont val="Calibri"/>
        <family val="2"/>
      </rPr>
      <t>부서진</t>
    </r>
    <r>
      <rPr>
        <sz val="11"/>
        <color theme="1"/>
        <rFont val="Calibri"/>
        <family val="2"/>
      </rPr>
      <t xml:space="preserve"> </t>
    </r>
    <r>
      <rPr>
        <sz val="11"/>
        <color theme="1"/>
        <rFont val="Calibri"/>
        <family val="2"/>
      </rPr>
      <t>칼날을</t>
    </r>
    <r>
      <rPr>
        <sz val="11"/>
        <color theme="1"/>
        <rFont val="Calibri"/>
        <family val="2"/>
      </rPr>
      <t xml:space="preserve"> </t>
    </r>
    <r>
      <rPr>
        <sz val="11"/>
        <color theme="1"/>
        <rFont val="Calibri"/>
        <family val="2"/>
      </rPr>
      <t>세로로</t>
    </r>
    <r>
      <rPr>
        <sz val="11"/>
        <color theme="1"/>
        <rFont val="Calibri"/>
        <family val="2"/>
      </rPr>
      <t xml:space="preserve"> </t>
    </r>
    <r>
      <rPr>
        <sz val="11"/>
        <color theme="1"/>
        <rFont val="Calibri"/>
        <family val="2"/>
      </rPr>
      <t>내려칩니다</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</si>
  <si>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40% 출혈 50% x1-5초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</si>
  <si>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</si>
  <si>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거리</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</si>
  <si>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</si>
  <si>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모읍니다</t>
    </r>
    <r>
      <rPr>
        <sz val="11"/>
        <color theme="1"/>
        <rFont val="Calibri"/>
        <family val="2"/>
      </rPr>
      <t>.</t>
    </r>
  </si>
  <si>
    <t>뭉치기</t>
  </si>
  <si>
    <r>
      <rPr>
        <sz val="9"/>
        <color theme="1"/>
        <rFont val="Calibri"/>
        <family val="2"/>
      </rPr>
      <t>우치</t>
    </r>
    <r>
      <rPr>
        <sz val="9"/>
        <color theme="1"/>
        <rFont val="Calibri"/>
        <family val="2"/>
      </rPr>
      <t xml:space="preserve"> </t>
    </r>
    <r>
      <rPr>
        <sz val="9"/>
        <color theme="1"/>
        <rFont val="Calibri"/>
        <family val="2"/>
      </rPr>
      <t>오로시</t>
    </r>
  </si>
  <si>
    <r>
      <rPr>
        <sz val="10"/>
        <color theme="1"/>
        <rFont val="Calibri"/>
        <family val="2"/>
      </rPr>
      <t>시아철포</t>
    </r>
  </si>
  <si>
    <t>バチキ</t>
  </si>
  <si>
    <t>백타</t>
  </si>
  <si>
    <t>박치기</t>
  </si>
  <si>
    <r>
      <rPr>
        <sz val="11"/>
        <color rgb="FFFF0000"/>
        <rFont val="Calibri"/>
        <family val="2"/>
      </rPr>
      <t>체력</t>
    </r>
    <r>
      <rPr>
        <sz val="11"/>
        <color rgb="FFFF0000"/>
        <rFont val="Calibri"/>
        <family val="2"/>
      </rPr>
      <t xml:space="preserve"> 5%</t>
    </r>
  </si>
  <si>
    <r>
      <rPr>
        <sz val="11"/>
        <color theme="1"/>
        <rFont val="Calibri"/>
        <family val="2"/>
      </rPr>
      <t>적을</t>
    </r>
    <r>
      <rPr>
        <sz val="11"/>
        <color theme="1"/>
        <rFont val="Calibri"/>
        <family val="2"/>
      </rPr>
      <t xml:space="preserve"> </t>
    </r>
    <r>
      <rPr>
        <sz val="11"/>
        <color theme="1"/>
        <rFont val="Calibri"/>
        <family val="2"/>
      </rPr>
      <t>붙잡아</t>
    </r>
    <r>
      <rPr>
        <sz val="11"/>
        <color theme="1"/>
        <rFont val="Calibri"/>
        <family val="2"/>
      </rPr>
      <t xml:space="preserve"> </t>
    </r>
    <r>
      <rPr>
        <sz val="11"/>
        <color theme="1"/>
        <rFont val="Calibri"/>
        <family val="2"/>
      </rPr>
      <t>박치기를</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</si>
  <si>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박치기에</t>
    </r>
    <r>
      <rPr>
        <sz val="11"/>
        <color theme="1"/>
        <rFont val="Calibri"/>
        <family val="2"/>
      </rPr>
      <t xml:space="preserve"> </t>
    </r>
    <r>
      <rPr>
        <sz val="11"/>
        <color theme="1"/>
        <rFont val="Calibri"/>
        <family val="2"/>
      </rPr>
      <t>스턴</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</si>
  <si>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</si>
  <si>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횟수 +1-3회</t>
  </si>
  <si>
    <r>
      <rPr>
        <sz val="11"/>
        <color theme="1"/>
        <rFont val="Calibri"/>
        <family val="2"/>
      </rPr>
      <t>데미지</t>
    </r>
    <r>
      <rPr>
        <sz val="11"/>
        <color theme="1"/>
        <rFont val="Calibri"/>
        <family val="2"/>
      </rPr>
      <t xml:space="preserve"> +30%</t>
    </r>
  </si>
  <si>
    <r>
      <rPr>
        <sz val="11"/>
        <color theme="1"/>
        <rFont val="Calibri"/>
        <family val="2"/>
      </rPr>
      <t>스턴</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</si>
  <si>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10"/>
        <color theme="1"/>
        <rFont val="Calibri"/>
        <family val="2"/>
      </rPr>
      <t>히가</t>
    </r>
    <r>
      <rPr>
        <sz val="10"/>
        <color theme="1"/>
        <rFont val="Calibri"/>
        <family val="2"/>
      </rPr>
      <t xml:space="preserve"> </t>
    </r>
    <r>
      <rPr>
        <sz val="10"/>
        <color theme="1"/>
        <rFont val="Calibri"/>
        <family val="2"/>
      </rPr>
      <t>센코</t>
    </r>
  </si>
  <si>
    <r>
      <rPr>
        <sz val="10"/>
        <color theme="1"/>
        <rFont val="Calibri"/>
        <family val="2"/>
      </rPr>
      <t>히가</t>
    </r>
    <r>
      <rPr>
        <sz val="10"/>
        <color theme="1"/>
        <rFont val="Calibri"/>
        <family val="2"/>
      </rPr>
      <t xml:space="preserve"> </t>
    </r>
    <r>
      <rPr>
        <sz val="10"/>
        <color theme="1"/>
        <rFont val="Calibri"/>
        <family val="2"/>
      </rPr>
      <t>호코</t>
    </r>
  </si>
  <si>
    <t>閃咬</t>
  </si>
  <si>
    <t>센코</t>
  </si>
  <si>
    <r>
      <rPr>
        <sz val="11"/>
        <color rgb="FFFF0000"/>
        <rFont val="Calibri"/>
        <family val="2"/>
      </rPr>
      <t>체력</t>
    </r>
    <r>
      <rPr>
        <sz val="11"/>
        <color rgb="FFFF0000"/>
        <rFont val="Calibri"/>
        <family val="2"/>
      </rPr>
      <t xml:space="preserve"> 5%</t>
    </r>
  </si>
  <si>
    <r>
      <rPr>
        <sz val="11"/>
        <color theme="1"/>
        <rFont val="Calibri"/>
        <family val="2"/>
      </rPr>
      <t>빠르게</t>
    </r>
    <r>
      <rPr>
        <sz val="11"/>
        <color theme="1"/>
        <rFont val="Calibri"/>
        <family val="2"/>
      </rPr>
      <t xml:space="preserve"> </t>
    </r>
    <r>
      <rPr>
        <sz val="11"/>
        <color theme="1"/>
        <rFont val="Calibri"/>
        <family val="2"/>
      </rPr>
      <t>돌진하여</t>
    </r>
    <r>
      <rPr>
        <sz val="11"/>
        <color theme="1"/>
        <rFont val="Calibri"/>
        <family val="2"/>
      </rPr>
      <t xml:space="preserve"> </t>
    </r>
    <r>
      <rPr>
        <sz val="11"/>
        <color theme="1"/>
        <rFont val="Calibri"/>
        <family val="2"/>
      </rPr>
      <t>경로상</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베어냅니다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</si>
  <si>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</si>
  <si>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</si>
  <si>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</si>
  <si>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10-30%</t>
    </r>
  </si>
  <si>
    <r>
      <rPr>
        <sz val="11"/>
        <color theme="1"/>
        <rFont val="Calibri"/>
        <family val="2"/>
      </rPr>
      <t>데미지</t>
    </r>
    <r>
      <rPr>
        <sz val="11"/>
        <color theme="1"/>
        <rFont val="Calibri"/>
        <family val="2"/>
      </rPr>
      <t xml:space="preserve"> +30%</t>
    </r>
  </si>
  <si>
    <t>돌진 후 다시 돌아옵니다.</t>
  </si>
  <si>
    <r>
      <rPr>
        <sz val="10"/>
        <color theme="1"/>
        <rFont val="Calibri"/>
        <family val="2"/>
      </rPr>
      <t>가진토츠</t>
    </r>
  </si>
  <si>
    <t>╅</t>
  </si>
  <si>
    <r>
      <rPr>
        <sz val="11"/>
        <color theme="1"/>
        <rFont val="Calibri"/>
        <family val="2"/>
      </rPr>
      <t>츼사코</t>
    </r>
  </si>
  <si>
    <t>狒骨大包</t>
  </si>
  <si>
    <t>비골대포</t>
  </si>
  <si>
    <r>
      <rPr>
        <sz val="11"/>
        <color rgb="FFFF0000"/>
        <rFont val="Calibri"/>
        <family val="2"/>
      </rPr>
      <t>체력</t>
    </r>
    <r>
      <rPr>
        <sz val="11"/>
        <color rgb="FFFF0000"/>
        <rFont val="Calibri"/>
        <family val="2"/>
      </rPr>
      <t xml:space="preserve"> 5%</t>
    </r>
  </si>
  <si>
    <r>
      <rPr>
        <sz val="11"/>
        <color theme="1"/>
        <rFont val="Calibri"/>
        <family val="2"/>
      </rPr>
      <t>영압덩어리를</t>
    </r>
    <r>
      <rPr>
        <sz val="11"/>
        <color theme="1"/>
        <rFont val="Calibri"/>
        <family val="2"/>
      </rPr>
      <t xml:space="preserve"> </t>
    </r>
    <r>
      <rPr>
        <sz val="11"/>
        <color theme="1"/>
        <rFont val="Calibri"/>
        <family val="2"/>
      </rPr>
      <t>발사해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밀어냅니다</t>
    </r>
    <r>
      <rPr>
        <sz val="11"/>
        <color theme="1"/>
        <rFont val="Calibri"/>
        <family val="2"/>
      </rPr>
      <t>.</t>
    </r>
  </si>
  <si>
    <r>
      <rPr>
        <sz val="11"/>
        <color theme="1"/>
        <rFont val="Calibri"/>
        <family val="2"/>
      </rPr>
      <t>조각</t>
    </r>
    <r>
      <rPr>
        <sz val="11"/>
        <color theme="1"/>
        <rFont val="Calibri"/>
        <family val="2"/>
      </rPr>
      <t xml:space="preserve"> +3%</t>
    </r>
  </si>
  <si>
    <r>
      <rPr>
        <sz val="11"/>
        <color theme="1"/>
        <rFont val="Calibri"/>
        <family val="2"/>
      </rPr>
      <t>5</t>
    </r>
    <r>
      <rPr>
        <sz val="11"/>
        <color theme="1"/>
        <rFont val="Calibri"/>
        <family val="2"/>
      </rPr>
      <t xml:space="preserve">0%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</si>
  <si>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</si>
  <si>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거리 +15-45%</t>
  </si>
  <si>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</si>
  <si>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</si>
  <si>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1"/>
        <color theme="1"/>
        <rFont val="Calibri"/>
        <family val="2"/>
      </rPr>
      <t>메코진</t>
    </r>
  </si>
  <si>
    <r>
      <rPr>
        <sz val="11"/>
        <color theme="1"/>
        <rFont val="Calibri"/>
        <family val="2"/>
      </rPr>
      <t>蛇牙鉄炮</t>
    </r>
  </si>
  <si>
    <t>시아철포</t>
  </si>
  <si>
    <r>
      <rPr>
        <sz val="11"/>
        <color rgb="FFFF0000"/>
        <rFont val="Calibri"/>
        <family val="2"/>
      </rPr>
      <t>체력</t>
    </r>
    <r>
      <rPr>
        <sz val="11"/>
        <color rgb="FFFF0000"/>
        <rFont val="Calibri"/>
        <family val="2"/>
      </rPr>
      <t xml:space="preserve"> 5%</t>
    </r>
  </si>
  <si>
    <t>대사왕(검)을 상대에게 꽂아넣은 상태에서 뱀머리 모양의 영압덩어리로 상대를 불태워 버리는 기술.</t>
  </si>
  <si>
    <r>
      <rPr>
        <sz val="11"/>
        <color theme="1"/>
        <rFont val="Calibri"/>
        <family val="2"/>
      </rPr>
      <t>6</t>
    </r>
    <r>
      <rPr>
        <sz val="11"/>
        <color theme="1"/>
        <rFont val="Calibri"/>
        <family val="2"/>
      </rPr>
      <t xml:space="preserve">7%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30%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</si>
  <si>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</si>
  <si>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데미지</t>
    </r>
    <r>
      <rPr>
        <sz val="11"/>
        <color theme="1"/>
        <rFont val="Calibri"/>
        <family val="2"/>
      </rPr>
      <t xml:space="preserve"> +30%</t>
    </r>
  </si>
  <si>
    <r>
      <rPr>
        <sz val="11"/>
        <color theme="1"/>
        <rFont val="Calibri"/>
        <family val="2"/>
      </rPr>
      <t>출혈을</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화상으로</t>
    </r>
    <r>
      <rPr>
        <sz val="11"/>
        <color theme="1"/>
        <rFont val="Calibri"/>
        <family val="2"/>
      </rPr>
      <t xml:space="preserve"> </t>
    </r>
    <r>
      <rPr>
        <sz val="11"/>
        <color theme="1"/>
        <rFont val="Calibri"/>
        <family val="2"/>
      </rPr>
      <t>전환</t>
    </r>
  </si>
  <si>
    <r>
      <rPr>
        <sz val="11"/>
        <color theme="1"/>
        <rFont val="Calibri"/>
        <family val="2"/>
      </rPr>
      <t>狒狒王墜</t>
    </r>
    <r>
      <rPr>
        <sz val="11"/>
        <color theme="1"/>
        <rFont val="Calibri"/>
        <family val="2"/>
      </rPr>
      <t>砕</t>
    </r>
    <r>
      <rPr>
        <sz val="11"/>
        <color theme="1"/>
        <rFont val="Calibri"/>
        <family val="2"/>
      </rPr>
      <t>咬</t>
    </r>
  </si>
  <si>
    <t>츼사코</t>
  </si>
  <si>
    <r>
      <rPr>
        <sz val="11"/>
        <color rgb="FFFF0000"/>
        <rFont val="Calibri"/>
        <family val="2"/>
      </rPr>
      <t>체력</t>
    </r>
    <r>
      <rPr>
        <sz val="11"/>
        <color rgb="FFFF0000"/>
        <rFont val="Calibri"/>
        <family val="2"/>
      </rPr>
      <t xml:space="preserve"> 5%</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</si>
  <si>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되돌려줍니다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</si>
  <si>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성공률</t>
    </r>
    <r>
      <rPr>
        <sz val="11"/>
        <color theme="1"/>
        <rFont val="Calibri"/>
        <family val="2"/>
      </rPr>
      <t xml:space="preserve"> </t>
    </r>
    <r>
      <rPr>
        <sz val="11"/>
        <color theme="1"/>
        <rFont val="Calibri"/>
        <family val="2"/>
      </rPr>
      <t>증가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</si>
  <si>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</si>
  <si>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방어시</t>
    </r>
    <r>
      <rPr>
        <sz val="11"/>
        <color theme="1"/>
        <rFont val="Calibri"/>
        <family val="2"/>
      </rPr>
      <t xml:space="preserve"> </t>
    </r>
    <r>
      <rPr>
        <sz val="11"/>
        <color theme="1"/>
        <rFont val="Calibri"/>
        <family val="2"/>
      </rPr>
      <t>체력회복</t>
    </r>
    <r>
      <rPr>
        <sz val="11"/>
        <color theme="1"/>
        <rFont val="Calibri"/>
        <family val="2"/>
      </rPr>
      <t xml:space="preserve"> 5-15%</t>
    </r>
  </si>
  <si>
    <r>
      <rPr>
        <sz val="11"/>
        <color theme="1"/>
        <rFont val="Calibri"/>
        <family val="2"/>
      </rPr>
      <t>데미지</t>
    </r>
    <r>
      <rPr>
        <sz val="11"/>
        <color theme="1"/>
        <rFont val="Calibri"/>
        <family val="2"/>
      </rPr>
      <t xml:space="preserve"> +30%</t>
    </r>
  </si>
  <si>
    <r>
      <rPr>
        <sz val="11"/>
        <color theme="1"/>
        <rFont val="Calibri"/>
        <family val="2"/>
      </rPr>
      <t>쿨</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자동</t>
    </r>
    <r>
      <rPr>
        <sz val="11"/>
        <color theme="1"/>
        <rFont val="Calibri"/>
        <family val="2"/>
      </rPr>
      <t xml:space="preserve"> </t>
    </r>
    <r>
      <rPr>
        <sz val="11"/>
        <color theme="1"/>
        <rFont val="Calibri"/>
        <family val="2"/>
      </rPr>
      <t>시전</t>
    </r>
    <r>
      <rPr>
        <sz val="9"/>
        <color theme="1"/>
        <rFont val="Calibri"/>
        <family val="2"/>
      </rPr>
      <t xml:space="preserve"> (</t>
    </r>
    <r>
      <rPr>
        <sz val="9"/>
        <color theme="1"/>
        <rFont val="Calibri"/>
        <family val="2"/>
      </rPr>
      <t>마나</t>
    </r>
    <r>
      <rPr>
        <sz val="9"/>
        <color theme="1"/>
        <rFont val="Calibri"/>
        <family val="2"/>
      </rPr>
      <t xml:space="preserve"> </t>
    </r>
    <r>
      <rPr>
        <sz val="9"/>
        <color theme="1"/>
        <rFont val="Calibri"/>
        <family val="2"/>
      </rPr>
      <t>소모됨</t>
    </r>
    <r>
      <rPr>
        <sz val="9"/>
        <color theme="1"/>
        <rFont val="Calibri"/>
        <family val="2"/>
      </rPr>
      <t>)</t>
    </r>
  </si>
  <si>
    <r>
      <rPr>
        <sz val="11"/>
        <color theme="1"/>
        <rFont val="Calibri"/>
        <family val="2"/>
      </rPr>
      <t>비비왕</t>
    </r>
    <r>
      <rPr>
        <sz val="11"/>
        <color theme="1"/>
        <rFont val="Calibri"/>
        <family val="2"/>
      </rPr>
      <t xml:space="preserve"> - </t>
    </r>
    <r>
      <rPr>
        <sz val="11"/>
        <color theme="1"/>
        <rFont val="Calibri"/>
        <family val="2"/>
      </rPr>
      <t>내려찍기</t>
    </r>
  </si>
  <si>
    <t>슬로우 강화 +5%</t>
  </si>
  <si>
    <r>
      <rPr>
        <sz val="11"/>
        <color theme="1"/>
        <rFont val="Calibri"/>
        <family val="2"/>
      </rPr>
      <t>비비왕</t>
    </r>
    <r>
      <rPr>
        <sz val="11"/>
        <color theme="1"/>
        <rFont val="Calibri"/>
        <family val="2"/>
      </rPr>
      <t xml:space="preserve"> - </t>
    </r>
    <r>
      <rPr>
        <sz val="11"/>
        <color theme="1"/>
        <rFont val="Calibri"/>
        <family val="2"/>
      </rPr>
      <t>쥐어짜기</t>
    </r>
  </si>
  <si>
    <r>
      <rPr>
        <sz val="11"/>
        <color theme="1"/>
        <rFont val="Calibri"/>
        <family val="2"/>
      </rPr>
      <t>둔화</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스턴</t>
    </r>
    <r>
      <rPr>
        <sz val="11"/>
        <color theme="1"/>
        <rFont val="Calibri"/>
        <family val="2"/>
      </rPr>
      <t xml:space="preserve"> 5%</t>
    </r>
  </si>
  <si>
    <r>
      <rPr>
        <sz val="11"/>
        <color theme="1"/>
        <rFont val="Calibri"/>
        <family val="2"/>
      </rPr>
      <t>쌍왕</t>
    </r>
    <r>
      <rPr>
        <sz val="11"/>
        <color theme="1"/>
        <rFont val="Calibri"/>
        <family val="2"/>
      </rPr>
      <t xml:space="preserve"> - </t>
    </r>
    <r>
      <rPr>
        <sz val="11"/>
        <color theme="1"/>
        <rFont val="Calibri"/>
        <family val="2"/>
      </rPr>
      <t>사루노</t>
    </r>
  </si>
  <si>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t>
    </r>
    <r>
      <rPr>
        <sz val="11"/>
        <color theme="1"/>
        <rFont val="Calibri"/>
        <family val="2"/>
      </rPr>
      <t>비비왕</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추가적용</t>
    </r>
    <r>
      <rPr>
        <sz val="11"/>
        <color theme="1"/>
        <rFont val="Calibri"/>
        <family val="2"/>
      </rPr>
      <t xml:space="preserve"> </t>
    </r>
    <r>
      <rPr>
        <sz val="11"/>
        <color theme="1"/>
        <rFont val="Calibri"/>
        <family val="2"/>
      </rPr>
      <t>각</t>
    </r>
    <r>
      <rPr>
        <sz val="11"/>
        <color theme="1"/>
        <rFont val="Calibri"/>
        <family val="2"/>
      </rPr>
      <t xml:space="preserve"> +3%</t>
    </r>
  </si>
  <si>
    <r>
      <rPr>
        <sz val="11"/>
        <color theme="1"/>
        <rFont val="Calibri"/>
        <family val="2"/>
      </rPr>
      <t>쌍왕</t>
    </r>
    <r>
      <rPr>
        <sz val="11"/>
        <color theme="1"/>
        <rFont val="Calibri"/>
        <family val="2"/>
      </rPr>
      <t xml:space="preserve"> - </t>
    </r>
    <r>
      <rPr>
        <sz val="11"/>
        <color theme="1"/>
        <rFont val="Calibri"/>
        <family val="2"/>
      </rPr>
      <t>헤비노</t>
    </r>
  </si>
  <si>
    <r>
      <rPr>
        <sz val="11"/>
        <color theme="1"/>
        <rFont val="Calibri"/>
        <family val="2"/>
      </rPr>
      <t>비비왕</t>
    </r>
    <r>
      <rPr>
        <sz val="11"/>
        <color theme="1"/>
        <rFont val="Calibri"/>
        <family val="2"/>
      </rPr>
      <t>'</t>
    </r>
    <r>
      <rPr>
        <sz val="11"/>
        <color theme="1"/>
        <rFont val="Calibri"/>
        <family val="2"/>
      </rPr>
      <t>과</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다른스킬</t>
    </r>
    <r>
      <rPr>
        <sz val="11"/>
        <color theme="1"/>
        <rFont val="Calibri"/>
        <family val="2"/>
      </rPr>
      <t>(</t>
    </r>
    <r>
      <rPr>
        <sz val="11"/>
        <color theme="1"/>
        <rFont val="Calibri"/>
        <family val="2"/>
      </rPr>
      <t>한</t>
    </r>
    <r>
      <rPr>
        <sz val="11"/>
        <color theme="1"/>
        <rFont val="Calibri"/>
        <family val="2"/>
      </rPr>
      <t xml:space="preserve"> </t>
    </r>
    <r>
      <rPr>
        <sz val="11"/>
        <color theme="1"/>
        <rFont val="Calibri"/>
        <family val="2"/>
      </rPr>
      <t>개</t>
    </r>
    <r>
      <rPr>
        <sz val="11"/>
        <color theme="1"/>
        <rFont val="Calibri"/>
        <family val="2"/>
      </rPr>
      <t xml:space="preserve">) </t>
    </r>
    <r>
      <rPr>
        <sz val="11"/>
        <color theme="1"/>
        <rFont val="Calibri"/>
        <family val="2"/>
      </rPr>
      <t>쿨</t>
    </r>
    <r>
      <rPr>
        <sz val="11"/>
        <color theme="1"/>
        <rFont val="Calibri"/>
        <family val="2"/>
      </rPr>
      <t xml:space="preserve"> -2%</t>
    </r>
  </si>
  <si>
    <t>사도</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</si>
  <si>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</si>
  <si>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</si>
  <si>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</si>
  <si>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</si>
  <si>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t>발이 닿는 부분에 존재하는 미세한 영혼의 힘을 극도로 끌어올려 탄성을 강화시키는 원리를 이용해서 바닥을 풀브링해 가속한다.</t>
  </si>
  <si>
    <r>
      <rPr>
        <sz val="11"/>
        <color theme="1"/>
        <rFont val="Calibri"/>
        <family val="2"/>
      </rPr>
      <t>사도</t>
    </r>
    <r>
      <rPr>
        <sz val="11"/>
        <color theme="1"/>
        <rFont val="Calibri"/>
        <family val="2"/>
      </rPr>
      <t xml:space="preserve">: </t>
    </r>
    <r>
      <rPr>
        <sz val="11"/>
        <color theme="1"/>
        <rFont val="Calibri"/>
        <family val="2"/>
      </rPr>
      <t>근접</t>
    </r>
    <r>
      <rPr>
        <sz val="11"/>
        <color theme="1"/>
        <rFont val="Calibri"/>
        <family val="2"/>
      </rPr>
      <t xml:space="preserve"> </t>
    </r>
    <r>
      <rPr>
        <sz val="11"/>
        <color theme="1"/>
        <rFont val="Calibri"/>
        <family val="2"/>
      </rPr>
      <t>탱커에</t>
    </r>
    <r>
      <rPr>
        <sz val="11"/>
        <color theme="1"/>
        <rFont val="Calibri"/>
        <family val="2"/>
      </rPr>
      <t xml:space="preserve"> </t>
    </r>
    <r>
      <rPr>
        <sz val="11"/>
        <color theme="1"/>
        <rFont val="Calibri"/>
        <family val="2"/>
      </rPr>
      <t>맞춰서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광역데미지를</t>
    </r>
    <r>
      <rPr>
        <sz val="11"/>
        <color theme="1"/>
        <rFont val="Calibri"/>
        <family val="2"/>
      </rPr>
      <t xml:space="preserve"> </t>
    </r>
    <r>
      <rPr>
        <sz val="11"/>
        <color theme="1"/>
        <rFont val="Calibri"/>
        <family val="2"/>
      </rPr>
      <t>가함</t>
    </r>
  </si>
  <si>
    <r>
      <rPr>
        <sz val="11"/>
        <color theme="1"/>
        <rFont val="Calibri"/>
        <family val="2"/>
      </rPr>
      <t>[</t>
    </r>
    <r>
      <rPr>
        <sz val="11"/>
        <color theme="1"/>
        <rFont val="Calibri"/>
        <family val="2"/>
      </rPr>
      <t>대지</t>
    </r>
    <r>
      <rPr>
        <sz val="11"/>
        <color theme="1"/>
        <rFont val="Calibri"/>
        <family val="2"/>
      </rPr>
      <t>]</t>
    </r>
    <r>
      <rPr>
        <sz val="11"/>
        <color theme="1"/>
        <rFont val="Calibri"/>
        <family val="2"/>
      </rPr>
      <t>류</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땅</t>
    </r>
    <r>
      <rPr>
        <sz val="11"/>
        <color theme="1"/>
        <rFont val="Calibri"/>
        <family val="2"/>
      </rPr>
      <t xml:space="preserve"> 7</t>
    </r>
    <r>
      <rPr>
        <sz val="11"/>
        <color theme="1"/>
        <rFont val="Calibri"/>
        <family val="2"/>
      </rPr>
      <t>초간</t>
    </r>
    <r>
      <rPr>
        <sz val="11"/>
        <color theme="1"/>
        <rFont val="Calibri"/>
        <family val="2"/>
      </rPr>
      <t xml:space="preserve"> '</t>
    </r>
    <r>
      <rPr>
        <sz val="11"/>
        <color theme="1"/>
        <rFont val="Calibri"/>
        <family val="2"/>
      </rPr>
      <t>다져짐</t>
    </r>
    <r>
      <rPr>
        <sz val="11"/>
        <color theme="1"/>
        <rFont val="Calibri"/>
        <family val="2"/>
      </rPr>
      <t>', '</t>
    </r>
    <r>
      <rPr>
        <sz val="11"/>
        <color theme="1"/>
        <rFont val="Calibri"/>
        <family val="2"/>
      </rPr>
      <t>다져진</t>
    </r>
    <r>
      <rPr>
        <sz val="11"/>
        <color theme="1"/>
        <rFont val="Calibri"/>
        <family val="2"/>
      </rPr>
      <t xml:space="preserve">' </t>
    </r>
    <r>
      <rPr>
        <sz val="11"/>
        <color theme="1"/>
        <rFont val="Calibri"/>
        <family val="2"/>
      </rPr>
      <t>땅에서</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증가</t>
    </r>
    <r>
      <rPr>
        <sz val="11"/>
        <color theme="1"/>
        <rFont val="Calibri"/>
        <family val="2"/>
      </rPr>
      <t>(</t>
    </r>
    <r>
      <rPr>
        <sz val="11"/>
        <color theme="1"/>
        <rFont val="Calibri"/>
        <family val="2"/>
      </rPr>
      <t>주먹</t>
    </r>
    <r>
      <rPr>
        <sz val="11"/>
        <color theme="1"/>
        <rFont val="Calibri"/>
        <family val="2"/>
      </rPr>
      <t>)&amp;</t>
    </r>
    <r>
      <rPr>
        <sz val="11"/>
        <color theme="1"/>
        <rFont val="Calibri"/>
        <family val="2"/>
      </rPr>
      <t>감소</t>
    </r>
    <r>
      <rPr>
        <sz val="11"/>
        <color theme="1"/>
        <rFont val="Calibri"/>
        <family val="2"/>
      </rPr>
      <t>(</t>
    </r>
    <r>
      <rPr>
        <sz val="11"/>
        <color theme="1"/>
        <rFont val="Calibri"/>
        <family val="2"/>
      </rPr>
      <t>대지류</t>
    </r>
    <r>
      <rPr>
        <sz val="11"/>
        <color theme="1"/>
        <rFont val="Calibri"/>
        <family val="2"/>
      </rPr>
      <t>)</t>
    </r>
  </si>
  <si>
    <r>
      <rPr>
        <sz val="11"/>
        <color theme="1"/>
        <rFont val="Calibri"/>
        <family val="2"/>
      </rPr>
      <t>핵심</t>
    </r>
    <r>
      <rPr>
        <sz val="11"/>
        <color theme="1"/>
        <rFont val="Calibri"/>
        <family val="2"/>
      </rPr>
      <t xml:space="preserve"> CC: </t>
    </r>
    <r>
      <rPr>
        <sz val="11"/>
        <color theme="1"/>
        <rFont val="Calibri"/>
        <family val="2"/>
      </rPr>
      <t>둔화→고정</t>
    </r>
    <r>
      <rPr>
        <sz val="11"/>
        <color theme="1"/>
        <rFont val="Calibri"/>
        <family val="2"/>
      </rPr>
      <t>(</t>
    </r>
    <r>
      <rPr>
        <sz val="11"/>
        <color theme="1"/>
        <rFont val="Calibri"/>
        <family val="2"/>
      </rPr>
      <t>≥</t>
    </r>
    <r>
      <rPr>
        <sz val="11"/>
        <color theme="1"/>
        <rFont val="Calibri"/>
        <family val="2"/>
      </rPr>
      <t xml:space="preserve">80%), </t>
    </r>
    <r>
      <rPr>
        <sz val="11"/>
        <color theme="1"/>
        <rFont val="Calibri"/>
        <family val="2"/>
      </rPr>
      <t>도발</t>
    </r>
    <r>
      <rPr>
        <sz val="11"/>
        <color theme="1"/>
        <rFont val="Calibri"/>
        <family val="2"/>
      </rPr>
      <t>=(</t>
    </r>
    <r>
      <rPr>
        <sz val="11"/>
        <color theme="1"/>
        <rFont val="Calibri"/>
        <family val="2"/>
      </rPr>
      <t>뎀감</t>
    </r>
    <r>
      <rPr>
        <sz val="11"/>
        <color theme="1"/>
        <rFont val="Calibri"/>
        <family val="2"/>
      </rPr>
      <t>or</t>
    </r>
    <r>
      <rPr>
        <sz val="11"/>
        <color theme="1"/>
        <rFont val="Calibri"/>
        <family val="2"/>
      </rPr>
      <t>공증</t>
    </r>
    <r>
      <rPr>
        <sz val="11"/>
        <color theme="1"/>
        <rFont val="Calibri"/>
        <family val="2"/>
      </rPr>
      <t xml:space="preserve">) //  = </t>
    </r>
    <r>
      <rPr>
        <sz val="11"/>
        <color theme="1"/>
        <rFont val="Calibri"/>
        <family val="2"/>
      </rPr>
      <t>둔화</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도발시</t>
    </r>
    <r>
      <rPr>
        <sz val="11"/>
        <color theme="1"/>
        <rFont val="Calibri"/>
        <family val="2"/>
      </rPr>
      <t xml:space="preserve"> </t>
    </r>
    <r>
      <rPr>
        <sz val="11"/>
        <color theme="1"/>
        <rFont val="Calibri"/>
        <family val="2"/>
      </rPr>
      <t>뎀감</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증가됨</t>
    </r>
    <r>
      <rPr>
        <sz val="11"/>
        <color theme="1"/>
        <rFont val="Calibri"/>
        <family val="2"/>
      </rPr>
      <t>.</t>
    </r>
  </si>
  <si>
    <r>
      <rPr>
        <sz val="9"/>
        <color theme="1"/>
        <rFont val="Calibri"/>
        <family val="2"/>
      </rPr>
      <t>다져짐</t>
    </r>
    <r>
      <rPr>
        <sz val="9"/>
        <color theme="1"/>
        <rFont val="Calibri"/>
        <family val="2"/>
      </rPr>
      <t xml:space="preserve"> </t>
    </r>
    <r>
      <rPr>
        <sz val="9"/>
        <color theme="1"/>
        <rFont val="Calibri"/>
        <family val="2"/>
      </rPr>
      <t>효과</t>
    </r>
  </si>
  <si>
    <t>주먹</t>
  </si>
  <si>
    <t>엘 디렉토</t>
  </si>
  <si>
    <r>
      <rPr>
        <sz val="9"/>
        <color theme="1"/>
        <rFont val="Calibri"/>
        <family val="2"/>
      </rPr>
      <t>범위</t>
    </r>
    <r>
      <rPr>
        <sz val="9"/>
        <color theme="1"/>
        <rFont val="Calibri"/>
        <family val="2"/>
      </rPr>
      <t xml:space="preserve"> +50%</t>
    </r>
  </si>
  <si>
    <t>범위 150</t>
  </si>
  <si>
    <t>전방을 향해 주먹으로 영압을 발사하여 파동형 데미지를 가합니다.</t>
  </si>
  <si>
    <t>범위 +3%</t>
  </si>
  <si>
    <t>쿨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</si>
  <si>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</si>
  <si>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0/20/30% +1</t>
    </r>
    <r>
      <rPr>
        <sz val="11"/>
        <color theme="1"/>
        <rFont val="Calibri"/>
        <family val="2"/>
      </rPr>
      <t>회</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</si>
  <si>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</si>
  <si>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범위</t>
    </r>
    <r>
      <rPr>
        <sz val="11"/>
        <color theme="1"/>
        <rFont val="Calibri"/>
        <family val="2"/>
      </rPr>
      <t xml:space="preserve"> +50%</t>
    </r>
  </si>
  <si>
    <t>어스 그랩</t>
  </si>
  <si>
    <r>
      <rPr>
        <sz val="8"/>
        <color theme="1"/>
        <rFont val="Calibri"/>
        <family val="2"/>
      </rPr>
      <t xml:space="preserve">or </t>
    </r>
    <r>
      <rPr>
        <sz val="8"/>
        <color theme="1"/>
        <rFont val="Calibri"/>
        <family val="2"/>
      </rPr>
      <t>광역</t>
    </r>
    <r>
      <rPr>
        <sz val="8"/>
        <color theme="1"/>
        <rFont val="Calibri"/>
        <family val="2"/>
      </rPr>
      <t xml:space="preserve"> 50%</t>
    </r>
  </si>
  <si>
    <r>
      <rPr>
        <sz val="11"/>
        <color theme="1"/>
        <rFont val="Calibri"/>
        <family val="2"/>
      </rPr>
      <t>범위</t>
    </r>
    <r>
      <rPr>
        <sz val="11"/>
        <color theme="1"/>
        <rFont val="Calibri"/>
        <family val="2"/>
      </rPr>
      <t xml:space="preserve"> 175</t>
    </r>
  </si>
  <si>
    <r>
      <rPr>
        <sz val="11"/>
        <color theme="1"/>
        <rFont val="Calibri"/>
        <family val="2"/>
      </rPr>
      <t>상대를</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위치로</t>
    </r>
    <r>
      <rPr>
        <sz val="11"/>
        <color theme="1"/>
        <rFont val="Calibri"/>
        <family val="2"/>
      </rPr>
      <t xml:space="preserve"> </t>
    </r>
    <r>
      <rPr>
        <sz val="11"/>
        <color theme="1"/>
        <rFont val="Calibri"/>
        <family val="2"/>
      </rPr>
      <t>끌어당깁니다</t>
    </r>
    <r>
      <rPr>
        <sz val="11"/>
        <color theme="1"/>
        <rFont val="Calibri"/>
        <family val="2"/>
      </rPr>
      <t>.</t>
    </r>
  </si>
  <si>
    <t>거리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</si>
  <si>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</si>
  <si>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1-3</t>
    </r>
    <r>
      <rPr>
        <sz val="11"/>
        <color theme="1"/>
        <rFont val="Calibri"/>
        <family val="2"/>
      </rPr>
      <t>초</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</si>
  <si>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</si>
  <si>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대상</t>
    </r>
    <r>
      <rPr>
        <sz val="11"/>
        <color theme="1"/>
        <rFont val="Calibri"/>
        <family val="2"/>
      </rPr>
      <t xml:space="preserve"> </t>
    </r>
    <r>
      <rPr>
        <sz val="11"/>
        <color theme="1"/>
        <rFont val="Calibri"/>
        <family val="2"/>
      </rPr>
      <t>속박시</t>
    </r>
    <r>
      <rPr>
        <sz val="11"/>
        <color theme="1"/>
        <rFont val="Calibri"/>
        <family val="2"/>
      </rPr>
      <t xml:space="preserve"> </t>
    </r>
    <r>
      <rPr>
        <sz val="11"/>
        <color theme="1"/>
        <rFont val="Calibri"/>
        <family val="2"/>
      </rPr>
      <t>스턴</t>
    </r>
  </si>
  <si>
    <r>
      <rPr>
        <b/>
        <sz val="20"/>
        <color theme="1"/>
        <rFont val="Calibri"/>
        <family val="2"/>
      </rPr>
      <t>[</t>
    </r>
    <r>
      <rPr>
        <b/>
        <sz val="20"/>
        <color theme="1"/>
        <rFont val="Calibri"/>
        <family val="2"/>
      </rPr>
      <t>핵심</t>
    </r>
    <r>
      <rPr>
        <b/>
        <sz val="20"/>
        <color theme="1"/>
        <rFont val="Calibri"/>
        <family val="2"/>
      </rPr>
      <t>]</t>
    </r>
  </si>
  <si>
    <t>어션 그래스프</t>
  </si>
  <si>
    <t>범위 200</t>
  </si>
  <si>
    <r>
      <rPr>
        <sz val="11"/>
        <color theme="1"/>
        <rFont val="Calibri"/>
        <family val="2"/>
      </rPr>
      <t>상대를</t>
    </r>
    <r>
      <rPr>
        <sz val="11"/>
        <color theme="1"/>
        <rFont val="Calibri"/>
        <family val="2"/>
      </rPr>
      <t xml:space="preserve"> </t>
    </r>
    <r>
      <rPr>
        <sz val="11"/>
        <color theme="1"/>
        <rFont val="Calibri"/>
        <family val="2"/>
      </rPr>
      <t>붙잡고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</si>
  <si>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시전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</si>
  <si>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</si>
  <si>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</si>
  <si>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</si>
  <si>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뭉침</t>
    </r>
  </si>
  <si>
    <t>악마의숨결</t>
  </si>
  <si>
    <r>
      <rPr>
        <sz val="11"/>
        <color theme="1"/>
        <rFont val="Calibri"/>
        <family val="2"/>
      </rPr>
      <t>범위</t>
    </r>
    <r>
      <rPr>
        <sz val="11"/>
        <color theme="1"/>
        <rFont val="Calibri"/>
        <family val="2"/>
      </rPr>
      <t xml:space="preserve"> 225</t>
    </r>
  </si>
  <si>
    <r>
      <rPr>
        <sz val="11"/>
        <color theme="1"/>
        <rFont val="Calibri"/>
        <family val="2"/>
      </rPr>
      <t>악마의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이용하여</t>
    </r>
    <r>
      <rPr>
        <sz val="11"/>
        <color theme="1"/>
        <rFont val="Calibri"/>
        <family val="2"/>
      </rPr>
      <t xml:space="preserve"> </t>
    </r>
    <r>
      <rPr>
        <sz val="11"/>
        <color theme="1"/>
        <rFont val="Calibri"/>
        <family val="2"/>
      </rPr>
      <t>상대방을</t>
    </r>
    <r>
      <rPr>
        <sz val="11"/>
        <color theme="1"/>
        <rFont val="Calibri"/>
        <family val="2"/>
      </rPr>
      <t xml:space="preserve"> </t>
    </r>
    <r>
      <rPr>
        <sz val="11"/>
        <color theme="1"/>
        <rFont val="Calibri"/>
        <family val="2"/>
      </rPr>
      <t>둔화시키고</t>
    </r>
    <r>
      <rPr>
        <sz val="11"/>
        <color theme="1"/>
        <rFont val="Calibri"/>
        <family val="2"/>
      </rPr>
      <t xml:space="preserve"> </t>
    </r>
    <r>
      <rPr>
        <sz val="11"/>
        <color theme="1"/>
        <rFont val="Calibri"/>
        <family val="2"/>
      </rPr>
      <t>공격합니다</t>
    </r>
    <r>
      <rPr>
        <sz val="11"/>
        <color theme="1"/>
        <rFont val="Calibri"/>
        <family val="2"/>
      </rPr>
      <t>.</t>
    </r>
  </si>
  <si>
    <t>지속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</si>
  <si>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</si>
  <si>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</si>
  <si>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</si>
  <si>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공포</t>
    </r>
    <r>
      <rPr>
        <sz val="11"/>
        <color theme="1"/>
        <rFont val="Calibri"/>
        <family val="2"/>
      </rPr>
      <t>(</t>
    </r>
    <r>
      <rPr>
        <sz val="11"/>
        <color theme="1"/>
        <rFont val="Calibri"/>
        <family val="2"/>
      </rPr>
      <t>스턴</t>
    </r>
    <r>
      <rPr>
        <sz val="11"/>
        <color theme="1"/>
        <rFont val="Calibri"/>
        <family val="2"/>
      </rPr>
      <t>)</t>
    </r>
  </si>
  <si>
    <r>
      <rPr>
        <sz val="10"/>
        <color theme="1"/>
        <rFont val="Calibri"/>
        <family val="2"/>
      </rPr>
      <t>[</t>
    </r>
    <r>
      <rPr>
        <sz val="10"/>
        <color theme="1"/>
        <rFont val="Calibri"/>
        <family val="2"/>
      </rPr>
      <t>주먹</t>
    </r>
    <r>
      <rPr>
        <sz val="10"/>
        <color theme="1"/>
        <rFont val="Calibri"/>
        <family val="2"/>
      </rPr>
      <t>]</t>
    </r>
  </si>
  <si>
    <r>
      <rPr>
        <sz val="10"/>
        <color theme="1"/>
        <rFont val="Calibri"/>
        <family val="2"/>
      </rPr>
      <t>[</t>
    </r>
    <r>
      <rPr>
        <sz val="10"/>
        <color theme="1"/>
        <rFont val="Calibri"/>
        <family val="2"/>
      </rPr>
      <t>대지</t>
    </r>
    <r>
      <rPr>
        <sz val="10"/>
        <color theme="1"/>
        <rFont val="Calibri"/>
        <family val="2"/>
      </rPr>
      <t>]</t>
    </r>
  </si>
  <si>
    <r>
      <rPr>
        <sz val="10"/>
        <color theme="1"/>
        <rFont val="Calibri"/>
        <family val="2"/>
      </rPr>
      <t>[</t>
    </r>
    <r>
      <rPr>
        <sz val="10"/>
        <color theme="1"/>
        <rFont val="Calibri"/>
        <family val="2"/>
      </rPr>
      <t>방어</t>
    </r>
    <r>
      <rPr>
        <sz val="10"/>
        <color theme="1"/>
        <rFont val="Calibri"/>
        <family val="2"/>
      </rPr>
      <t>]</t>
    </r>
  </si>
  <si>
    <r>
      <rPr>
        <sz val="11"/>
        <color theme="1"/>
        <rFont val="Calibri"/>
        <family val="2"/>
      </rPr>
      <t>라</t>
    </r>
    <r>
      <rPr>
        <sz val="11"/>
        <color theme="1"/>
        <rFont val="Calibri"/>
        <family val="2"/>
      </rPr>
      <t xml:space="preserve"> </t>
    </r>
    <r>
      <rPr>
        <sz val="11"/>
        <color theme="1"/>
        <rFont val="Calibri"/>
        <family val="2"/>
      </rPr>
      <t>무에르테</t>
    </r>
  </si>
  <si>
    <r>
      <rPr>
        <sz val="11"/>
        <color theme="1"/>
        <rFont val="Calibri"/>
        <family val="2"/>
      </rPr>
      <t>범위</t>
    </r>
    <r>
      <rPr>
        <sz val="11"/>
        <color theme="1"/>
        <rFont val="Calibri"/>
        <family val="2"/>
      </rPr>
      <t xml:space="preserve"> 250</t>
    </r>
  </si>
  <si>
    <r>
      <rPr>
        <sz val="11"/>
        <color theme="1"/>
        <rFont val="Calibri"/>
        <family val="2"/>
      </rPr>
      <t>손가락에</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정확히</t>
    </r>
    <r>
      <rPr>
        <sz val="11"/>
        <color theme="1"/>
        <rFont val="Calibri"/>
        <family val="2"/>
      </rPr>
      <t xml:space="preserve"> </t>
    </r>
    <r>
      <rPr>
        <sz val="11"/>
        <color theme="1"/>
        <rFont val="Calibri"/>
        <family val="2"/>
      </rPr>
      <t>가격하는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뒤편에</t>
    </r>
    <r>
      <rPr>
        <sz val="11"/>
        <color theme="1"/>
        <rFont val="Calibri"/>
        <family val="2"/>
      </rPr>
      <t xml:space="preserve"> </t>
    </r>
    <r>
      <rPr>
        <sz val="11"/>
        <color theme="1"/>
        <rFont val="Calibri"/>
        <family val="2"/>
      </rPr>
      <t>악마의</t>
    </r>
    <r>
      <rPr>
        <sz val="11"/>
        <color theme="1"/>
        <rFont val="Calibri"/>
        <family val="2"/>
      </rPr>
      <t xml:space="preserve"> </t>
    </r>
    <r>
      <rPr>
        <sz val="11"/>
        <color theme="1"/>
        <rFont val="Calibri"/>
        <family val="2"/>
      </rPr>
      <t>얼굴</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패인다</t>
    </r>
    <r>
      <rPr>
        <sz val="11"/>
        <color theme="1"/>
        <rFont val="Calibri"/>
        <family val="2"/>
      </rPr>
      <t>.</t>
    </r>
  </si>
  <si>
    <r>
      <rPr>
        <sz val="11"/>
        <color theme="1"/>
        <rFont val="Calibri"/>
        <family val="2"/>
      </rPr>
      <t>체력</t>
    </r>
    <r>
      <rPr>
        <sz val="11"/>
        <color theme="1"/>
        <rFont val="Calibri"/>
        <family val="2"/>
      </rPr>
      <t xml:space="preserve"> 1-5% </t>
    </r>
    <r>
      <rPr>
        <sz val="11"/>
        <color theme="1"/>
        <rFont val="Calibri"/>
        <family val="2"/>
      </rPr>
      <t>절대데미지</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</si>
  <si>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</si>
  <si>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출혈</t>
    </r>
    <r>
      <rPr>
        <sz val="11"/>
        <color theme="1"/>
        <rFont val="Calibri"/>
        <family val="2"/>
      </rPr>
      <t xml:space="preserve"> - 5</t>
    </r>
    <r>
      <rPr>
        <sz val="11"/>
        <color theme="1"/>
        <rFont val="Calibri"/>
        <family val="2"/>
      </rPr>
      <t>초</t>
    </r>
    <r>
      <rPr>
        <sz val="11"/>
        <color theme="1"/>
        <rFont val="Calibri"/>
        <family val="2"/>
      </rPr>
      <t xml:space="preserve">, </t>
    </r>
    <r>
      <rPr>
        <sz val="11"/>
        <color theme="1"/>
        <rFont val="Calibri"/>
        <family val="2"/>
      </rPr>
      <t>최대체력</t>
    </r>
    <r>
      <rPr>
        <sz val="11"/>
        <color theme="1"/>
        <rFont val="Calibri"/>
        <family val="2"/>
      </rPr>
      <t xml:space="preserve"> 5-15%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</si>
  <si>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</si>
  <si>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t>
    </r>
    <r>
      <rPr>
        <sz val="11"/>
        <color theme="1"/>
        <rFont val="Calibri"/>
        <family val="2"/>
      </rPr>
      <t>두배</t>
    </r>
  </si>
  <si>
    <r>
      <rPr>
        <sz val="10"/>
        <color theme="1"/>
        <rFont val="Calibri"/>
        <family val="2"/>
      </rPr>
      <t>엘</t>
    </r>
    <r>
      <rPr>
        <sz val="10"/>
        <color theme="1"/>
        <rFont val="Calibri"/>
        <family val="2"/>
      </rPr>
      <t xml:space="preserve"> </t>
    </r>
    <r>
      <rPr>
        <sz val="10"/>
        <color theme="1"/>
        <rFont val="Calibri"/>
        <family val="2"/>
      </rPr>
      <t>디렉토</t>
    </r>
  </si>
  <si>
    <t>대지</t>
  </si>
  <si>
    <t>슬래머</t>
  </si>
  <si>
    <r>
      <rPr>
        <sz val="8"/>
        <color theme="1"/>
        <rFont val="Calibri"/>
        <family val="2"/>
      </rPr>
      <t>범위</t>
    </r>
    <r>
      <rPr>
        <sz val="8"/>
        <color theme="1"/>
        <rFont val="Calibri"/>
        <family val="2"/>
      </rPr>
      <t>,</t>
    </r>
    <r>
      <rPr>
        <sz val="8"/>
        <color theme="1"/>
        <rFont val="Calibri"/>
        <family val="2"/>
      </rPr>
      <t>뎀</t>
    </r>
    <r>
      <rPr>
        <sz val="8"/>
        <color theme="1"/>
        <rFont val="Calibri"/>
        <family val="2"/>
      </rPr>
      <t>-50%</t>
    </r>
  </si>
  <si>
    <t>범위 300</t>
  </si>
  <si>
    <r>
      <rPr>
        <sz val="11"/>
        <color theme="1"/>
        <rFont val="Calibri"/>
        <family val="2"/>
      </rPr>
      <t>지면을</t>
    </r>
    <r>
      <rPr>
        <sz val="11"/>
        <color theme="1"/>
        <rFont val="Calibri"/>
        <family val="2"/>
      </rPr>
      <t xml:space="preserve"> </t>
    </r>
    <r>
      <rPr>
        <sz val="11"/>
        <color theme="1"/>
        <rFont val="Calibri"/>
        <family val="2"/>
      </rPr>
      <t>강타하여</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둔화시킵니다</t>
    </r>
    <r>
      <rPr>
        <sz val="11"/>
        <color theme="1"/>
        <rFont val="Calibri"/>
        <family val="2"/>
      </rPr>
      <t>.</t>
    </r>
  </si>
  <si>
    <t>둔화 +3%</t>
  </si>
  <si>
    <t>대상 둔화 4-20%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</si>
  <si>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</si>
  <si>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t>범위 +15-45%</t>
  </si>
  <si>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</si>
  <si>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넉백</t>
    </r>
    <r>
      <rPr>
        <sz val="11"/>
        <color theme="1"/>
        <rFont val="Calibri"/>
        <family val="2"/>
      </rPr>
      <t xml:space="preserve"> 200</t>
    </r>
  </si>
  <si>
    <r>
      <rPr>
        <sz val="11"/>
        <color theme="1"/>
        <rFont val="Calibri"/>
        <family val="2"/>
      </rPr>
      <t>그루아</t>
    </r>
    <r>
      <rPr>
        <sz val="11"/>
        <color theme="1"/>
        <rFont val="Calibri"/>
        <family val="2"/>
      </rPr>
      <t xml:space="preserve"> </t>
    </r>
    <r>
      <rPr>
        <sz val="11"/>
        <color theme="1"/>
        <rFont val="Calibri"/>
        <family val="2"/>
      </rPr>
      <t>티라르</t>
    </r>
  </si>
  <si>
    <t>범위 375</t>
  </si>
  <si>
    <r>
      <rPr>
        <sz val="11"/>
        <color theme="1"/>
        <rFont val="Calibri"/>
        <family val="2"/>
      </rPr>
      <t>지면에</t>
    </r>
    <r>
      <rPr>
        <sz val="11"/>
        <color theme="1"/>
        <rFont val="Calibri"/>
        <family val="2"/>
      </rPr>
      <t xml:space="preserve"> </t>
    </r>
    <r>
      <rPr>
        <sz val="11"/>
        <color theme="1"/>
        <rFont val="Calibri"/>
        <family val="2"/>
      </rPr>
      <t>손을</t>
    </r>
    <r>
      <rPr>
        <sz val="11"/>
        <color theme="1"/>
        <rFont val="Calibri"/>
        <family val="2"/>
      </rPr>
      <t xml:space="preserve"> </t>
    </r>
    <r>
      <rPr>
        <sz val="11"/>
        <color theme="1"/>
        <rFont val="Calibri"/>
        <family val="2"/>
      </rPr>
      <t>박은</t>
    </r>
    <r>
      <rPr>
        <sz val="11"/>
        <color theme="1"/>
        <rFont val="Calibri"/>
        <family val="2"/>
      </rPr>
      <t xml:space="preserve"> </t>
    </r>
    <r>
      <rPr>
        <sz val="11"/>
        <color theme="1"/>
        <rFont val="Calibri"/>
        <family val="2"/>
      </rPr>
      <t>다음</t>
    </r>
    <r>
      <rPr>
        <sz val="11"/>
        <color theme="1"/>
        <rFont val="Calibri"/>
        <family val="2"/>
      </rPr>
      <t xml:space="preserve"> </t>
    </r>
    <r>
      <rPr>
        <sz val="11"/>
        <color theme="1"/>
        <rFont val="Calibri"/>
        <family val="2"/>
      </rPr>
      <t>그대로</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들어</t>
    </r>
    <r>
      <rPr>
        <sz val="11"/>
        <color theme="1"/>
        <rFont val="Calibri"/>
        <family val="2"/>
      </rPr>
      <t xml:space="preserve"> </t>
    </r>
    <r>
      <rPr>
        <sz val="11"/>
        <color theme="1"/>
        <rFont val="Calibri"/>
        <family val="2"/>
      </rPr>
      <t>메치는</t>
    </r>
    <r>
      <rPr>
        <sz val="11"/>
        <color theme="1"/>
        <rFont val="Calibri"/>
        <family val="2"/>
      </rPr>
      <t xml:space="preserve"> </t>
    </r>
    <r>
      <rPr>
        <sz val="11"/>
        <color theme="1"/>
        <rFont val="Calibri"/>
        <family val="2"/>
      </rPr>
      <t>기술</t>
    </r>
    <r>
      <rPr>
        <sz val="11"/>
        <color theme="1"/>
        <rFont val="Calibri"/>
        <family val="2"/>
      </rPr>
      <t>.</t>
    </r>
  </si>
  <si>
    <t>대상 둔화 5-25%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</si>
  <si>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</si>
  <si>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5</t>
    </r>
    <r>
      <rPr>
        <sz val="11"/>
        <color theme="1"/>
        <rFont val="Calibri"/>
        <family val="2"/>
      </rPr>
      <t>초간</t>
    </r>
    <r>
      <rPr>
        <sz val="11"/>
        <color theme="1"/>
        <rFont val="Calibri"/>
        <family val="2"/>
      </rPr>
      <t xml:space="preserve"> </t>
    </r>
    <r>
      <rPr>
        <sz val="11"/>
        <color theme="1"/>
        <rFont val="Calibri"/>
        <family val="2"/>
      </rPr>
      <t>이속</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</si>
  <si>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</si>
  <si>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t>이속 +20%, 통과 상태</t>
  </si>
  <si>
    <r>
      <rPr>
        <sz val="8"/>
        <color theme="1"/>
        <rFont val="Calibri"/>
        <family val="2"/>
      </rPr>
      <t>불안정한</t>
    </r>
    <r>
      <rPr>
        <sz val="8"/>
        <color theme="1"/>
        <rFont val="Calibri"/>
        <family val="2"/>
      </rPr>
      <t xml:space="preserve"> </t>
    </r>
    <r>
      <rPr>
        <sz val="8"/>
        <color theme="1"/>
        <rFont val="Calibri"/>
        <family val="2"/>
      </rPr>
      <t>땅</t>
    </r>
  </si>
  <si>
    <t>디스트럭시온</t>
  </si>
  <si>
    <t>범위 450</t>
  </si>
  <si>
    <r>
      <rPr>
        <sz val="11"/>
        <color theme="1"/>
        <rFont val="Calibri"/>
        <family val="2"/>
      </rPr>
      <t>대지를</t>
    </r>
    <r>
      <rPr>
        <sz val="11"/>
        <color theme="1"/>
        <rFont val="Calibri"/>
        <family val="2"/>
      </rPr>
      <t xml:space="preserve"> </t>
    </r>
    <r>
      <rPr>
        <sz val="11"/>
        <color theme="1"/>
        <rFont val="Calibri"/>
        <family val="2"/>
      </rPr>
      <t>내리치며</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넘어뜨립니다</t>
    </r>
    <r>
      <rPr>
        <sz val="11"/>
        <color theme="1"/>
        <rFont val="Calibri"/>
        <family val="2"/>
      </rPr>
      <t>.</t>
    </r>
  </si>
  <si>
    <t>대상 둔화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</si>
  <si>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</si>
  <si>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 xml:space="preserve">5-45% </t>
    </r>
    <r>
      <rPr>
        <sz val="11"/>
        <color theme="1"/>
        <rFont val="Calibri"/>
        <family val="2"/>
      </rPr>
      <t>둔화</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</si>
  <si>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r>
      <rPr>
        <sz val="11"/>
        <color theme="1"/>
        <rFont val="Calibri"/>
        <family val="2"/>
      </rPr>
      <t>3</t>
    </r>
    <r>
      <rPr>
        <sz val="11"/>
        <color theme="1"/>
        <rFont val="Calibri"/>
        <family val="2"/>
      </rPr>
      <t xml:space="preserve">0% </t>
    </r>
    <r>
      <rPr>
        <sz val="11"/>
        <color theme="1"/>
        <rFont val="Calibri"/>
        <family val="2"/>
      </rPr>
      <t>쿨초</t>
    </r>
  </si>
  <si>
    <t>스턴 후 출혈 D20 x 5초</t>
  </si>
  <si>
    <r>
      <rPr>
        <sz val="8"/>
        <color theme="1"/>
        <rFont val="Calibri"/>
        <family val="2"/>
      </rPr>
      <t>그루아</t>
    </r>
    <r>
      <rPr>
        <sz val="8"/>
        <color theme="1"/>
        <rFont val="Calibri"/>
        <family val="2"/>
      </rPr>
      <t xml:space="preserve"> </t>
    </r>
    <r>
      <rPr>
        <sz val="8"/>
        <color theme="1"/>
        <rFont val="Calibri"/>
        <family val="2"/>
      </rPr>
      <t>티라르</t>
    </r>
  </si>
  <si>
    <t>엘레멘토</t>
  </si>
  <si>
    <r>
      <rPr>
        <sz val="11"/>
        <color theme="1"/>
        <rFont val="Calibri"/>
        <family val="2"/>
      </rPr>
      <t>범위</t>
    </r>
    <r>
      <rPr>
        <sz val="11"/>
        <color theme="1"/>
        <rFont val="Calibri"/>
        <family val="2"/>
      </rPr>
      <t xml:space="preserve"> 525</t>
    </r>
  </si>
  <si>
    <r>
      <rPr>
        <sz val="11"/>
        <color theme="1"/>
        <rFont val="Calibri"/>
        <family val="2"/>
      </rPr>
      <t>대지를</t>
    </r>
    <r>
      <rPr>
        <sz val="11"/>
        <color theme="1"/>
        <rFont val="Calibri"/>
        <family val="2"/>
      </rPr>
      <t xml:space="preserve"> </t>
    </r>
    <r>
      <rPr>
        <sz val="11"/>
        <color theme="1"/>
        <rFont val="Calibri"/>
        <family val="2"/>
      </rPr>
      <t>움직여</t>
    </r>
    <r>
      <rPr>
        <sz val="11"/>
        <color theme="1"/>
        <rFont val="Calibri"/>
        <family val="2"/>
      </rPr>
      <t xml:space="preserve"> </t>
    </r>
    <r>
      <rPr>
        <sz val="11"/>
        <color theme="1"/>
        <rFont val="Calibri"/>
        <family val="2"/>
      </rPr>
      <t>산사태를</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</si>
  <si>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대상 둔화 7-35%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</si>
  <si>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</si>
  <si>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체력</t>
    </r>
    <r>
      <rPr>
        <sz val="11"/>
        <color theme="1"/>
        <rFont val="Calibri"/>
        <family val="2"/>
      </rPr>
      <t xml:space="preserve"> 5-15% </t>
    </r>
    <r>
      <rPr>
        <sz val="11"/>
        <color theme="1"/>
        <rFont val="Calibri"/>
        <family val="2"/>
      </rPr>
      <t>추가데미지</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</si>
  <si>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</si>
  <si>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번째마다</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배</t>
    </r>
  </si>
  <si>
    <t>거인의돌진</t>
  </si>
  <si>
    <t>천지의포효</t>
  </si>
  <si>
    <t>범위 600</t>
  </si>
  <si>
    <r>
      <rPr>
        <sz val="11"/>
        <color theme="1"/>
        <rFont val="Calibri"/>
        <family val="2"/>
      </rPr>
      <t>대지를</t>
    </r>
    <r>
      <rPr>
        <sz val="11"/>
        <color theme="1"/>
        <rFont val="Calibri"/>
        <family val="2"/>
      </rPr>
      <t xml:space="preserve"> </t>
    </r>
    <r>
      <rPr>
        <sz val="11"/>
        <color theme="1"/>
        <rFont val="Calibri"/>
        <family val="2"/>
      </rPr>
      <t>밟아서</t>
    </r>
    <r>
      <rPr>
        <sz val="11"/>
        <color theme="1"/>
        <rFont val="Calibri"/>
        <family val="2"/>
      </rPr>
      <t xml:space="preserve"> </t>
    </r>
    <r>
      <rPr>
        <sz val="11"/>
        <color theme="1"/>
        <rFont val="Calibri"/>
        <family val="2"/>
      </rPr>
      <t>가르고</t>
    </r>
    <r>
      <rPr>
        <sz val="11"/>
        <color theme="1"/>
        <rFont val="Calibri"/>
        <family val="2"/>
      </rPr>
      <t xml:space="preserve"> </t>
    </r>
    <r>
      <rPr>
        <sz val="11"/>
        <color theme="1"/>
        <rFont val="Calibri"/>
        <family val="2"/>
      </rPr>
      <t>산을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준다</t>
    </r>
  </si>
  <si>
    <r>
      <rPr>
        <sz val="11"/>
        <color theme="1"/>
        <rFont val="Calibri"/>
        <family val="2"/>
      </rPr>
      <t>대상</t>
    </r>
    <r>
      <rPr>
        <sz val="11"/>
        <color theme="1"/>
        <rFont val="Calibri"/>
        <family val="2"/>
      </rPr>
      <t xml:space="preserve"> </t>
    </r>
    <r>
      <rPr>
        <sz val="11"/>
        <color theme="1"/>
        <rFont val="Calibri"/>
        <family val="2"/>
      </rPr>
      <t>둔화</t>
    </r>
    <r>
      <rPr>
        <sz val="11"/>
        <color theme="1"/>
        <rFont val="Calibri"/>
        <family val="2"/>
      </rPr>
      <t xml:space="preserve"> 8-40%</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</si>
  <si>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</si>
  <si>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마나</t>
    </r>
    <r>
      <rPr>
        <sz val="11"/>
        <color theme="1"/>
        <rFont val="Calibri"/>
        <family val="2"/>
      </rPr>
      <t xml:space="preserve"> </t>
    </r>
    <r>
      <rPr>
        <sz val="11"/>
        <color rgb="FFFF0000"/>
        <rFont val="Calibri"/>
        <family val="2"/>
      </rPr>
      <t>+30%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</si>
  <si>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</si>
  <si>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페널티</t>
    </r>
    <r>
      <rPr>
        <sz val="11"/>
        <color theme="1"/>
        <rFont val="Calibri"/>
        <family val="2"/>
      </rPr>
      <t>(</t>
    </r>
    <r>
      <rPr>
        <sz val="11"/>
        <color theme="1"/>
        <rFont val="Calibri"/>
        <family val="2"/>
      </rPr>
      <t>다져짐</t>
    </r>
    <r>
      <rPr>
        <sz val="11"/>
        <color theme="1"/>
        <rFont val="Calibri"/>
        <family val="2"/>
      </rPr>
      <t xml:space="preserve">) </t>
    </r>
    <r>
      <rPr>
        <sz val="11"/>
        <color theme="1"/>
        <rFont val="Calibri"/>
        <family val="2"/>
      </rPr>
      <t>무시</t>
    </r>
  </si>
  <si>
    <t>피감 ~20% 4초</t>
  </si>
  <si>
    <r>
      <rPr>
        <sz val="11"/>
        <color theme="1"/>
        <rFont val="Calibri"/>
        <family val="2"/>
      </rPr>
      <t>방어</t>
    </r>
    <r>
      <rPr>
        <sz val="11"/>
        <color theme="1"/>
        <rFont val="Calibri"/>
        <family val="2"/>
      </rPr>
      <t xml:space="preserve"> </t>
    </r>
    <r>
      <rPr>
        <sz val="11"/>
        <color theme="1"/>
        <rFont val="Calibri"/>
        <family val="2"/>
      </rPr>
      <t>자세를</t>
    </r>
    <r>
      <rPr>
        <sz val="11"/>
        <color theme="1"/>
        <rFont val="Calibri"/>
        <family val="2"/>
      </rPr>
      <t xml:space="preserve"> </t>
    </r>
    <r>
      <rPr>
        <sz val="11"/>
        <color theme="1"/>
        <rFont val="Calibri"/>
        <family val="2"/>
      </rPr>
      <t>취해</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</si>
  <si>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</si>
  <si>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</si>
  <si>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</si>
  <si>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피해감소</t>
    </r>
    <r>
      <rPr>
        <sz val="11"/>
        <color theme="1"/>
        <rFont val="Calibri"/>
        <family val="2"/>
      </rPr>
      <t xml:space="preserve"> +5/10/15%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</si>
  <si>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</si>
  <si>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자동으로</t>
    </r>
    <r>
      <rPr>
        <sz val="11"/>
        <color theme="1"/>
        <rFont val="Calibri"/>
        <family val="2"/>
      </rPr>
      <t xml:space="preserve"> </t>
    </r>
    <r>
      <rPr>
        <sz val="11"/>
        <color theme="1"/>
        <rFont val="Calibri"/>
        <family val="2"/>
      </rPr>
      <t>방어</t>
    </r>
    <r>
      <rPr>
        <sz val="11"/>
        <color theme="1"/>
        <rFont val="Calibri"/>
        <family val="2"/>
      </rPr>
      <t xml:space="preserve"> 3%, </t>
    </r>
    <r>
      <rPr>
        <sz val="11"/>
        <color theme="1"/>
        <rFont val="Calibri"/>
        <family val="2"/>
      </rPr>
      <t>쿨없이</t>
    </r>
    <r>
      <rPr>
        <sz val="11"/>
        <color theme="1"/>
        <rFont val="Calibri"/>
        <family val="2"/>
      </rPr>
      <t xml:space="preserve"> </t>
    </r>
    <r>
      <rPr>
        <sz val="11"/>
        <color theme="1"/>
        <rFont val="Calibri"/>
        <family val="2"/>
      </rPr>
      <t>즉발</t>
    </r>
  </si>
  <si>
    <r>
      <rPr>
        <sz val="8"/>
        <color theme="1"/>
        <rFont val="Calibri"/>
        <family val="2"/>
      </rPr>
      <t>악마의</t>
    </r>
    <r>
      <rPr>
        <sz val="8"/>
        <color theme="1"/>
        <rFont val="Calibri"/>
        <family val="2"/>
      </rPr>
      <t xml:space="preserve"> </t>
    </r>
    <r>
      <rPr>
        <sz val="8"/>
        <color theme="1"/>
        <rFont val="Calibri"/>
        <family val="2"/>
      </rPr>
      <t>숨결</t>
    </r>
  </si>
  <si>
    <t>역천지명</t>
  </si>
  <si>
    <r>
      <rPr>
        <sz val="11"/>
        <color theme="1"/>
        <rFont val="Calibri"/>
        <family val="2"/>
      </rPr>
      <t>불안정한</t>
    </r>
    <r>
      <rPr>
        <sz val="11"/>
        <color theme="1"/>
        <rFont val="Calibri"/>
        <family val="2"/>
      </rPr>
      <t xml:space="preserve"> </t>
    </r>
    <r>
      <rPr>
        <sz val="11"/>
        <color theme="1"/>
        <rFont val="Calibri"/>
        <family val="2"/>
      </rPr>
      <t>땅</t>
    </r>
  </si>
  <si>
    <t>뎀감 ~25% 5초</t>
  </si>
  <si>
    <r>
      <rPr>
        <sz val="11"/>
        <color theme="1"/>
        <rFont val="Calibri"/>
        <family val="2"/>
      </rPr>
      <t>다져진</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불안정하게</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혼란시켜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</si>
  <si>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</si>
  <si>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</si>
  <si>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</si>
  <si>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시전시간</t>
    </r>
    <r>
      <rPr>
        <sz val="11"/>
        <color theme="1"/>
        <rFont val="Calibri"/>
        <family val="2"/>
      </rPr>
      <t xml:space="preserve"> </t>
    </r>
    <r>
      <rPr>
        <sz val="11"/>
        <color rgb="FFFF0000"/>
        <rFont val="Calibri"/>
        <family val="2"/>
      </rPr>
      <t>x1.5</t>
    </r>
    <r>
      <rPr>
        <sz val="11"/>
        <color theme="1"/>
        <rFont val="Calibri"/>
        <family val="2"/>
      </rPr>
      <t xml:space="preserve">, </t>
    </r>
    <r>
      <rPr>
        <sz val="11"/>
        <color theme="1"/>
        <rFont val="Calibri"/>
        <family val="2"/>
      </rPr>
      <t>효과</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</si>
  <si>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</si>
  <si>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현재체력</t>
    </r>
    <r>
      <rPr>
        <sz val="11"/>
        <color theme="1"/>
        <rFont val="Calibri"/>
        <family val="2"/>
      </rPr>
      <t xml:space="preserve"> 10% </t>
    </r>
    <r>
      <rPr>
        <sz val="11"/>
        <color theme="1"/>
        <rFont val="Calibri"/>
        <family val="2"/>
      </rPr>
      <t>추가데미지</t>
    </r>
  </si>
  <si>
    <t>방어 +30 6초</t>
  </si>
  <si>
    <r>
      <rPr>
        <sz val="11"/>
        <color theme="1"/>
        <rFont val="Calibri"/>
        <family val="2"/>
      </rPr>
      <t>돌진하여</t>
    </r>
    <r>
      <rPr>
        <sz val="11"/>
        <color theme="1"/>
        <rFont val="Calibri"/>
        <family val="2"/>
      </rPr>
      <t xml:space="preserve"> </t>
    </r>
    <r>
      <rPr>
        <sz val="11"/>
        <color theme="1"/>
        <rFont val="Calibri"/>
        <family val="2"/>
      </rPr>
      <t>부딪히는</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방어력과</t>
    </r>
    <r>
      <rPr>
        <sz val="11"/>
        <color theme="1"/>
        <rFont val="Calibri"/>
        <family val="2"/>
      </rPr>
      <t xml:space="preserve"> </t>
    </r>
    <r>
      <rPr>
        <sz val="11"/>
        <color theme="1"/>
        <rFont val="Calibri"/>
        <family val="2"/>
      </rPr>
      <t>이동</t>
    </r>
    <r>
      <rPr>
        <sz val="11"/>
        <color theme="1"/>
        <rFont val="Calibri"/>
        <family val="2"/>
      </rPr>
      <t xml:space="preserve"> </t>
    </r>
    <r>
      <rPr>
        <sz val="11"/>
        <color theme="1"/>
        <rFont val="Calibri"/>
        <family val="2"/>
      </rPr>
      <t>속도가</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</si>
  <si>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</si>
  <si>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스턴</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</si>
  <si>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</si>
  <si>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거리</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</si>
  <si>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</si>
  <si>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스턴</t>
    </r>
    <r>
      <rPr>
        <sz val="11"/>
        <color theme="1"/>
        <rFont val="Calibri"/>
        <family val="2"/>
      </rPr>
      <t>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</si>
  <si>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8"/>
        <color theme="1"/>
        <rFont val="Calibri"/>
        <family val="2"/>
      </rPr>
      <t>라</t>
    </r>
    <r>
      <rPr>
        <sz val="8"/>
        <color theme="1"/>
        <rFont val="Calibri"/>
        <family val="2"/>
      </rPr>
      <t xml:space="preserve"> </t>
    </r>
    <r>
      <rPr>
        <sz val="8"/>
        <color theme="1"/>
        <rFont val="Calibri"/>
        <family val="2"/>
      </rPr>
      <t>무에르테</t>
    </r>
  </si>
  <si>
    <r>
      <rPr>
        <sz val="9"/>
        <color theme="1"/>
        <rFont val="Calibri"/>
        <family val="2"/>
      </rPr>
      <t>무신의</t>
    </r>
    <r>
      <rPr>
        <sz val="9"/>
        <color theme="1"/>
        <rFont val="Calibri"/>
        <family val="2"/>
      </rPr>
      <t xml:space="preserve"> </t>
    </r>
    <r>
      <rPr>
        <sz val="9"/>
        <color theme="1"/>
        <rFont val="Calibri"/>
        <family val="2"/>
      </rPr>
      <t>분노</t>
    </r>
  </si>
  <si>
    <t>뎀감 ~100% 2.5초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</si>
  <si>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무적</t>
    </r>
    <r>
      <rPr>
        <sz val="11"/>
        <color theme="1"/>
        <rFont val="Calibri"/>
        <family val="2"/>
      </rPr>
      <t xml:space="preserve"> </t>
    </r>
    <r>
      <rPr>
        <sz val="11"/>
        <color theme="1"/>
        <rFont val="Calibri"/>
        <family val="2"/>
      </rPr>
      <t>상태가</t>
    </r>
    <r>
      <rPr>
        <sz val="11"/>
        <color theme="1"/>
        <rFont val="Calibri"/>
        <family val="2"/>
      </rPr>
      <t xml:space="preserve"> </t>
    </r>
    <r>
      <rPr>
        <sz val="11"/>
        <color theme="1"/>
        <rFont val="Calibri"/>
        <family val="2"/>
      </rPr>
      <t>되며</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중</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종료</t>
    </r>
    <r>
      <rPr>
        <sz val="11"/>
        <color theme="1"/>
        <rFont val="Calibri"/>
        <family val="2"/>
      </rPr>
      <t xml:space="preserve"> </t>
    </r>
    <r>
      <rPr>
        <sz val="11"/>
        <color theme="1"/>
        <rFont val="Calibri"/>
        <family val="2"/>
      </rPr>
      <t>시</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띄워</t>
    </r>
    <r>
      <rPr>
        <sz val="11"/>
        <color theme="1"/>
        <rFont val="Calibri"/>
        <family val="2"/>
      </rPr>
      <t xml:space="preserve"> </t>
    </r>
    <r>
      <rPr>
        <sz val="11"/>
        <color theme="1"/>
        <rFont val="Calibri"/>
        <family val="2"/>
      </rPr>
      <t>밀쳐냅니다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</si>
  <si>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</si>
  <si>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</si>
  <si>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</si>
  <si>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데미지</t>
    </r>
    <r>
      <rPr>
        <sz val="11"/>
        <color theme="1"/>
        <rFont val="Calibri"/>
        <family val="2"/>
      </rPr>
      <t xml:space="preserve"> 20% 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t>
    </r>
    <r>
      <rPr>
        <sz val="11"/>
        <color theme="1"/>
        <rFont val="Calibri"/>
        <family val="2"/>
      </rPr>
      <t>데미지</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</si>
  <si>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</si>
  <si>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종료</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에어본</t>
    </r>
    <r>
      <rPr>
        <sz val="11"/>
        <color theme="1"/>
        <rFont val="Calibri"/>
        <family val="2"/>
      </rPr>
      <t xml:space="preserve"> 2</t>
    </r>
    <r>
      <rPr>
        <sz val="11"/>
        <color theme="1"/>
        <rFont val="Calibri"/>
        <family val="2"/>
      </rPr>
      <t>초</t>
    </r>
  </si>
  <si>
    <r>
      <rPr>
        <sz val="11"/>
        <color theme="1"/>
        <rFont val="Calibri"/>
        <family val="2"/>
      </rPr>
      <t>무신의</t>
    </r>
    <r>
      <rPr>
        <sz val="11"/>
        <color theme="1"/>
        <rFont val="Calibri"/>
        <family val="2"/>
      </rPr>
      <t xml:space="preserve"> </t>
    </r>
    <r>
      <rPr>
        <sz val="11"/>
        <color theme="1"/>
        <rFont val="Calibri"/>
        <family val="2"/>
      </rPr>
      <t>분노</t>
    </r>
  </si>
  <si>
    <t>뎀감 ~40% 8초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</si>
  <si>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받는</t>
    </r>
    <r>
      <rPr>
        <sz val="11"/>
        <color theme="1"/>
        <rFont val="Calibri"/>
        <family val="2"/>
      </rPr>
      <t xml:space="preserve"> </t>
    </r>
    <r>
      <rPr>
        <sz val="11"/>
        <color theme="1"/>
        <rFont val="Calibri"/>
        <family val="2"/>
      </rPr>
      <t>데미지가</t>
    </r>
    <r>
      <rPr>
        <sz val="11"/>
        <color theme="1"/>
        <rFont val="Calibri"/>
        <family val="2"/>
      </rPr>
      <t xml:space="preserve"> </t>
    </r>
    <r>
      <rPr>
        <sz val="11"/>
        <color theme="1"/>
        <rFont val="Calibri"/>
        <family val="2"/>
      </rPr>
      <t>감소되며</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또한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받을</t>
    </r>
    <r>
      <rPr>
        <sz val="11"/>
        <color theme="1"/>
        <rFont val="Calibri"/>
        <family val="2"/>
      </rPr>
      <t xml:space="preserve"> </t>
    </r>
    <r>
      <rPr>
        <sz val="11"/>
        <color theme="1"/>
        <rFont val="Calibri"/>
        <family val="2"/>
      </rPr>
      <t>때마다</t>
    </r>
    <r>
      <rPr>
        <sz val="11"/>
        <color theme="1"/>
        <rFont val="Calibri"/>
        <family val="2"/>
      </rPr>
      <t xml:space="preserve"> </t>
    </r>
    <r>
      <rPr>
        <sz val="11"/>
        <color theme="1"/>
        <rFont val="Calibri"/>
        <family val="2"/>
      </rPr>
      <t>공격력이</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</si>
  <si>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</si>
  <si>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</si>
  <si>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</si>
  <si>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공격력</t>
    </r>
    <r>
      <rPr>
        <sz val="11"/>
        <color theme="1"/>
        <rFont val="Calibri"/>
        <family val="2"/>
      </rPr>
      <t xml:space="preserve"> </t>
    </r>
    <r>
      <rPr>
        <sz val="11"/>
        <color theme="1"/>
        <rFont val="Calibri"/>
        <family val="2"/>
      </rPr>
      <t>증가</t>
    </r>
    <r>
      <rPr>
        <sz val="11"/>
        <color theme="1"/>
        <rFont val="Calibri"/>
        <family val="2"/>
      </rPr>
      <t xml:space="preserve"> +10-30%</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</si>
  <si>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</si>
  <si>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t>활성화시 초당 공격력 +5%</t>
  </si>
  <si>
    <r>
      <rPr>
        <sz val="10"/>
        <color theme="1"/>
        <rFont val="Calibri"/>
        <family val="2"/>
      </rPr>
      <t>강화</t>
    </r>
    <r>
      <rPr>
        <sz val="10"/>
        <color theme="1"/>
        <rFont val="Calibri"/>
        <family val="2"/>
      </rPr>
      <t xml:space="preserve">: </t>
    </r>
    <r>
      <rPr>
        <sz val="10"/>
        <color theme="1"/>
        <rFont val="Calibri"/>
        <family val="2"/>
      </rPr>
      <t>피해감소</t>
    </r>
    <r>
      <rPr>
        <sz val="10"/>
        <color theme="1"/>
        <rFont val="Calibri"/>
        <family val="2"/>
      </rPr>
      <t xml:space="preserve"> or </t>
    </r>
    <r>
      <rPr>
        <sz val="10"/>
        <color theme="1"/>
        <rFont val="Calibri"/>
        <family val="2"/>
      </rPr>
      <t>공격력증가</t>
    </r>
  </si>
  <si>
    <r>
      <rPr>
        <sz val="11"/>
        <color theme="1"/>
        <rFont val="Calibri"/>
        <family val="2"/>
      </rPr>
      <t>초당</t>
    </r>
    <r>
      <rPr>
        <sz val="11"/>
        <color theme="1"/>
        <rFont val="Calibri"/>
        <family val="2"/>
      </rPr>
      <t xml:space="preserve"> 2</t>
    </r>
  </si>
  <si>
    <t>본인 방어 +5%</t>
  </si>
  <si>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Lv1</t>
    </r>
  </si>
  <si>
    <r>
      <rPr>
        <sz val="11"/>
        <color theme="1"/>
        <rFont val="Calibri"/>
        <family val="2"/>
      </rPr>
      <t>초당</t>
    </r>
    <r>
      <rPr>
        <sz val="11"/>
        <color theme="1"/>
        <rFont val="Calibri"/>
        <family val="2"/>
      </rPr>
      <t xml:space="preserve"> 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</si>
  <si>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-7%, </t>
    </r>
    <r>
      <rPr>
        <sz val="11"/>
        <color theme="1"/>
        <rFont val="Calibri"/>
        <family val="2"/>
      </rPr>
      <t>본인</t>
    </r>
    <r>
      <rPr>
        <sz val="11"/>
        <color theme="1"/>
        <rFont val="Calibri"/>
        <family val="2"/>
      </rPr>
      <t xml:space="preserve"> +8%</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</si>
  <si>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Lv2</t>
    </r>
  </si>
  <si>
    <r>
      <rPr>
        <sz val="11"/>
        <color theme="1"/>
        <rFont val="Calibri"/>
        <family val="2"/>
      </rPr>
      <t>초당</t>
    </r>
    <r>
      <rPr>
        <sz val="11"/>
        <color theme="1"/>
        <rFont val="Calibri"/>
        <family val="2"/>
      </rPr>
      <t xml:space="preserve"> 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</si>
  <si>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-9%, </t>
    </r>
    <r>
      <rPr>
        <sz val="11"/>
        <color theme="1"/>
        <rFont val="Calibri"/>
        <family val="2"/>
      </rPr>
      <t>본인</t>
    </r>
    <r>
      <rPr>
        <sz val="11"/>
        <color theme="1"/>
        <rFont val="Calibri"/>
        <family val="2"/>
      </rPr>
      <t xml:space="preserve"> +11%</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</si>
  <si>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Lv3</t>
    </r>
  </si>
  <si>
    <r>
      <rPr>
        <sz val="11"/>
        <color theme="1"/>
        <rFont val="Calibri"/>
        <family val="2"/>
      </rPr>
      <t>초당</t>
    </r>
    <r>
      <rPr>
        <sz val="11"/>
        <color theme="1"/>
        <rFont val="Calibri"/>
        <family val="2"/>
      </rPr>
      <t xml:space="preserve"> 12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</si>
  <si>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-11%, </t>
    </r>
    <r>
      <rPr>
        <sz val="11"/>
        <color theme="1"/>
        <rFont val="Calibri"/>
        <family val="2"/>
      </rPr>
      <t>본인</t>
    </r>
    <r>
      <rPr>
        <sz val="11"/>
        <color theme="1"/>
        <rFont val="Calibri"/>
        <family val="2"/>
      </rPr>
      <t xml:space="preserve"> +14%</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</si>
  <si>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Lv1</t>
    </r>
  </si>
  <si>
    <r>
      <rPr>
        <sz val="11"/>
        <color theme="1"/>
        <rFont val="Calibri"/>
        <family val="2"/>
      </rPr>
      <t>초당</t>
    </r>
    <r>
      <rPr>
        <sz val="11"/>
        <color theme="1"/>
        <rFont val="Calibri"/>
        <family val="2"/>
      </rPr>
      <t xml:space="preserve"> 16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</si>
  <si>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-13%, </t>
    </r>
    <r>
      <rPr>
        <sz val="11"/>
        <color theme="1"/>
        <rFont val="Calibri"/>
        <family val="2"/>
      </rPr>
      <t>본인</t>
    </r>
    <r>
      <rPr>
        <sz val="11"/>
        <color theme="1"/>
        <rFont val="Calibri"/>
        <family val="2"/>
      </rPr>
      <t xml:space="preserve"> +17%</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</si>
  <si>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Lv2</t>
    </r>
  </si>
  <si>
    <r>
      <rPr>
        <sz val="11"/>
        <color theme="1"/>
        <rFont val="Calibri"/>
        <family val="2"/>
      </rPr>
      <t>초당</t>
    </r>
    <r>
      <rPr>
        <sz val="11"/>
        <color theme="1"/>
        <rFont val="Calibri"/>
        <family val="2"/>
      </rPr>
      <t xml:space="preserve"> 20</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</si>
  <si>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-15%, </t>
    </r>
    <r>
      <rPr>
        <sz val="11"/>
        <color theme="1"/>
        <rFont val="Calibri"/>
        <family val="2"/>
      </rPr>
      <t>본인</t>
    </r>
    <r>
      <rPr>
        <sz val="11"/>
        <color theme="1"/>
        <rFont val="Calibri"/>
        <family val="2"/>
      </rPr>
      <t xml:space="preserve"> +20%</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</si>
  <si>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Lv3</t>
    </r>
  </si>
  <si>
    <r>
      <rPr>
        <sz val="11"/>
        <color theme="1"/>
        <rFont val="Calibri"/>
        <family val="2"/>
      </rPr>
      <t>초당</t>
    </r>
    <r>
      <rPr>
        <sz val="11"/>
        <color theme="1"/>
        <rFont val="Calibri"/>
        <family val="2"/>
      </rPr>
      <t xml:space="preserve"> 24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</si>
  <si>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-17%, </t>
    </r>
    <r>
      <rPr>
        <sz val="11"/>
        <color theme="1"/>
        <rFont val="Calibri"/>
        <family val="2"/>
      </rPr>
      <t>본인</t>
    </r>
    <r>
      <rPr>
        <sz val="11"/>
        <color theme="1"/>
        <rFont val="Calibri"/>
        <family val="2"/>
      </rPr>
      <t xml:space="preserve"> +23%</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</si>
  <si>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Lv1</t>
    </r>
  </si>
  <si>
    <r>
      <rPr>
        <sz val="11"/>
        <color theme="1"/>
        <rFont val="Calibri"/>
        <family val="2"/>
      </rPr>
      <t>초당</t>
    </r>
    <r>
      <rPr>
        <sz val="11"/>
        <color theme="1"/>
        <rFont val="Calibri"/>
        <family val="2"/>
      </rPr>
      <t xml:space="preserve"> 56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</si>
  <si>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-19%, </t>
    </r>
    <r>
      <rPr>
        <sz val="11"/>
        <color theme="1"/>
        <rFont val="Calibri"/>
        <family val="2"/>
      </rPr>
      <t>본인</t>
    </r>
    <r>
      <rPr>
        <sz val="11"/>
        <color theme="1"/>
        <rFont val="Calibri"/>
        <family val="2"/>
      </rPr>
      <t xml:space="preserve"> +26%</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</si>
  <si>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Lv2</t>
    </r>
  </si>
  <si>
    <r>
      <rPr>
        <sz val="11"/>
        <color theme="1"/>
        <rFont val="Calibri"/>
        <family val="2"/>
      </rPr>
      <t>초당</t>
    </r>
    <r>
      <rPr>
        <sz val="11"/>
        <color theme="1"/>
        <rFont val="Calibri"/>
        <family val="2"/>
      </rPr>
      <t xml:space="preserve"> 28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</si>
  <si>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-21%, </t>
    </r>
    <r>
      <rPr>
        <sz val="11"/>
        <color theme="1"/>
        <rFont val="Calibri"/>
        <family val="2"/>
      </rPr>
      <t>본인</t>
    </r>
    <r>
      <rPr>
        <sz val="11"/>
        <color theme="1"/>
        <rFont val="Calibri"/>
        <family val="2"/>
      </rPr>
      <t xml:space="preserve"> +29%</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</si>
  <si>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Lv3</t>
    </r>
  </si>
  <si>
    <r>
      <rPr>
        <sz val="11"/>
        <color theme="1"/>
        <rFont val="Calibri"/>
        <family val="2"/>
      </rPr>
      <t>초당</t>
    </r>
    <r>
      <rPr>
        <sz val="11"/>
        <color theme="1"/>
        <rFont val="Calibri"/>
        <family val="2"/>
      </rPr>
      <t xml:space="preserve"> 32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</si>
  <si>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-23%, </t>
    </r>
    <r>
      <rPr>
        <sz val="11"/>
        <color theme="1"/>
        <rFont val="Calibri"/>
        <family val="2"/>
      </rPr>
      <t>본인</t>
    </r>
    <r>
      <rPr>
        <sz val="11"/>
        <color theme="1"/>
        <rFont val="Calibri"/>
        <family val="2"/>
      </rPr>
      <t xml:space="preserve"> +32%</t>
    </r>
  </si>
  <si>
    <r>
      <rPr>
        <sz val="11"/>
        <color theme="1"/>
        <rFont val="Calibri"/>
        <family val="2"/>
      </rPr>
      <t>초당</t>
    </r>
    <r>
      <rPr>
        <sz val="11"/>
        <color theme="1"/>
        <rFont val="Calibri"/>
        <family val="2"/>
      </rPr>
      <t xml:space="preserve"> 36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</si>
  <si>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-25%, </t>
    </r>
    <r>
      <rPr>
        <sz val="11"/>
        <color theme="1"/>
        <rFont val="Calibri"/>
        <family val="2"/>
      </rPr>
      <t>본인</t>
    </r>
    <r>
      <rPr>
        <sz val="11"/>
        <color theme="1"/>
        <rFont val="Calibri"/>
        <family val="2"/>
      </rPr>
      <t xml:space="preserve"> +35%</t>
    </r>
  </si>
  <si>
    <t>급소파악</t>
  </si>
  <si>
    <r>
      <rPr>
        <sz val="11"/>
        <color theme="1"/>
        <rFont val="Calibri"/>
        <family val="2"/>
      </rPr>
      <t>공격</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증가시킵니다</t>
    </r>
    <r>
      <rPr>
        <sz val="11"/>
        <color theme="1"/>
        <rFont val="Calibri"/>
        <family val="2"/>
      </rPr>
      <t>. 110% (</t>
    </r>
    <r>
      <rPr>
        <sz val="11"/>
        <color theme="1"/>
        <rFont val="Calibri"/>
        <family val="2"/>
      </rPr>
      <t>최대</t>
    </r>
    <r>
      <rPr>
        <sz val="11"/>
        <color theme="1"/>
        <rFont val="Calibri"/>
        <family val="2"/>
      </rPr>
      <t xml:space="preserve"> 160%)/ 4% (</t>
    </r>
    <r>
      <rPr>
        <sz val="11"/>
        <color theme="1"/>
        <rFont val="Calibri"/>
        <family val="2"/>
      </rPr>
      <t>최대</t>
    </r>
    <r>
      <rPr>
        <sz val="11"/>
        <color theme="1"/>
        <rFont val="Calibri"/>
        <family val="2"/>
      </rPr>
      <t xml:space="preserve"> 40%)</t>
    </r>
  </si>
  <si>
    <t>패턴파악</t>
  </si>
  <si>
    <r>
      <rPr>
        <sz val="11"/>
        <color theme="1"/>
        <rFont val="Calibri"/>
        <family val="2"/>
      </rPr>
      <t>같은</t>
    </r>
    <r>
      <rPr>
        <sz val="11"/>
        <color theme="1"/>
        <rFont val="Calibri"/>
        <family val="2"/>
      </rPr>
      <t xml:space="preserve"> </t>
    </r>
    <r>
      <rPr>
        <sz val="11"/>
        <color theme="1"/>
        <rFont val="Calibri"/>
        <family val="2"/>
      </rPr>
      <t>대상으로</t>
    </r>
    <r>
      <rPr>
        <sz val="11"/>
        <color theme="1"/>
        <rFont val="Calibri"/>
        <family val="2"/>
      </rPr>
      <t xml:space="preserve"> </t>
    </r>
    <r>
      <rPr>
        <sz val="11"/>
        <color theme="1"/>
        <rFont val="Calibri"/>
        <family val="2"/>
      </rPr>
      <t>지정시</t>
    </r>
    <r>
      <rPr>
        <sz val="11"/>
        <color theme="1"/>
        <rFont val="Calibri"/>
        <family val="2"/>
      </rPr>
      <t xml:space="preserve"> </t>
    </r>
    <r>
      <rPr>
        <sz val="11"/>
        <color theme="1"/>
        <rFont val="Calibri"/>
        <family val="2"/>
      </rPr>
      <t>스킬</t>
    </r>
    <r>
      <rPr>
        <sz val="11"/>
        <color theme="1"/>
        <rFont val="Calibri"/>
        <family val="2"/>
      </rPr>
      <t>/</t>
    </r>
    <r>
      <rPr>
        <sz val="11"/>
        <color theme="1"/>
        <rFont val="Calibri"/>
        <family val="2"/>
      </rPr>
      <t>공격당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+2%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t>
    </r>
  </si>
  <si>
    <t>요새화</t>
  </si>
  <si>
    <r>
      <rPr>
        <sz val="11"/>
        <color theme="1"/>
        <rFont val="Calibri"/>
        <family val="2"/>
      </rPr>
      <t>같은</t>
    </r>
    <r>
      <rPr>
        <sz val="11"/>
        <color theme="1"/>
        <rFont val="Calibri"/>
        <family val="2"/>
      </rPr>
      <t xml:space="preserve"> </t>
    </r>
    <r>
      <rPr>
        <sz val="11"/>
        <color theme="1"/>
        <rFont val="Calibri"/>
        <family val="2"/>
      </rPr>
      <t>자리에</t>
    </r>
    <r>
      <rPr>
        <sz val="11"/>
        <color theme="1"/>
        <rFont val="Calibri"/>
        <family val="2"/>
      </rPr>
      <t xml:space="preserve"> </t>
    </r>
    <r>
      <rPr>
        <sz val="11"/>
        <color theme="1"/>
        <rFont val="Calibri"/>
        <family val="2"/>
      </rPr>
      <t>서있으면</t>
    </r>
    <r>
      <rPr>
        <sz val="11"/>
        <color theme="1"/>
        <rFont val="Calibri"/>
        <family val="2"/>
      </rPr>
      <t xml:space="preserve"> </t>
    </r>
    <r>
      <rPr>
        <sz val="11"/>
        <color theme="1"/>
        <rFont val="Calibri"/>
        <family val="2"/>
      </rPr>
      <t>방어력</t>
    </r>
    <r>
      <rPr>
        <sz val="11"/>
        <color theme="1"/>
        <rFont val="Calibri"/>
        <family val="2"/>
      </rPr>
      <t xml:space="preserve"> </t>
    </r>
    <r>
      <rPr>
        <sz val="11"/>
        <color theme="1"/>
        <rFont val="Calibri"/>
        <family val="2"/>
      </rPr>
      <t>증가</t>
    </r>
    <r>
      <rPr>
        <sz val="11"/>
        <color theme="1"/>
        <rFont val="Calibri"/>
        <family val="2"/>
      </rPr>
      <t xml:space="preserve"> 3%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 xml:space="preserve">) / </t>
    </r>
    <r>
      <rPr>
        <sz val="11"/>
        <color theme="1"/>
        <rFont val="Calibri"/>
        <family val="2"/>
      </rPr>
      <t>최종스택시</t>
    </r>
    <r>
      <rPr>
        <sz val="11"/>
        <color theme="1"/>
        <rFont val="Calibri"/>
        <family val="2"/>
      </rPr>
      <t xml:space="preserve"> </t>
    </r>
    <r>
      <rPr>
        <sz val="11"/>
        <color theme="1"/>
        <rFont val="Calibri"/>
        <family val="2"/>
      </rPr>
      <t>주변도발</t>
    </r>
  </si>
  <si>
    <r>
      <rPr>
        <sz val="11"/>
        <color theme="1"/>
        <rFont val="돋움"/>
        <family val="3"/>
        <charset val="129"/>
      </rPr>
      <t>대분류</t>
    </r>
  </si>
  <si>
    <r>
      <rPr>
        <sz val="11"/>
        <color theme="1"/>
        <rFont val="돋움"/>
        <family val="3"/>
        <charset val="129"/>
      </rPr>
      <t>기본스킬</t>
    </r>
  </si>
  <si>
    <t xml:space="preserve"> </t>
  </si>
  <si>
    <t>S</t>
  </si>
  <si>
    <t>A+</t>
  </si>
  <si>
    <t>A</t>
  </si>
  <si>
    <t>B+</t>
  </si>
  <si>
    <t>B</t>
  </si>
  <si>
    <t>C+</t>
  </si>
  <si>
    <t>C</t>
  </si>
  <si>
    <t>D+</t>
  </si>
  <si>
    <t>D</t>
  </si>
  <si>
    <t>F</t>
  </si>
  <si>
    <t>PVP</t>
  </si>
  <si>
    <t>CC</t>
  </si>
  <si>
    <t>기본회복</t>
  </si>
  <si>
    <t>소울소사이어티</t>
  </si>
  <si>
    <t>110년~101년전</t>
  </si>
  <si>
    <t>호정 13대</t>
  </si>
  <si>
    <t>빨</t>
  </si>
  <si>
    <t>파</t>
  </si>
  <si>
    <t>초</t>
  </si>
  <si>
    <t>1번대</t>
  </si>
  <si>
    <t>2번대</t>
  </si>
  <si>
    <t>3번대</t>
  </si>
  <si>
    <t>4번대</t>
  </si>
  <si>
    <t>5번대</t>
  </si>
  <si>
    <t>6번대</t>
  </si>
  <si>
    <t>7번대</t>
  </si>
  <si>
    <t>8번대</t>
  </si>
  <si>
    <t>9번대</t>
  </si>
  <si>
    <t>10번대</t>
  </si>
  <si>
    <t>11번대</t>
  </si>
  <si>
    <t>12번대</t>
  </si>
  <si>
    <t>13번대</t>
  </si>
  <si>
    <t>쿠로사키 이치고</t>
  </si>
  <si>
    <t>쿠치키 루키아</t>
  </si>
  <si>
    <t>이시다 우류</t>
  </si>
  <si>
    <r>
      <rPr>
        <sz val="11"/>
        <color theme="1"/>
        <rFont val="Calibri"/>
        <family val="2"/>
      </rPr>
      <t>이노우에</t>
    </r>
    <r>
      <rPr>
        <sz val="11"/>
        <color theme="1"/>
        <rFont val="Calibri"/>
        <family val="2"/>
      </rPr>
      <t xml:space="preserve"> </t>
    </r>
    <r>
      <rPr>
        <sz val="11"/>
        <color theme="1"/>
        <rFont val="Calibri"/>
        <family val="2"/>
      </rPr>
      <t>오리히메</t>
    </r>
  </si>
  <si>
    <t>아바라이 렌지</t>
  </si>
  <si>
    <t>사도 야스토라</t>
  </si>
  <si>
    <t>야마모토 겐류사이 시게쿠니</t>
  </si>
  <si>
    <t>사사키베 쵸지로 타다오키</t>
  </si>
  <si>
    <t>소이퐁</t>
  </si>
  <si>
    <t>오마에다 마레치요</t>
  </si>
  <si>
    <t>이치마루 긴</t>
  </si>
  <si>
    <t>키라 이즈루</t>
  </si>
  <si>
    <t>우노하나 레츠</t>
  </si>
  <si>
    <t>코테츠 이사네</t>
  </si>
  <si>
    <t>아이젠 소스케</t>
  </si>
  <si>
    <t>히나모리 모모</t>
  </si>
  <si>
    <t>쿠치키 뱌쿠야</t>
  </si>
  <si>
    <t>코마무라 사진</t>
  </si>
  <si>
    <t>이바 테츠자에몽</t>
  </si>
  <si>
    <t>쿄라쿠 슌스이</t>
  </si>
  <si>
    <t>이세 나나오</t>
  </si>
  <si>
    <t>토센 카나메</t>
  </si>
  <si>
    <t>히사기 슈헤이</t>
  </si>
  <si>
    <t>히츠가야 토시로</t>
  </si>
  <si>
    <t>마츠모토 란기쿠</t>
  </si>
  <si>
    <t>자라키 켄파치</t>
  </si>
  <si>
    <t>쿠사지시 야치루</t>
  </si>
  <si>
    <t>쿠로츠치 마유리</t>
  </si>
  <si>
    <t>쿠로츠치 네무</t>
  </si>
  <si>
    <t>우키타케 쥬시로</t>
  </si>
  <si>
    <t>-없음-</t>
  </si>
  <si>
    <t>오마에다 마레노신</t>
  </si>
  <si>
    <t>오오토리바시 로쥬로</t>
  </si>
  <si>
    <t>이바 치카네</t>
  </si>
  <si>
    <t>야마다 세이노스케</t>
  </si>
  <si>
    <t>히라코 신지</t>
  </si>
  <si>
    <t>쿠치키 긴레이</t>
  </si>
  <si>
    <t>쿠치키 소쥰</t>
  </si>
  <si>
    <t>아이카와 라부</t>
  </si>
  <si>
    <t>코즈바키 진에몬</t>
  </si>
  <si>
    <t>소속</t>
  </si>
  <si>
    <t>인간, 사신대행, 퀸시, 풀브링거</t>
  </si>
  <si>
    <t>호정 13대 13번대 대원(~웨코문드) → 13번대 부대장(~천년혈전) → 13번대 대장</t>
  </si>
  <si>
    <t>이시다 家 퀸시 → 반덴라이히 슈테른릿터 → 카라쿠라 종합병원</t>
  </si>
  <si>
    <t>풀브링거</t>
  </si>
  <si>
    <t>5번대 → 11번대 6석 → 6번대 부대장</t>
  </si>
  <si>
    <t>대장</t>
  </si>
  <si>
    <t>부대장</t>
  </si>
  <si>
    <t>전용무기</t>
  </si>
  <si>
    <t>참월</t>
  </si>
  <si>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히나기쿠</t>
    </r>
    <r>
      <rPr>
        <sz val="11"/>
        <color theme="1"/>
        <rFont val="Calibri"/>
        <family val="2"/>
      </rPr>
      <t>(</t>
    </r>
    <r>
      <rPr>
        <sz val="11"/>
        <color theme="1"/>
        <rFont val="Calibri"/>
        <family val="2"/>
      </rPr>
      <t>국화</t>
    </r>
    <r>
      <rPr>
        <sz val="11"/>
        <color theme="1"/>
        <rFont val="Calibri"/>
        <family val="2"/>
      </rPr>
      <t xml:space="preserve">), </t>
    </r>
    <r>
      <rPr>
        <sz val="11"/>
        <color theme="1"/>
        <rFont val="Calibri"/>
        <family val="2"/>
      </rPr>
      <t>바이곤</t>
    </r>
    <r>
      <rPr>
        <sz val="11"/>
        <color theme="1"/>
        <rFont val="Calibri"/>
        <family val="2"/>
      </rPr>
      <t>(</t>
    </r>
    <r>
      <rPr>
        <sz val="11"/>
        <color theme="1"/>
        <rFont val="Calibri"/>
        <family val="2"/>
      </rPr>
      <t>매화</t>
    </r>
    <r>
      <rPr>
        <sz val="11"/>
        <color theme="1"/>
        <rFont val="Calibri"/>
        <family val="2"/>
      </rPr>
      <t xml:space="preserve">), </t>
    </r>
    <r>
      <rPr>
        <sz val="11"/>
        <color theme="1"/>
        <rFont val="Calibri"/>
        <family val="2"/>
      </rPr>
      <t>리리</t>
    </r>
    <r>
      <rPr>
        <sz val="11"/>
        <color theme="1"/>
        <rFont val="Calibri"/>
        <family val="2"/>
      </rPr>
      <t>(</t>
    </r>
    <r>
      <rPr>
        <sz val="11"/>
        <color theme="1"/>
        <rFont val="Calibri"/>
        <family val="2"/>
      </rPr>
      <t>백합</t>
    </r>
    <r>
      <rPr>
        <sz val="11"/>
        <color theme="1"/>
        <rFont val="Calibri"/>
        <family val="2"/>
      </rPr>
      <t xml:space="preserve">), </t>
    </r>
    <r>
      <rPr>
        <sz val="11"/>
        <color theme="1"/>
        <rFont val="Calibri"/>
        <family val="2"/>
      </rPr>
      <t>슌오우</t>
    </r>
    <r>
      <rPr>
        <sz val="11"/>
        <color theme="1"/>
        <rFont val="Calibri"/>
        <family val="2"/>
      </rPr>
      <t>(</t>
    </r>
    <r>
      <rPr>
        <sz val="11"/>
        <color theme="1"/>
        <rFont val="Calibri"/>
        <family val="2"/>
      </rPr>
      <t>벚꽃</t>
    </r>
    <r>
      <rPr>
        <sz val="11"/>
        <color theme="1"/>
        <rFont val="Calibri"/>
        <family val="2"/>
      </rPr>
      <t xml:space="preserve">), </t>
    </r>
    <r>
      <rPr>
        <sz val="11"/>
        <color theme="1"/>
        <rFont val="Calibri"/>
        <family val="2"/>
      </rPr>
      <t>아야메</t>
    </r>
    <r>
      <rPr>
        <sz val="11"/>
        <color theme="1"/>
        <rFont val="Calibri"/>
        <family val="2"/>
      </rPr>
      <t>(</t>
    </r>
    <r>
      <rPr>
        <sz val="11"/>
        <color theme="1"/>
        <rFont val="Calibri"/>
        <family val="2"/>
      </rPr>
      <t>붓꽃</t>
    </r>
    <r>
      <rPr>
        <sz val="11"/>
        <color theme="1"/>
        <rFont val="Calibri"/>
        <family val="2"/>
      </rPr>
      <t xml:space="preserve">), </t>
    </r>
    <r>
      <rPr>
        <sz val="11"/>
        <color theme="1"/>
        <rFont val="Calibri"/>
        <family val="2"/>
      </rPr>
      <t>츠바키</t>
    </r>
    <r>
      <rPr>
        <sz val="11"/>
        <color theme="1"/>
        <rFont val="Calibri"/>
        <family val="2"/>
      </rPr>
      <t>(</t>
    </r>
    <r>
      <rPr>
        <sz val="11"/>
        <color theme="1"/>
        <rFont val="Calibri"/>
        <family val="2"/>
      </rPr>
      <t>동백꽃</t>
    </r>
    <r>
      <rPr>
        <sz val="11"/>
        <color theme="1"/>
        <rFont val="Calibri"/>
        <family val="2"/>
      </rPr>
      <t>)</t>
    </r>
  </si>
  <si>
    <t>오른팔과 왼팔</t>
  </si>
  <si>
    <t>류인약화</t>
  </si>
  <si>
    <t>엄령환</t>
  </si>
  <si>
    <t>작봉</t>
  </si>
  <si>
    <t>오형두</t>
  </si>
  <si>
    <t>신창</t>
  </si>
  <si>
    <t>차조</t>
  </si>
  <si>
    <t>육나삽</t>
  </si>
  <si>
    <t>동운</t>
  </si>
  <si>
    <t>경화수월</t>
  </si>
  <si>
    <t>비매</t>
  </si>
  <si>
    <t>천본앵</t>
  </si>
  <si>
    <t>천견</t>
  </si>
  <si>
    <t>불명</t>
  </si>
  <si>
    <t>화천광골</t>
  </si>
  <si>
    <t>없음</t>
  </si>
  <si>
    <t>청충</t>
  </si>
  <si>
    <t>풍사</t>
  </si>
  <si>
    <t>빙륜환</t>
  </si>
  <si>
    <t>회묘</t>
  </si>
  <si>
    <t>야쇄</t>
  </si>
  <si>
    <t>삼보검수</t>
  </si>
  <si>
    <t>소쇄지장</t>
  </si>
  <si>
    <t>쌍어리</t>
  </si>
  <si>
    <t>-이하공백-</t>
  </si>
  <si>
    <t>금사라</t>
  </si>
  <si>
    <t>역무</t>
  </si>
  <si>
    <t>천구환</t>
  </si>
  <si>
    <t>해방언령</t>
  </si>
  <si>
    <t>물러서면 퇴락이요, 겁먹으면 죽는다</t>
  </si>
  <si>
    <t>춤춰라</t>
  </si>
  <si>
    <t>울부짖어라</t>
  </si>
  <si>
    <t>거인의 오른팔(브라소 데레차 데 히간테)</t>
  </si>
  <si>
    <t>만상일체 잿더미가 되어라</t>
  </si>
  <si>
    <t>꿰뚫어라</t>
  </si>
  <si>
    <t>진적석살</t>
  </si>
  <si>
    <t>짓뭉개라</t>
  </si>
  <si>
    <t>쏴 죽여라</t>
  </si>
  <si>
    <t>고개를 들어라</t>
  </si>
  <si>
    <t>내달려라</t>
  </si>
  <si>
    <t>깨져라</t>
  </si>
  <si>
    <t>터져라</t>
  </si>
  <si>
    <t>흩날려라</t>
  </si>
  <si>
    <t>울려퍼져라</t>
  </si>
  <si>
    <t>화풍이 흐트러져 화신이 울고
천풍이 흐트러져 천마가 웃는다</t>
  </si>
  <si>
    <t>울어라</t>
  </si>
  <si>
    <t>베어라</t>
  </si>
  <si>
    <t>상천에 내려 앉아라</t>
  </si>
  <si>
    <t>삼켜라</t>
  </si>
  <si>
    <t>쥐어뜯어라</t>
  </si>
  <si>
    <t>모든 파도여 나의 방패가 되어라
모든 번개여 나의 칼이 되어라</t>
  </si>
  <si>
    <t>연주하라</t>
  </si>
  <si>
    <t>쓰러져라</t>
  </si>
  <si>
    <t>때려부숴라</t>
  </si>
  <si>
    <t>백하벌</t>
  </si>
  <si>
    <r>
      <rPr>
        <sz val="11"/>
        <color theme="1"/>
        <rFont val="Calibri"/>
        <family val="2"/>
      </rPr>
      <t>비비왕</t>
    </r>
    <r>
      <rPr>
        <sz val="11"/>
        <color theme="1"/>
        <rFont val="Calibri"/>
        <family val="2"/>
      </rPr>
      <t xml:space="preserve"> </t>
    </r>
    <r>
      <rPr>
        <sz val="11"/>
        <color theme="1"/>
        <rFont val="Calibri"/>
        <family val="2"/>
      </rPr>
      <t>사미환→쌍왕</t>
    </r>
    <r>
      <rPr>
        <sz val="11"/>
        <color theme="1"/>
        <rFont val="Calibri"/>
        <family val="2"/>
      </rPr>
      <t xml:space="preserve"> </t>
    </r>
    <r>
      <rPr>
        <sz val="11"/>
        <color theme="1"/>
        <rFont val="Calibri"/>
        <family val="2"/>
      </rPr>
      <t>사미환</t>
    </r>
  </si>
  <si>
    <t>악마의 왼팔(브라소 이스키엘다 델 디아블로)</t>
  </si>
  <si>
    <t>잔화태도</t>
  </si>
  <si>
    <t>황황엄령이궁</t>
  </si>
  <si>
    <t>작봉뇌공편</t>
  </si>
  <si>
    <t>신살창</t>
  </si>
  <si>
    <t>개진</t>
  </si>
  <si>
    <t>천본앵경엄</t>
  </si>
  <si>
    <t>비비왕 사미환→쌍왕 사미환</t>
  </si>
  <si>
    <t>흑승천견명왕</t>
  </si>
  <si>
    <t>화천광골고송심중</t>
  </si>
  <si>
    <t>청충종식 염마실솔</t>
  </si>
  <si>
    <t>풍사교승</t>
  </si>
  <si>
    <t>대홍련빙륜환</t>
  </si>
  <si>
    <t>금색소쇄지장</t>
  </si>
  <si>
    <t>금사라무답단</t>
  </si>
  <si>
    <t>역양사팔보색</t>
  </si>
  <si>
    <r>
      <rPr>
        <sz val="11"/>
        <color theme="1"/>
        <rFont val="Calibri"/>
        <family val="2"/>
      </rPr>
      <t>이노우에</t>
    </r>
    <r>
      <rPr>
        <sz val="11"/>
        <color theme="1"/>
        <rFont val="Calibri"/>
        <family val="2"/>
      </rPr>
      <t xml:space="preserve"> </t>
    </r>
    <r>
      <rPr>
        <sz val="11"/>
        <color theme="1"/>
        <rFont val="Calibri"/>
        <family val="2"/>
      </rPr>
      <t>오리히메</t>
    </r>
  </si>
  <si>
    <t>//이하생략</t>
  </si>
  <si>
    <t>영어이름</t>
  </si>
  <si>
    <t>Ichigo Kurosaki</t>
  </si>
  <si>
    <t>Rukia Kuchiki</t>
  </si>
  <si>
    <t>Orihime Inoue</t>
  </si>
  <si>
    <t>Renji Abarai</t>
  </si>
  <si>
    <t>Yasutora Sado</t>
  </si>
  <si>
    <t>설명글</t>
  </si>
  <si>
    <r>
      <rPr>
        <sz val="11"/>
        <color theme="1"/>
        <rFont val="Calibri"/>
        <family val="2"/>
      </rPr>
      <t>"</t>
    </r>
    <r>
      <rPr>
        <sz val="11"/>
        <color theme="1"/>
        <rFont val="Calibri"/>
        <family val="2"/>
      </rPr>
      <t>쿠로사키</t>
    </r>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사신대행이다</t>
    </r>
    <r>
      <rPr>
        <sz val="11"/>
        <color theme="1"/>
        <rFont val="Calibri"/>
        <family val="2"/>
      </rPr>
      <t>.</t>
    </r>
    <r>
      <rPr>
        <sz val="11"/>
        <color theme="1"/>
        <rFont val="Calibri"/>
        <family val="2"/>
      </rPr>
      <t>"</t>
    </r>
  </si>
  <si>
    <r>
      <rPr>
        <sz val="11"/>
        <color theme="1"/>
        <rFont val="Calibri"/>
        <family val="2"/>
      </rPr>
      <t>"</t>
    </r>
    <r>
      <rPr>
        <sz val="11"/>
        <color theme="1"/>
        <rFont val="Calibri"/>
        <family val="2"/>
      </rPr>
      <t>사신이</t>
    </r>
    <r>
      <rPr>
        <sz val="11"/>
        <color theme="1"/>
        <rFont val="Calibri"/>
        <family val="2"/>
      </rPr>
      <t xml:space="preserve"> </t>
    </r>
    <r>
      <rPr>
        <sz val="11"/>
        <color theme="1"/>
        <rFont val="Calibri"/>
        <family val="2"/>
      </rPr>
      <t>아니라</t>
    </r>
    <r>
      <rPr>
        <sz val="11"/>
        <color theme="1"/>
        <rFont val="Calibri"/>
        <family val="2"/>
      </rPr>
      <t xml:space="preserve">... </t>
    </r>
    <r>
      <rPr>
        <sz val="11"/>
        <color theme="1"/>
        <rFont val="Calibri"/>
        <family val="2"/>
      </rPr>
      <t>쿠치키</t>
    </r>
    <r>
      <rPr>
        <sz val="11"/>
        <color theme="1"/>
        <rFont val="Calibri"/>
        <family val="2"/>
      </rPr>
      <t xml:space="preserve">.. </t>
    </r>
    <r>
      <rPr>
        <sz val="11"/>
        <color theme="1"/>
        <rFont val="Calibri"/>
        <family val="2"/>
      </rPr>
      <t>루키아다</t>
    </r>
    <r>
      <rPr>
        <sz val="11"/>
        <color theme="1"/>
        <rFont val="Calibri"/>
        <family val="2"/>
      </rPr>
      <t>!</t>
    </r>
    <r>
      <rPr>
        <sz val="11"/>
        <color theme="1"/>
        <rFont val="Calibri"/>
        <family val="2"/>
      </rPr>
      <t>"</t>
    </r>
  </si>
  <si>
    <r>
      <rPr>
        <sz val="11"/>
        <color theme="1"/>
        <rFont val="Calibri"/>
        <family val="2"/>
      </rPr>
      <t>"</t>
    </r>
    <r>
      <rPr>
        <sz val="11"/>
        <color theme="1"/>
        <rFont val="Calibri"/>
        <family val="2"/>
      </rPr>
      <t>난</t>
    </r>
    <r>
      <rPr>
        <sz val="11"/>
        <color theme="1"/>
        <rFont val="Calibri"/>
        <family val="2"/>
      </rPr>
      <t xml:space="preserve">.. </t>
    </r>
    <r>
      <rPr>
        <sz val="11"/>
        <color theme="1"/>
        <rFont val="Calibri"/>
        <family val="2"/>
      </rPr>
      <t>사신을</t>
    </r>
    <r>
      <rPr>
        <sz val="11"/>
        <color theme="1"/>
        <rFont val="Calibri"/>
        <family val="2"/>
      </rPr>
      <t xml:space="preserve"> </t>
    </r>
    <r>
      <rPr>
        <sz val="11"/>
        <color theme="1"/>
        <rFont val="Calibri"/>
        <family val="2"/>
      </rPr>
      <t>증오한다</t>
    </r>
    <r>
      <rPr>
        <sz val="11"/>
        <color theme="1"/>
        <rFont val="Calibri"/>
        <family val="2"/>
      </rPr>
      <t>!!"</t>
    </r>
  </si>
  <si>
    <r>
      <rPr>
        <sz val="11"/>
        <color theme="1"/>
        <rFont val="Calibri"/>
        <family val="2"/>
      </rPr>
      <t>"</t>
    </r>
    <r>
      <rPr>
        <sz val="11"/>
        <color theme="1"/>
        <rFont val="Calibri"/>
        <family val="2"/>
      </rPr>
      <t>죽지</t>
    </r>
    <r>
      <rPr>
        <sz val="11"/>
        <color theme="1"/>
        <rFont val="Calibri"/>
        <family val="2"/>
      </rPr>
      <t xml:space="preserve"> </t>
    </r>
    <r>
      <rPr>
        <sz val="11"/>
        <color theme="1"/>
        <rFont val="Calibri"/>
        <family val="2"/>
      </rPr>
      <t>마</t>
    </r>
    <r>
      <rPr>
        <sz val="11"/>
        <color theme="1"/>
        <rFont val="Calibri"/>
        <family val="2"/>
      </rPr>
      <t xml:space="preserve">!! </t>
    </r>
    <r>
      <rPr>
        <sz val="11"/>
        <color theme="1"/>
        <rFont val="Calibri"/>
        <family val="2"/>
      </rPr>
      <t>쿠로사키</t>
    </r>
    <r>
      <rPr>
        <sz val="11"/>
        <color theme="1"/>
        <rFont val="Calibri"/>
        <family val="2"/>
      </rPr>
      <t xml:space="preserve"> </t>
    </r>
    <r>
      <rPr>
        <sz val="11"/>
        <color theme="1"/>
        <rFont val="Calibri"/>
        <family val="2"/>
      </rPr>
      <t>군</t>
    </r>
    <r>
      <rPr>
        <sz val="11"/>
        <color theme="1"/>
        <rFont val="Calibri"/>
        <family val="2"/>
      </rPr>
      <t xml:space="preserve">!! </t>
    </r>
    <r>
      <rPr>
        <sz val="11"/>
        <color theme="1"/>
        <rFont val="Calibri"/>
        <family val="2"/>
      </rPr>
      <t>이기지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돼</t>
    </r>
    <r>
      <rPr>
        <sz val="11"/>
        <color theme="1"/>
        <rFont val="Calibri"/>
        <family val="2"/>
      </rPr>
      <t xml:space="preserve">... </t>
    </r>
    <r>
      <rPr>
        <sz val="11"/>
        <color theme="1"/>
        <rFont val="Calibri"/>
        <family val="2"/>
      </rPr>
      <t>애쓰지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되니까</t>
    </r>
    <r>
      <rPr>
        <sz val="11"/>
        <color theme="1"/>
        <rFont val="Calibri"/>
        <family val="2"/>
      </rPr>
      <t xml:space="preserve">... </t>
    </r>
    <r>
      <rPr>
        <sz val="11"/>
        <color theme="1"/>
        <rFont val="Calibri"/>
        <family val="2"/>
      </rPr>
      <t>이제</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다치지</t>
    </r>
    <r>
      <rPr>
        <sz val="11"/>
        <color theme="1"/>
        <rFont val="Calibri"/>
        <family val="2"/>
      </rPr>
      <t xml:space="preserve"> </t>
    </r>
    <r>
      <rPr>
        <sz val="11"/>
        <color theme="1"/>
        <rFont val="Calibri"/>
        <family val="2"/>
      </rPr>
      <t>말아줘</t>
    </r>
    <r>
      <rPr>
        <sz val="11"/>
        <color theme="1"/>
        <rFont val="Calibri"/>
        <family val="2"/>
      </rPr>
      <t>…"</t>
    </r>
  </si>
  <si>
    <r>
      <rPr>
        <sz val="11"/>
        <color theme="1"/>
        <rFont val="Calibri"/>
        <family val="2"/>
      </rPr>
      <t>"</t>
    </r>
    <r>
      <rPr>
        <sz val="11"/>
        <color theme="1"/>
        <rFont val="Calibri"/>
        <family val="2"/>
      </rPr>
      <t>그</t>
    </r>
    <r>
      <rPr>
        <sz val="11"/>
        <color theme="1"/>
        <rFont val="Calibri"/>
        <family val="2"/>
      </rPr>
      <t xml:space="preserve"> </t>
    </r>
    <r>
      <rPr>
        <sz val="11"/>
        <color theme="1"/>
        <rFont val="Calibri"/>
        <family val="2"/>
      </rPr>
      <t>누구도</t>
    </r>
    <r>
      <rPr>
        <sz val="11"/>
        <color theme="1"/>
        <rFont val="Calibri"/>
        <family val="2"/>
      </rPr>
      <t xml:space="preserve"> </t>
    </r>
    <r>
      <rPr>
        <sz val="11"/>
        <color theme="1"/>
        <rFont val="Calibri"/>
        <family val="2"/>
      </rPr>
      <t>아냐</t>
    </r>
    <r>
      <rPr>
        <sz val="11"/>
        <color theme="1"/>
        <rFont val="Calibri"/>
        <family val="2"/>
      </rPr>
      <t xml:space="preserve">.. </t>
    </r>
    <r>
      <rPr>
        <sz val="11"/>
        <color theme="1"/>
        <rFont val="Calibri"/>
        <family val="2"/>
      </rPr>
      <t>그냥</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영혼에게다</t>
    </r>
    <r>
      <rPr>
        <sz val="11"/>
        <color theme="1"/>
        <rFont val="Calibri"/>
        <family val="2"/>
      </rPr>
      <t>!!"</t>
    </r>
  </si>
  <si>
    <r>
      <rPr>
        <sz val="11"/>
        <color theme="1"/>
        <rFont val="Calibri"/>
        <family val="2"/>
      </rPr>
      <t>"</t>
    </r>
    <r>
      <rPr>
        <sz val="11"/>
        <color theme="1"/>
        <rFont val="Calibri"/>
        <family val="2"/>
      </rPr>
      <t>검을</t>
    </r>
    <r>
      <rPr>
        <sz val="11"/>
        <color theme="1"/>
        <rFont val="Calibri"/>
        <family val="2"/>
      </rPr>
      <t xml:space="preserve"> </t>
    </r>
    <r>
      <rPr>
        <sz val="11"/>
        <color theme="1"/>
        <rFont val="Calibri"/>
        <family val="2"/>
      </rPr>
      <t>잡지</t>
    </r>
    <r>
      <rPr>
        <sz val="11"/>
        <color theme="1"/>
        <rFont val="Calibri"/>
        <family val="2"/>
      </rPr>
      <t xml:space="preserve"> </t>
    </r>
    <r>
      <rPr>
        <sz val="11"/>
        <color theme="1"/>
        <rFont val="Calibri"/>
        <family val="2"/>
      </rPr>
      <t>않으면</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지킬</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잡은</t>
    </r>
    <r>
      <rPr>
        <sz val="11"/>
        <color theme="1"/>
        <rFont val="Calibri"/>
        <family val="2"/>
      </rPr>
      <t xml:space="preserve"> </t>
    </r>
    <r>
      <rPr>
        <sz val="11"/>
        <color theme="1"/>
        <rFont val="Calibri"/>
        <family val="2"/>
      </rPr>
      <t>채로는</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끌어안을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t>
    </r>
  </si>
  <si>
    <t>공격</t>
  </si>
  <si>
    <t>★★★★☆</t>
  </si>
  <si>
    <r>
      <rPr>
        <sz val="11"/>
        <color theme="1"/>
        <rFont val="Calibri"/>
        <family val="2"/>
      </rPr>
      <t>★★★☆☆</t>
    </r>
  </si>
  <si>
    <r>
      <rPr>
        <sz val="11"/>
        <color theme="1"/>
        <rFont val="Calibri"/>
        <family val="2"/>
      </rPr>
      <t>★★★★★</t>
    </r>
  </si>
  <si>
    <r>
      <rPr>
        <sz val="11"/>
        <color theme="1"/>
        <rFont val="Calibri"/>
        <family val="2"/>
      </rPr>
      <t>★★☆☆☆</t>
    </r>
  </si>
  <si>
    <t>★★★☆☆</t>
  </si>
  <si>
    <t>★★☆☆☆</t>
  </si>
  <si>
    <t>☆☆☆☆☆</t>
  </si>
  <si>
    <t>★★★★★</t>
  </si>
  <si>
    <t>★☆☆☆☆</t>
  </si>
  <si>
    <t>방해</t>
  </si>
  <si>
    <t>피해유형</t>
  </si>
  <si>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</si>
  <si>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</si>
  <si>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</si>
  <si>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마음</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</si>
  <si>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</si>
  <si>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</si>
  <si>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t>사용무기</t>
  </si>
  <si>
    <t>참백도 - 참월</t>
  </si>
  <si>
    <r>
      <rPr>
        <sz val="11"/>
        <color theme="1"/>
        <rFont val="Calibri"/>
        <family val="2"/>
      </rPr>
      <t>귀도</t>
    </r>
    <r>
      <rPr>
        <sz val="11"/>
        <color theme="1"/>
        <rFont val="Calibri"/>
        <family val="2"/>
      </rPr>
      <t xml:space="preserve"> / </t>
    </r>
    <r>
      <rPr>
        <sz val="11"/>
        <color theme="1"/>
        <rFont val="Calibri"/>
        <family val="2"/>
      </rPr>
      <t>참백도</t>
    </r>
    <r>
      <rPr>
        <sz val="11"/>
        <color theme="1"/>
        <rFont val="Calibri"/>
        <family val="2"/>
      </rPr>
      <t xml:space="preserve"> - </t>
    </r>
    <r>
      <rPr>
        <sz val="11"/>
        <color theme="1"/>
        <rFont val="Calibri"/>
        <family val="2"/>
      </rPr>
      <t>수백설</t>
    </r>
  </si>
  <si>
    <r>
      <rPr>
        <sz val="11"/>
        <color theme="1"/>
        <rFont val="Calibri"/>
        <family val="2"/>
      </rPr>
      <t>영자병장</t>
    </r>
    <r>
      <rPr>
        <sz val="11"/>
        <color theme="1"/>
        <rFont val="Calibri"/>
        <family val="2"/>
      </rPr>
      <t xml:space="preserve"> - </t>
    </r>
    <r>
      <rPr>
        <sz val="11"/>
        <color theme="1"/>
        <rFont val="Calibri"/>
        <family val="2"/>
      </rPr>
      <t>은령호작</t>
    </r>
  </si>
  <si>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벚꽃</t>
    </r>
    <r>
      <rPr>
        <sz val="11"/>
        <color theme="1"/>
        <rFont val="Calibri"/>
        <family val="2"/>
      </rPr>
      <t xml:space="preserve">, </t>
    </r>
    <r>
      <rPr>
        <sz val="11"/>
        <color theme="1"/>
        <rFont val="Calibri"/>
        <family val="2"/>
      </rPr>
      <t>붓꽃</t>
    </r>
    <r>
      <rPr>
        <sz val="11"/>
        <color theme="1"/>
        <rFont val="Calibri"/>
        <family val="2"/>
      </rPr>
      <t>(</t>
    </r>
    <r>
      <rPr>
        <sz val="11"/>
        <color theme="1"/>
        <rFont val="Calibri"/>
        <family val="2"/>
      </rPr>
      <t>아야메</t>
    </r>
    <r>
      <rPr>
        <sz val="11"/>
        <color theme="1"/>
        <rFont val="Calibri"/>
        <family val="2"/>
      </rPr>
      <t xml:space="preserve">), </t>
    </r>
    <r>
      <rPr>
        <sz val="11"/>
        <color theme="1"/>
        <rFont val="Calibri"/>
        <family val="2"/>
      </rPr>
      <t>동백꽃</t>
    </r>
  </si>
  <si>
    <r>
      <rPr>
        <sz val="11"/>
        <color theme="1"/>
        <rFont val="Calibri"/>
        <family val="2"/>
      </rPr>
      <t>참백도</t>
    </r>
    <r>
      <rPr>
        <sz val="11"/>
        <color theme="1"/>
        <rFont val="Calibri"/>
        <family val="2"/>
      </rPr>
      <t xml:space="preserve"> - </t>
    </r>
    <r>
      <rPr>
        <sz val="11"/>
        <color theme="1"/>
        <rFont val="Calibri"/>
        <family val="2"/>
      </rPr>
      <t>사미환</t>
    </r>
  </si>
  <si>
    <r>
      <rPr>
        <sz val="11"/>
        <color theme="1"/>
        <rFont val="Calibri"/>
        <family val="2"/>
      </rPr>
      <t>오른팔과</t>
    </r>
    <r>
      <rPr>
        <sz val="11"/>
        <color theme="1"/>
        <rFont val="Calibri"/>
        <family val="2"/>
      </rPr>
      <t xml:space="preserve"> </t>
    </r>
    <r>
      <rPr>
        <sz val="11"/>
        <color theme="1"/>
        <rFont val="Calibri"/>
        <family val="2"/>
      </rPr>
      <t>왼팔</t>
    </r>
  </si>
  <si>
    <t>스킬1</t>
  </si>
  <si>
    <r>
      <rPr>
        <sz val="11"/>
        <color theme="1"/>
        <rFont val="Calibri"/>
        <family val="2"/>
      </rPr>
      <t>참월</t>
    </r>
    <r>
      <rPr>
        <sz val="11"/>
        <color theme="1"/>
        <rFont val="Calibri"/>
        <family val="2"/>
      </rPr>
      <t xml:space="preserve"> - </t>
    </r>
    <r>
      <rPr>
        <sz val="11"/>
        <color theme="1"/>
        <rFont val="Calibri"/>
        <family val="2"/>
      </rPr>
      <t>앞</t>
    </r>
    <r>
      <rPr>
        <sz val="11"/>
        <color theme="1"/>
        <rFont val="Calibri"/>
        <family val="2"/>
      </rPr>
      <t xml:space="preserve"> </t>
    </r>
    <r>
      <rPr>
        <sz val="11"/>
        <color theme="1"/>
        <rFont val="Calibri"/>
        <family val="2"/>
      </rPr>
      <t>베기</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월아천충</t>
    </r>
    <r>
      <rPr>
        <sz val="11"/>
        <color theme="1"/>
        <rFont val="Calibri"/>
        <family val="2"/>
      </rPr>
      <t xml:space="preserve">, </t>
    </r>
    <r>
      <rPr>
        <sz val="11"/>
        <color theme="1"/>
        <rFont val="Calibri"/>
        <family val="2"/>
      </rPr>
      <t>월아십자충</t>
    </r>
    <r>
      <rPr>
        <sz val="11"/>
        <color theme="1"/>
        <rFont val="Calibri"/>
        <family val="2"/>
      </rPr>
      <t xml:space="preserve">, </t>
    </r>
    <r>
      <rPr>
        <sz val="11"/>
        <color theme="1"/>
        <rFont val="Calibri"/>
        <family val="2"/>
      </rPr>
      <t>무쌍의</t>
    </r>
    <r>
      <rPr>
        <sz val="11"/>
        <color theme="1"/>
        <rFont val="Calibri"/>
        <family val="2"/>
      </rPr>
      <t xml:space="preserve"> </t>
    </r>
    <r>
      <rPr>
        <sz val="11"/>
        <color theme="1"/>
        <rFont val="Calibri"/>
        <family val="2"/>
      </rPr>
      <t>일섬으로</t>
    </r>
    <r>
      <rPr>
        <sz val="11"/>
        <color theme="1"/>
        <rFont val="Calibri"/>
        <family val="2"/>
      </rPr>
      <t xml:space="preserve"> </t>
    </r>
    <r>
      <rPr>
        <sz val="11"/>
        <color theme="1"/>
        <rFont val="Calibri"/>
        <family val="2"/>
      </rPr>
      <t>업그레이드</t>
    </r>
    <r>
      <rPr>
        <sz val="11"/>
        <color theme="1"/>
        <rFont val="Calibri"/>
        <family val="2"/>
      </rPr>
      <t xml:space="preserve"> / </t>
    </r>
    <r>
      <rPr>
        <sz val="11"/>
        <color theme="1"/>
        <rFont val="Calibri"/>
        <family val="2"/>
      </rPr>
      <t>공중에</t>
    </r>
    <r>
      <rPr>
        <sz val="11"/>
        <color theme="1"/>
        <rFont val="Calibri"/>
        <family val="2"/>
      </rPr>
      <t xml:space="preserve"> </t>
    </r>
    <r>
      <rPr>
        <sz val="11"/>
        <color theme="1"/>
        <rFont val="Calibri"/>
        <family val="2"/>
      </rPr>
      <t>있으면</t>
    </r>
    <r>
      <rPr>
        <sz val="11"/>
        <color theme="1"/>
        <rFont val="Calibri"/>
        <family val="2"/>
      </rPr>
      <t xml:space="preserve"> </t>
    </r>
    <r>
      <rPr>
        <sz val="11"/>
        <color theme="1"/>
        <rFont val="Calibri"/>
        <family val="2"/>
      </rPr>
      <t>추가데미지</t>
    </r>
  </si>
  <si>
    <r>
      <rPr>
        <sz val="11"/>
        <color theme="1"/>
        <rFont val="Calibri"/>
        <family val="2"/>
      </rPr>
      <t>시작의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월백</t>
    </r>
    <r>
      <rPr>
        <sz val="11"/>
        <color theme="1"/>
        <rFont val="Calibri"/>
        <family val="2"/>
      </rPr>
      <t xml:space="preserve"> - </t>
    </r>
    <r>
      <rPr>
        <sz val="11"/>
        <color theme="1"/>
        <rFont val="Calibri"/>
        <family val="2"/>
      </rPr>
      <t>주변</t>
    </r>
    <r>
      <rPr>
        <sz val="11"/>
        <color theme="1"/>
        <rFont val="Calibri"/>
        <family val="2"/>
      </rPr>
      <t xml:space="preserve"> 2m(2</t>
    </r>
    <r>
      <rPr>
        <sz val="11"/>
        <color theme="1"/>
        <rFont val="Calibri"/>
        <family val="2"/>
      </rPr>
      <t>칸</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얼리며</t>
    </r>
    <r>
      <rPr>
        <sz val="11"/>
        <color theme="1"/>
        <rFont val="Calibri"/>
        <family val="2"/>
      </rPr>
      <t xml:space="preserve"> </t>
    </r>
    <r>
      <rPr>
        <sz val="11"/>
        <color theme="1"/>
        <rFont val="Calibri"/>
        <family val="2"/>
      </rPr>
      <t>랜덤방향</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시전시간</t>
    </r>
    <r>
      <rPr>
        <sz val="11"/>
        <color theme="1"/>
        <rFont val="Calibri"/>
        <family val="2"/>
      </rPr>
      <t xml:space="preserve"> 1.5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4</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10</t>
    </r>
    <r>
      <rPr>
        <sz val="11"/>
        <color theme="1"/>
        <rFont val="Calibri"/>
        <family val="2"/>
      </rPr>
      <t>초</t>
    </r>
    <r>
      <rPr>
        <sz val="11"/>
        <color theme="1"/>
        <rFont val="Calibri"/>
        <family val="2"/>
      </rPr>
      <t>.</t>
    </r>
  </si>
  <si>
    <r>
      <rPr>
        <sz val="11"/>
        <color theme="1"/>
        <rFont val="Calibri"/>
        <family val="2"/>
      </rPr>
      <t>빛의</t>
    </r>
    <r>
      <rPr>
        <sz val="11"/>
        <color theme="1"/>
        <rFont val="Calibri"/>
        <family val="2"/>
      </rPr>
      <t xml:space="preserve"> </t>
    </r>
    <r>
      <rPr>
        <sz val="11"/>
        <color theme="1"/>
        <rFont val="Calibri"/>
        <family val="2"/>
      </rPr>
      <t>비</t>
    </r>
    <r>
      <rPr>
        <sz val="11"/>
        <color theme="1"/>
        <rFont val="Calibri"/>
        <family val="2"/>
      </rPr>
      <t>(</t>
    </r>
    <r>
      <rPr>
        <sz val="11"/>
        <color theme="1"/>
        <rFont val="Calibri"/>
        <family val="2"/>
      </rPr>
      <t>리히트</t>
    </r>
    <r>
      <rPr>
        <sz val="11"/>
        <color theme="1"/>
        <rFont val="Calibri"/>
        <family val="2"/>
      </rPr>
      <t xml:space="preserve"> </t>
    </r>
    <r>
      <rPr>
        <sz val="11"/>
        <color theme="1"/>
        <rFont val="Calibri"/>
        <family val="2"/>
      </rPr>
      <t>레겐</t>
    </r>
    <r>
      <rPr>
        <sz val="11"/>
        <color theme="1"/>
        <rFont val="Calibri"/>
        <family val="2"/>
      </rPr>
      <t xml:space="preserve">) -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쏘아서</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함</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</si>
  <si>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고천참순</t>
    </r>
    <r>
      <rPr>
        <sz val="11"/>
        <color theme="1"/>
        <rFont val="Calibri"/>
        <family val="2"/>
      </rPr>
      <t xml:space="preserve"> - </t>
    </r>
    <r>
      <rPr>
        <sz val="11"/>
        <color theme="1"/>
        <rFont val="Calibri"/>
        <family val="2"/>
      </rPr>
      <t>짧고</t>
    </r>
    <r>
      <rPr>
        <sz val="11"/>
        <color theme="1"/>
        <rFont val="Calibri"/>
        <family val="2"/>
      </rPr>
      <t xml:space="preserve"> </t>
    </r>
    <r>
      <rPr>
        <sz val="11"/>
        <color theme="1"/>
        <rFont val="Calibri"/>
        <family val="2"/>
      </rPr>
      <t>좁은범위</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동백꽃</t>
    </r>
    <r>
      <rPr>
        <sz val="11"/>
        <color theme="1"/>
        <rFont val="Calibri"/>
        <family val="2"/>
      </rPr>
      <t xml:space="preserve"> 1</t>
    </r>
    <r>
      <rPr>
        <sz val="11"/>
        <color theme="1"/>
        <rFont val="Calibri"/>
        <family val="2"/>
      </rPr>
      <t>초간</t>
    </r>
    <r>
      <rPr>
        <sz val="11"/>
        <color theme="1"/>
        <rFont val="Calibri"/>
        <family val="2"/>
      </rPr>
      <t xml:space="preserve"> </t>
    </r>
    <r>
      <rPr>
        <sz val="11"/>
        <color theme="1"/>
        <rFont val="Calibri"/>
        <family val="2"/>
      </rPr>
      <t>사용불가</t>
    </r>
  </si>
  <si>
    <r>
      <rPr>
        <sz val="11"/>
        <color theme="1"/>
        <rFont val="Calibri"/>
        <family val="2"/>
      </rPr>
      <t>사미환</t>
    </r>
    <r>
      <rPr>
        <sz val="11"/>
        <color theme="1"/>
        <rFont val="Calibri"/>
        <family val="2"/>
      </rPr>
      <t xml:space="preserve"> - </t>
    </r>
    <r>
      <rPr>
        <sz val="11"/>
        <color theme="1"/>
        <rFont val="Calibri"/>
        <family val="2"/>
      </rPr>
      <t>전방</t>
    </r>
    <r>
      <rPr>
        <sz val="11"/>
        <color theme="1"/>
        <rFont val="Calibri"/>
        <family val="2"/>
      </rPr>
      <t xml:space="preserve"> </t>
    </r>
    <r>
      <rPr>
        <sz val="11"/>
        <color theme="1"/>
        <rFont val="Calibri"/>
        <family val="2"/>
      </rPr>
      <t>휘두르기</t>
    </r>
    <r>
      <rPr>
        <sz val="11"/>
        <color theme="1"/>
        <rFont val="Calibri"/>
        <family val="2"/>
      </rPr>
      <t xml:space="preserve"> / </t>
    </r>
    <r>
      <rPr>
        <sz val="11"/>
        <color theme="1"/>
        <rFont val="Calibri"/>
        <family val="2"/>
      </rPr>
      <t>몹</t>
    </r>
    <r>
      <rPr>
        <sz val="11"/>
        <color theme="1"/>
        <rFont val="Calibri"/>
        <family val="2"/>
      </rPr>
      <t xml:space="preserve"> </t>
    </r>
    <r>
      <rPr>
        <sz val="11"/>
        <color theme="1"/>
        <rFont val="Calibri"/>
        <family val="2"/>
      </rPr>
      <t>하나당</t>
    </r>
    <r>
      <rPr>
        <sz val="11"/>
        <color theme="1"/>
        <rFont val="Calibri"/>
        <family val="2"/>
      </rPr>
      <t xml:space="preserve"> </t>
    </r>
    <r>
      <rPr>
        <sz val="11"/>
        <color theme="1"/>
        <rFont val="Calibri"/>
        <family val="2"/>
      </rPr>
      <t>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하나</t>
    </r>
    <r>
      <rPr>
        <sz val="11"/>
        <color theme="1"/>
        <rFont val="Calibri"/>
        <family val="2"/>
      </rPr>
      <t xml:space="preserve"> </t>
    </r>
    <r>
      <rPr>
        <sz val="11"/>
        <color theme="1"/>
        <rFont val="Calibri"/>
        <family val="2"/>
      </rPr>
      <t>떨어뜨림</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지속</t>
    </r>
    <r>
      <rPr>
        <sz val="11"/>
        <color theme="1"/>
        <rFont val="Calibri"/>
        <family val="2"/>
      </rPr>
      <t xml:space="preserve"> 15</t>
    </r>
    <r>
      <rPr>
        <sz val="11"/>
        <color theme="1"/>
        <rFont val="Calibri"/>
        <family val="2"/>
      </rPr>
      <t>초</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t>
    </r>
    <r>
      <rPr>
        <sz val="11"/>
        <color theme="1"/>
        <rFont val="Calibri"/>
        <family val="2"/>
      </rPr>
      <t>초</t>
    </r>
  </si>
  <si>
    <r>
      <rPr>
        <sz val="11"/>
        <color theme="1"/>
        <rFont val="Calibri"/>
        <family val="2"/>
      </rPr>
      <t>권격</t>
    </r>
    <r>
      <rPr>
        <sz val="11"/>
        <color theme="1"/>
        <rFont val="Calibri"/>
        <family val="2"/>
      </rPr>
      <t xml:space="preserve"> -</t>
    </r>
    <r>
      <rPr>
        <sz val="11"/>
        <color theme="1"/>
        <rFont val="Calibri"/>
        <family val="2"/>
      </rPr>
      <t xml:space="preserve"> </t>
    </r>
    <r>
      <rPr>
        <sz val="11"/>
        <color theme="1"/>
        <rFont val="Calibri"/>
        <family val="2"/>
      </rPr>
      <t>전방</t>
    </r>
    <r>
      <rPr>
        <sz val="11"/>
        <color theme="1"/>
        <rFont val="Calibri"/>
        <family val="2"/>
      </rPr>
      <t xml:space="preserve"> </t>
    </r>
    <r>
      <rPr>
        <sz val="11"/>
        <color theme="1"/>
        <rFont val="Calibri"/>
        <family val="2"/>
      </rPr>
      <t>지르기</t>
    </r>
    <r>
      <rPr>
        <sz val="11"/>
        <color theme="1"/>
        <rFont val="Calibri"/>
        <family val="2"/>
      </rPr>
      <t xml:space="preserve">, </t>
    </r>
    <r>
      <rPr>
        <sz val="11"/>
        <color theme="1"/>
        <rFont val="Calibri"/>
        <family val="2"/>
      </rPr>
      <t>파동형</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거인의일격</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</si>
  <si>
    <r>
      <rPr>
        <sz val="11"/>
        <color theme="1"/>
        <rFont val="Calibri"/>
        <family val="2"/>
      </rPr>
      <t>스킬</t>
    </r>
    <r>
      <rPr>
        <sz val="11"/>
        <color theme="1"/>
        <rFont val="Calibri"/>
        <family val="2"/>
      </rPr>
      <t>2</t>
    </r>
  </si>
  <si>
    <t>천쇄참월 - 대상을 묶고 참월을 날림. / 이후 검은 월아천충, 무월로 업그레이드</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</si>
  <si>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r>
      <rPr>
        <sz val="11"/>
        <color theme="1"/>
        <rFont val="Calibri"/>
        <family val="2"/>
      </rPr>
      <t xml:space="preserve"> - </t>
    </r>
    <r>
      <rPr>
        <sz val="11"/>
        <color theme="1"/>
        <rFont val="Calibri"/>
        <family val="2"/>
      </rPr>
      <t>찌르기</t>
    </r>
    <r>
      <rPr>
        <sz val="11"/>
        <color theme="1"/>
        <rFont val="Calibri"/>
        <family val="2"/>
      </rPr>
      <t xml:space="preserve"> / </t>
    </r>
    <r>
      <rPr>
        <sz val="11"/>
        <color theme="1"/>
        <rFont val="Calibri"/>
        <family val="2"/>
      </rPr>
      <t>표식이</t>
    </r>
    <r>
      <rPr>
        <sz val="11"/>
        <color theme="1"/>
        <rFont val="Calibri"/>
        <family val="2"/>
      </rPr>
      <t xml:space="preserve"> </t>
    </r>
    <r>
      <rPr>
        <sz val="11"/>
        <color theme="1"/>
        <rFont val="Calibri"/>
        <family val="2"/>
      </rPr>
      <t>있으면</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</si>
  <si>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슈프렝어</t>
    </r>
    <r>
      <rPr>
        <sz val="11"/>
        <color theme="1"/>
        <rFont val="Calibri"/>
        <family val="2"/>
      </rPr>
      <t>(</t>
    </r>
    <r>
      <rPr>
        <sz val="11"/>
        <color theme="1"/>
        <rFont val="Calibri"/>
        <family val="2"/>
      </rPr>
      <t>스프링클러</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속박하고</t>
    </r>
    <r>
      <rPr>
        <sz val="11"/>
        <color theme="1"/>
        <rFont val="Calibri"/>
        <family val="2"/>
      </rPr>
      <t xml:space="preserve"> </t>
    </r>
    <r>
      <rPr>
        <sz val="11"/>
        <color theme="1"/>
        <rFont val="Calibri"/>
        <family val="2"/>
      </rPr>
      <t>농축된</t>
    </r>
    <r>
      <rPr>
        <sz val="11"/>
        <color theme="1"/>
        <rFont val="Calibri"/>
        <family val="2"/>
      </rPr>
      <t xml:space="preserve"> </t>
    </r>
    <r>
      <rPr>
        <sz val="11"/>
        <color theme="1"/>
        <rFont val="Calibri"/>
        <family val="2"/>
      </rPr>
      <t>영자</t>
    </r>
    <r>
      <rPr>
        <sz val="11"/>
        <color theme="1"/>
        <rFont val="Calibri"/>
        <family val="2"/>
      </rPr>
      <t xml:space="preserve"> </t>
    </r>
    <r>
      <rPr>
        <sz val="11"/>
        <color theme="1"/>
        <rFont val="Calibri"/>
        <family val="2"/>
      </rPr>
      <t>한방울을</t>
    </r>
    <r>
      <rPr>
        <sz val="11"/>
        <color theme="1"/>
        <rFont val="Calibri"/>
        <family val="2"/>
      </rPr>
      <t xml:space="preserve"> </t>
    </r>
    <r>
      <rPr>
        <sz val="11"/>
        <color theme="1"/>
        <rFont val="Calibri"/>
        <family val="2"/>
      </rPr>
      <t>폭발시킴</t>
    </r>
    <r>
      <rPr>
        <sz val="11"/>
        <color theme="1"/>
        <rFont val="Calibri"/>
        <family val="2"/>
      </rPr>
      <t xml:space="preserve">. / </t>
    </r>
    <r>
      <rPr>
        <sz val="11"/>
        <color theme="1"/>
        <rFont val="Calibri"/>
        <family val="2"/>
      </rPr>
      <t>시전</t>
    </r>
    <r>
      <rPr>
        <sz val="11"/>
        <color theme="1"/>
        <rFont val="Calibri"/>
        <family val="2"/>
      </rPr>
      <t xml:space="preserve"> 3</t>
    </r>
    <r>
      <rPr>
        <sz val="11"/>
        <color theme="1"/>
        <rFont val="Calibri"/>
        <family val="2"/>
      </rPr>
      <t>초</t>
    </r>
    <r>
      <rPr>
        <sz val="11"/>
        <color theme="1"/>
        <rFont val="Calibri"/>
        <family val="2"/>
      </rPr>
      <t xml:space="preserve"> / </t>
    </r>
    <r>
      <rPr>
        <sz val="11"/>
        <color theme="1"/>
        <rFont val="Calibri"/>
        <family val="2"/>
      </rPr>
      <t>마비</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</si>
  <si>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쌍천귀순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1~10</t>
    </r>
    <r>
      <rPr>
        <sz val="11"/>
        <color theme="1"/>
        <rFont val="Calibri"/>
        <family val="2"/>
      </rPr>
      <t>초간</t>
    </r>
    <r>
      <rPr>
        <sz val="11"/>
        <color theme="1"/>
        <rFont val="Calibri"/>
        <family val="2"/>
      </rPr>
      <t xml:space="preserve"> </t>
    </r>
    <r>
      <rPr>
        <sz val="11"/>
        <color theme="1"/>
        <rFont val="Calibri"/>
        <family val="2"/>
      </rPr>
      <t>매</t>
    </r>
    <r>
      <rPr>
        <sz val="11"/>
        <color theme="1"/>
        <rFont val="Calibri"/>
        <family val="2"/>
      </rPr>
      <t xml:space="preserve"> </t>
    </r>
    <r>
      <rPr>
        <sz val="11"/>
        <color theme="1"/>
        <rFont val="Calibri"/>
        <family val="2"/>
      </rPr>
      <t>초마다</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체력회복</t>
    </r>
    <r>
      <rPr>
        <sz val="11"/>
        <color theme="1"/>
        <rFont val="Calibri"/>
        <family val="2"/>
      </rPr>
      <t xml:space="preserve"> (2%+</t>
    </r>
    <r>
      <rPr>
        <sz val="11"/>
        <color theme="1"/>
        <rFont val="Calibri"/>
        <family val="2"/>
      </rPr>
      <t>잃은체력</t>
    </r>
    <r>
      <rPr>
        <sz val="11"/>
        <color theme="1"/>
        <rFont val="Calibri"/>
        <family val="2"/>
      </rPr>
      <t xml:space="preserve">10%) / </t>
    </r>
    <r>
      <rPr>
        <sz val="11"/>
        <color theme="1"/>
        <rFont val="Calibri"/>
        <family val="2"/>
      </rPr>
      <t>벚꽃과</t>
    </r>
    <r>
      <rPr>
        <sz val="11"/>
        <color theme="1"/>
        <rFont val="Calibri"/>
        <family val="2"/>
      </rPr>
      <t xml:space="preserve"> </t>
    </r>
    <r>
      <rPr>
        <sz val="11"/>
        <color theme="1"/>
        <rFont val="Calibri"/>
        <family val="2"/>
      </rPr>
      <t>붓꽃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x2)</t>
    </r>
    <r>
      <rPr>
        <sz val="11"/>
        <color theme="1"/>
        <rFont val="Calibri"/>
        <family val="2"/>
      </rPr>
      <t>초</t>
    </r>
  </si>
  <si>
    <r>
      <rPr>
        <sz val="11"/>
        <color theme="1"/>
        <rFont val="Calibri"/>
        <family val="2"/>
      </rPr>
      <t>오로치왕</t>
    </r>
    <r>
      <rPr>
        <sz val="11"/>
        <color theme="1"/>
        <rFont val="Calibri"/>
        <family val="2"/>
      </rPr>
      <t xml:space="preserve"> - </t>
    </r>
    <r>
      <rPr>
        <sz val="11"/>
        <color theme="1"/>
        <rFont val="Calibri"/>
        <family val="2"/>
      </rPr>
      <t>해당</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꿰뚫고</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조각</t>
    </r>
    <r>
      <rPr>
        <sz val="11"/>
        <color theme="1"/>
        <rFont val="Calibri"/>
        <family val="2"/>
      </rPr>
      <t xml:space="preserve"> +2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</si>
  <si>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r>
      <rPr>
        <sz val="11"/>
        <color theme="1"/>
        <rFont val="Calibri"/>
        <family val="2"/>
      </rPr>
      <t>그루아</t>
    </r>
    <r>
      <rPr>
        <sz val="11"/>
        <color theme="1"/>
        <rFont val="Calibri"/>
        <family val="2"/>
      </rPr>
      <t xml:space="preserve"> </t>
    </r>
    <r>
      <rPr>
        <sz val="11"/>
        <color theme="1"/>
        <rFont val="Calibri"/>
        <family val="2"/>
      </rPr>
      <t>티라르</t>
    </r>
    <r>
      <rPr>
        <sz val="11"/>
        <color theme="1"/>
        <rFont val="Calibri"/>
        <family val="2"/>
      </rPr>
      <t xml:space="preserve"> - </t>
    </r>
    <r>
      <rPr>
        <sz val="11"/>
        <color theme="1"/>
        <rFont val="Calibri"/>
        <family val="2"/>
      </rPr>
      <t>땅을</t>
    </r>
    <r>
      <rPr>
        <sz val="11"/>
        <color theme="1"/>
        <rFont val="Calibri"/>
        <family val="2"/>
      </rPr>
      <t xml:space="preserve"> </t>
    </r>
    <r>
      <rPr>
        <sz val="11"/>
        <color theme="1"/>
        <rFont val="Calibri"/>
        <family val="2"/>
      </rPr>
      <t>들어메침</t>
    </r>
    <r>
      <rPr>
        <sz val="11"/>
        <color theme="1"/>
        <rFont val="Calibri"/>
        <family val="2"/>
      </rPr>
      <t xml:space="preserve"> / </t>
    </r>
    <r>
      <rPr>
        <sz val="11"/>
        <color theme="1"/>
        <rFont val="Calibri"/>
        <family val="2"/>
      </rPr>
      <t>이동제한</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방어</t>
    </r>
    <r>
      <rPr>
        <sz val="11"/>
        <color theme="1"/>
        <rFont val="Calibri"/>
        <family val="2"/>
      </rPr>
      <t>(</t>
    </r>
    <r>
      <rPr>
        <sz val="11"/>
        <color theme="1"/>
        <rFont val="Calibri"/>
        <family val="2"/>
      </rPr>
      <t>무적</t>
    </r>
    <r>
      <rPr>
        <sz val="11"/>
        <color theme="1"/>
        <rFont val="Calibri"/>
        <family val="2"/>
      </rPr>
      <t>) 1</t>
    </r>
    <r>
      <rPr>
        <sz val="11"/>
        <color theme="1"/>
        <rFont val="Calibri"/>
        <family val="2"/>
      </rPr>
      <t>초</t>
    </r>
  </si>
  <si>
    <r>
      <rPr>
        <sz val="11"/>
        <color theme="1"/>
        <rFont val="Calibri"/>
        <family val="2"/>
      </rPr>
      <t>스킬</t>
    </r>
    <r>
      <rPr>
        <sz val="11"/>
        <color theme="1"/>
        <rFont val="Calibri"/>
        <family val="2"/>
      </rPr>
      <t>3</t>
    </r>
  </si>
  <si>
    <r>
      <rPr>
        <sz val="11"/>
        <color theme="1"/>
        <rFont val="Calibri"/>
        <family val="2"/>
      </rPr>
      <t>천무연신</t>
    </r>
    <r>
      <rPr>
        <sz val="11"/>
        <color theme="1"/>
        <rFont val="Calibri"/>
        <family val="2"/>
      </rPr>
      <t xml:space="preserve"> - </t>
    </r>
    <r>
      <rPr>
        <sz val="11"/>
        <color theme="1"/>
        <rFont val="Calibri"/>
        <family val="2"/>
      </rPr>
      <t>허공에</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막거나</t>
    </r>
    <r>
      <rPr>
        <sz val="11"/>
        <color theme="1"/>
        <rFont val="Calibri"/>
        <family val="2"/>
      </rPr>
      <t xml:space="preserve"> </t>
    </r>
    <r>
      <rPr>
        <sz val="11"/>
        <color theme="1"/>
        <rFont val="Calibri"/>
        <family val="2"/>
      </rPr>
      <t>공중에</t>
    </r>
    <r>
      <rPr>
        <sz val="11"/>
        <color theme="1"/>
        <rFont val="Calibri"/>
        <family val="2"/>
      </rPr>
      <t xml:space="preserve"> </t>
    </r>
    <r>
      <rPr>
        <sz val="11"/>
        <color theme="1"/>
        <rFont val="Calibri"/>
        <family val="2"/>
      </rPr>
      <t>띄움</t>
    </r>
  </si>
  <si>
    <r>
      <rPr>
        <sz val="11"/>
        <color theme="1"/>
        <rFont val="Calibri"/>
        <family val="2"/>
      </rPr>
      <t>세번째의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관통시켜</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무기가</t>
    </r>
    <r>
      <rPr>
        <sz val="11"/>
        <color theme="1"/>
        <rFont val="Calibri"/>
        <family val="2"/>
      </rPr>
      <t xml:space="preserve"> </t>
    </r>
    <r>
      <rPr>
        <sz val="11"/>
        <color theme="1"/>
        <rFont val="Calibri"/>
        <family val="2"/>
      </rPr>
      <t>파괴되어</t>
    </r>
    <r>
      <rPr>
        <sz val="11"/>
        <color theme="1"/>
        <rFont val="Calibri"/>
        <family val="2"/>
      </rPr>
      <t xml:space="preserve"> 10</t>
    </r>
    <r>
      <rPr>
        <sz val="11"/>
        <color theme="1"/>
        <rFont val="Calibri"/>
        <family val="2"/>
      </rPr>
      <t>초간</t>
    </r>
    <r>
      <rPr>
        <sz val="11"/>
        <color theme="1"/>
        <rFont val="Calibri"/>
        <family val="2"/>
      </rPr>
      <t xml:space="preserve"> </t>
    </r>
    <r>
      <rPr>
        <sz val="11"/>
        <color theme="1"/>
        <rFont val="Calibri"/>
        <family val="2"/>
      </rPr>
      <t>공격스킬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불가</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</si>
  <si>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렛트슈틸</t>
    </r>
    <r>
      <rPr>
        <sz val="11"/>
        <color theme="1"/>
        <rFont val="Calibri"/>
        <family val="2"/>
      </rPr>
      <t xml:space="preserve"> - </t>
    </r>
    <r>
      <rPr>
        <sz val="11"/>
        <color theme="1"/>
        <rFont val="Calibri"/>
        <family val="2"/>
      </rPr>
      <t>지속시간</t>
    </r>
    <r>
      <rPr>
        <sz val="11"/>
        <color theme="1"/>
        <rFont val="Calibri"/>
        <family val="2"/>
      </rPr>
      <t xml:space="preserve"> </t>
    </r>
    <r>
      <rPr>
        <sz val="11"/>
        <color theme="1"/>
        <rFont val="Calibri"/>
        <family val="2"/>
      </rPr>
      <t>스텟과</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대폭강화</t>
    </r>
    <r>
      <rPr>
        <sz val="11"/>
        <color theme="1"/>
        <rFont val="Calibri"/>
        <family val="2"/>
      </rPr>
      <t xml:space="preserve"> /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공격불가</t>
    </r>
    <r>
      <rPr>
        <sz val="11"/>
        <color theme="1"/>
        <rFont val="Calibri"/>
        <family val="2"/>
      </rPr>
      <t xml:space="preserve"> 10</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</si>
  <si>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삼천결순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50% </t>
    </r>
    <r>
      <rPr>
        <sz val="11"/>
        <color theme="1"/>
        <rFont val="Calibri"/>
        <family val="2"/>
      </rPr>
      <t>감소</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x3)</t>
    </r>
    <r>
      <rPr>
        <sz val="11"/>
        <color theme="1"/>
        <rFont val="Calibri"/>
        <family val="2"/>
      </rPr>
      <t>초</t>
    </r>
  </si>
  <si>
    <r>
      <rPr>
        <sz val="11"/>
        <color theme="1"/>
        <rFont val="Calibri"/>
        <family val="2"/>
      </rPr>
      <t>비아절교</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t>
    </r>
    <r>
      <rPr>
        <sz val="11"/>
        <color theme="1"/>
        <rFont val="Calibri"/>
        <family val="2"/>
      </rPr>
      <t xml:space="preserve"> / </t>
    </r>
    <r>
      <rPr>
        <sz val="11"/>
        <color theme="1"/>
        <rFont val="Calibri"/>
        <family val="2"/>
      </rPr>
      <t>조각당</t>
    </r>
    <r>
      <rPr>
        <sz val="11"/>
        <color theme="1"/>
        <rFont val="Calibri"/>
        <family val="2"/>
      </rPr>
      <t xml:space="preserve"> </t>
    </r>
    <r>
      <rPr>
        <sz val="11"/>
        <color theme="1"/>
        <rFont val="Calibri"/>
        <family val="2"/>
      </rPr>
      <t>추가데미지</t>
    </r>
    <r>
      <rPr>
        <sz val="11"/>
        <color theme="1"/>
        <rFont val="Calibri"/>
        <family val="2"/>
      </rPr>
      <t xml:space="preserve"> / 10</t>
    </r>
    <r>
      <rPr>
        <sz val="11"/>
        <color theme="1"/>
        <rFont val="Calibri"/>
        <family val="2"/>
      </rPr>
      <t>개이상</t>
    </r>
    <r>
      <rPr>
        <sz val="11"/>
        <color theme="1"/>
        <rFont val="Calibri"/>
        <family val="2"/>
      </rPr>
      <t xml:space="preserve"> </t>
    </r>
    <r>
      <rPr>
        <sz val="11"/>
        <color theme="1"/>
        <rFont val="Calibri"/>
        <family val="2"/>
      </rPr>
      <t>마비</t>
    </r>
    <r>
      <rPr>
        <sz val="11"/>
        <color theme="1"/>
        <rFont val="Calibri"/>
        <family val="2"/>
      </rPr>
      <t xml:space="preserve"> 2</t>
    </r>
    <r>
      <rPr>
        <sz val="11"/>
        <color theme="1"/>
        <rFont val="Calibri"/>
        <family val="2"/>
      </rPr>
      <t>초</t>
    </r>
    <r>
      <rPr>
        <sz val="11"/>
        <color theme="1"/>
        <rFont val="Calibri"/>
        <family val="2"/>
      </rPr>
      <t xml:space="preserve"> / 20</t>
    </r>
    <r>
      <rPr>
        <sz val="11"/>
        <color theme="1"/>
        <rFont val="Calibri"/>
        <family val="2"/>
      </rPr>
      <t>개이상</t>
    </r>
    <r>
      <rPr>
        <sz val="11"/>
        <color theme="1"/>
        <rFont val="Calibri"/>
        <family val="2"/>
      </rPr>
      <t xml:space="preserve"> </t>
    </r>
    <r>
      <rPr>
        <sz val="11"/>
        <color theme="1"/>
        <rFont val="Calibri"/>
        <family val="2"/>
      </rPr>
      <t>마비→스턴</t>
    </r>
    <r>
      <rPr>
        <sz val="11"/>
        <color theme="1"/>
        <rFont val="Calibri"/>
        <family val="2"/>
      </rPr>
      <t>, +</t>
    </r>
    <r>
      <rPr>
        <sz val="11"/>
        <color theme="1"/>
        <rFont val="Calibri"/>
        <family val="2"/>
      </rPr>
      <t>출혈</t>
    </r>
    <r>
      <rPr>
        <sz val="11"/>
        <color theme="1"/>
        <rFont val="Calibri"/>
        <family val="2"/>
      </rPr>
      <t xml:space="preserve"> </t>
    </r>
    <r>
      <rPr>
        <sz val="11"/>
        <color theme="1"/>
        <rFont val="Calibri"/>
        <family val="2"/>
      </rPr>
      <t>효과</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20</t>
    </r>
    <r>
      <rPr>
        <sz val="11"/>
        <color theme="1"/>
        <rFont val="Calibri"/>
        <family val="2"/>
      </rPr>
      <t>초</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</si>
  <si>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지속</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</si>
  <si>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t>호로화 - 지속 11초+영압에 따라 증가, 각종 스킬 업그레이드 및 추가사용 / 긴 쿨타임(가면 수복시 쿨 감소)</t>
  </si>
  <si>
    <t>절대영도 - 스킬 강화(범위 등) / 4초지속, 쿨 60초</t>
  </si>
  <si>
    <t>난장천괴 - 방해효과 방어 / 60초에 1회</t>
  </si>
  <si>
    <r>
      <rPr>
        <sz val="11"/>
        <color theme="1"/>
        <rFont val="Calibri"/>
        <family val="2"/>
      </rPr>
      <t>사천항순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67% </t>
    </r>
    <r>
      <rPr>
        <sz val="11"/>
        <color theme="1"/>
        <rFont val="Calibri"/>
        <family val="2"/>
      </rPr>
      <t>감소</t>
    </r>
    <r>
      <rPr>
        <sz val="11"/>
        <color theme="1"/>
        <rFont val="Calibri"/>
        <family val="2"/>
      </rPr>
      <t xml:space="preserve"> + </t>
    </r>
    <r>
      <rPr>
        <sz val="11"/>
        <color theme="1"/>
        <rFont val="Calibri"/>
        <family val="2"/>
      </rPr>
      <t>지속이</t>
    </r>
    <r>
      <rPr>
        <sz val="11"/>
        <color theme="1"/>
        <rFont val="Calibri"/>
        <family val="2"/>
      </rPr>
      <t xml:space="preserve"> </t>
    </r>
    <r>
      <rPr>
        <sz val="11"/>
        <color theme="1"/>
        <rFont val="Calibri"/>
        <family val="2"/>
      </rPr>
      <t>끝날때</t>
    </r>
    <r>
      <rPr>
        <sz val="11"/>
        <color theme="1"/>
        <rFont val="Calibri"/>
        <family val="2"/>
      </rPr>
      <t xml:space="preserve"> </t>
    </r>
    <r>
      <rPr>
        <sz val="11"/>
        <color theme="1"/>
        <rFont val="Calibri"/>
        <family val="2"/>
      </rPr>
      <t>공격반사</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동백꽃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x4)</t>
    </r>
    <r>
      <rPr>
        <sz val="11"/>
        <color theme="1"/>
        <rFont val="Calibri"/>
        <family val="2"/>
      </rPr>
      <t>초</t>
    </r>
  </si>
  <si>
    <r>
      <rPr>
        <sz val="11"/>
        <color theme="1"/>
        <rFont val="Calibri"/>
        <family val="2"/>
      </rPr>
      <t>비골대포</t>
    </r>
    <r>
      <rPr>
        <sz val="11"/>
        <color theme="1"/>
        <rFont val="Calibri"/>
        <family val="2"/>
      </rPr>
      <t xml:space="preserve"> - </t>
    </r>
    <r>
      <rPr>
        <sz val="11"/>
        <color theme="1"/>
        <rFont val="Calibri"/>
        <family val="2"/>
      </rPr>
      <t>영압</t>
    </r>
    <r>
      <rPr>
        <sz val="11"/>
        <color theme="1"/>
        <rFont val="Calibri"/>
        <family val="2"/>
      </rPr>
      <t xml:space="preserve"> </t>
    </r>
    <r>
      <rPr>
        <sz val="11"/>
        <color theme="1"/>
        <rFont val="Calibri"/>
        <family val="2"/>
      </rPr>
      <t>덩어리</t>
    </r>
    <r>
      <rPr>
        <sz val="11"/>
        <color theme="1"/>
        <rFont val="Calibri"/>
        <family val="2"/>
      </rPr>
      <t xml:space="preserve"> </t>
    </r>
    <r>
      <rPr>
        <sz val="11"/>
        <color theme="1"/>
        <rFont val="Calibri"/>
        <family val="2"/>
      </rPr>
      <t>발사</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화상효과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사아철포로</t>
    </r>
    <r>
      <rPr>
        <sz val="11"/>
        <color theme="1"/>
        <rFont val="Calibri"/>
        <family val="2"/>
      </rPr>
      <t xml:space="preserve"> </t>
    </r>
    <r>
      <rPr>
        <sz val="11"/>
        <color theme="1"/>
        <rFont val="Calibri"/>
        <family val="2"/>
      </rPr>
      <t>업그레이드</t>
    </r>
    <r>
      <rPr>
        <sz val="11"/>
        <color theme="1"/>
        <rFont val="Calibri"/>
        <family val="2"/>
      </rPr>
      <t>(</t>
    </r>
    <r>
      <rPr>
        <sz val="11"/>
        <color theme="1"/>
        <rFont val="Calibri"/>
        <family val="2"/>
      </rPr>
      <t>화상</t>
    </r>
    <r>
      <rPr>
        <sz val="11"/>
        <color theme="1"/>
        <rFont val="Calibri"/>
        <family val="2"/>
      </rPr>
      <t xml:space="preserve"> </t>
    </r>
    <r>
      <rPr>
        <sz val="11"/>
        <color theme="1"/>
        <rFont val="Calibri"/>
        <family val="2"/>
      </rPr>
      <t>강화</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</si>
  <si>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마인의</t>
    </r>
    <r>
      <rPr>
        <sz val="11"/>
        <color theme="1"/>
        <rFont val="Calibri"/>
        <family val="2"/>
      </rPr>
      <t xml:space="preserve"> </t>
    </r>
    <r>
      <rPr>
        <sz val="11"/>
        <color theme="1"/>
        <rFont val="Calibri"/>
        <family val="2"/>
      </rPr>
      <t>일격</t>
    </r>
    <r>
      <rPr>
        <sz val="11"/>
        <color theme="1"/>
        <rFont val="Calibri"/>
        <family val="2"/>
      </rPr>
      <t xml:space="preserve"> - (</t>
    </r>
    <r>
      <rPr>
        <sz val="11"/>
        <color theme="1"/>
        <rFont val="Calibri"/>
        <family val="2"/>
      </rPr>
      <t>강화에서만</t>
    </r>
    <r>
      <rPr>
        <sz val="11"/>
        <color theme="1"/>
        <rFont val="Calibri"/>
        <family val="2"/>
      </rPr>
      <t xml:space="preserve"> </t>
    </r>
    <r>
      <rPr>
        <sz val="11"/>
        <color theme="1"/>
        <rFont val="Calibri"/>
        <family val="2"/>
      </rPr>
      <t>사용가능</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뒤에까지</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</si>
  <si>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t>순보 / 니도</t>
  </si>
  <si>
    <r>
      <rPr>
        <sz val="11"/>
        <color theme="1"/>
        <rFont val="Calibri"/>
        <family val="2"/>
      </rPr>
      <t>호로에</t>
    </r>
    <r>
      <rPr>
        <sz val="11"/>
        <color theme="1"/>
        <rFont val="Calibri"/>
        <family val="2"/>
      </rPr>
      <t xml:space="preserve"> 2</t>
    </r>
    <r>
      <rPr>
        <sz val="11"/>
        <color theme="1"/>
        <rFont val="Calibri"/>
        <family val="2"/>
      </rPr>
      <t>배피해</t>
    </r>
    <r>
      <rPr>
        <sz val="11"/>
        <color theme="1"/>
        <rFont val="Calibri"/>
        <family val="2"/>
      </rPr>
      <t xml:space="preserve"> </t>
    </r>
    <r>
      <rPr>
        <sz val="11"/>
        <color theme="1"/>
        <rFont val="Calibri"/>
        <family val="2"/>
      </rPr>
      <t>입음</t>
    </r>
    <r>
      <rPr>
        <sz val="11"/>
        <color theme="1"/>
        <rFont val="Calibri"/>
        <family val="2"/>
      </rPr>
      <t xml:space="preserve">, </t>
    </r>
    <r>
      <rPr>
        <sz val="11"/>
        <color theme="1"/>
        <rFont val="Calibri"/>
        <family val="2"/>
      </rPr>
      <t>비염각</t>
    </r>
    <r>
      <rPr>
        <sz val="11"/>
        <color theme="1"/>
        <rFont val="Calibri"/>
        <family val="2"/>
      </rPr>
      <t xml:space="preserve"> = </t>
    </r>
    <r>
      <rPr>
        <sz val="11"/>
        <color theme="1"/>
        <rFont val="Calibri"/>
        <family val="2"/>
      </rPr>
      <t>순보</t>
    </r>
    <r>
      <rPr>
        <sz val="11"/>
        <color theme="1"/>
        <rFont val="Calibri"/>
        <family val="2"/>
      </rPr>
      <t xml:space="preserve"> / </t>
    </r>
    <r>
      <rPr>
        <sz val="11"/>
        <color theme="1"/>
        <rFont val="Calibri"/>
        <family val="2"/>
      </rPr>
      <t>산령수투</t>
    </r>
    <r>
      <rPr>
        <sz val="11"/>
        <color theme="1"/>
        <rFont val="Calibri"/>
        <family val="2"/>
      </rPr>
      <t xml:space="preserve"> - </t>
    </r>
    <r>
      <rPr>
        <sz val="11"/>
        <color theme="1"/>
        <rFont val="Calibri"/>
        <family val="2"/>
      </rPr>
      <t>공격</t>
    </r>
    <r>
      <rPr>
        <sz val="11"/>
        <color theme="1"/>
        <rFont val="Calibri"/>
        <family val="2"/>
      </rPr>
      <t xml:space="preserve"> </t>
    </r>
    <r>
      <rPr>
        <sz val="11"/>
        <color theme="1"/>
        <rFont val="Calibri"/>
        <family val="2"/>
      </rPr>
      <t>받지않으면</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증가</t>
    </r>
    <r>
      <rPr>
        <sz val="11"/>
        <color theme="1"/>
        <rFont val="Calibri"/>
        <family val="2"/>
      </rPr>
      <t xml:space="preserve"> / </t>
    </r>
    <r>
      <rPr>
        <sz val="11"/>
        <color theme="1"/>
        <rFont val="Calibri"/>
        <family val="2"/>
      </rPr>
      <t>방어력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감소</t>
    </r>
  </si>
  <si>
    <r>
      <rPr>
        <sz val="11"/>
        <color theme="1"/>
        <rFont val="Calibri"/>
        <family val="2"/>
      </rPr>
      <t>사상의</t>
    </r>
    <r>
      <rPr>
        <sz val="11"/>
        <color theme="1"/>
        <rFont val="Calibri"/>
        <family val="2"/>
      </rPr>
      <t xml:space="preserve"> </t>
    </r>
    <r>
      <rPr>
        <sz val="11"/>
        <color theme="1"/>
        <rFont val="Calibri"/>
        <family val="2"/>
      </rPr>
      <t>거절</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쿨</t>
    </r>
    <r>
      <rPr>
        <sz val="11"/>
        <color theme="1"/>
        <rFont val="Calibri"/>
        <family val="2"/>
      </rPr>
      <t xml:space="preserve"> 10% </t>
    </r>
    <r>
      <rPr>
        <sz val="11"/>
        <color theme="1"/>
        <rFont val="Calibri"/>
        <family val="2"/>
      </rPr>
      <t>감소</t>
    </r>
  </si>
  <si>
    <t>브링거 라이트 - 고속 보법</t>
  </si>
  <si>
    <t>가라데 - 공수도</t>
  </si>
  <si>
    <t>시작의 춤, 월백 - 칼로 원을 그린 장소의 천지 모두를 얼려버리는 기술. 약 2m 정도의 원을 바닥에 그린 뒤 원으로부터 하늘까지 원기둥 모양으로 얼려버린다.</t>
  </si>
  <si>
    <t>영자의 집속 - 영자의 충격파와 영압이 일절 느껴지지 않게 된다.</t>
  </si>
  <si>
    <t>비아절교 - 분리된 사미환의 검신들을 조종해서 사방에서 상대를 포위한뒤에 일제히 쏘아내 공격하는 기술이다. (검 조각남)</t>
  </si>
  <si>
    <t>브링거 라이트 (고속 보법)</t>
  </si>
  <si>
    <t>엎드려 살지 마라. 일어나 죽는 거다.</t>
  </si>
  <si>
    <t>당신의 그림자는 조용하게
갈 곳 없는 독침과 같이
내 발걸음을 기워 붙인다.
당신의 빛은 부드럽게
급수탑을 치는 낙뢰와 같이
내 목숨의 근원을 끊는다.</t>
  </si>
  <si>
    <t>만약 네가 내일 뱀이 되어
사람을 잡아먹기 시작한다면,
사람을 잡아먹은 그 입으로
나를 사랑한다고 외친다면,
나는 과연 오늘과 똑같이
너를 사랑한다고 말할 수 있을까?</t>
  </si>
  <si>
    <t>진정한 우아함</t>
  </si>
  <si>
    <t>인간은 모두, 원숭이를 본뜬 것.
신은 모두, 인간을 본뜬 것.</t>
  </si>
  <si>
    <t>시들어 떨어져 두 번 다시 피지 못할지라도
불꽃처럼 스러지는 것이 진정 아름다울지니</t>
  </si>
  <si>
    <t>어금니가 빠져도 불은 사라지지 않고
칼날로 들판을 불태우며 벗의 모습을 쬐어낸다</t>
  </si>
  <si>
    <t>자신의 삶에 끝없이 저항한다.
자신의 마음에 송곳니가 있는 한.</t>
  </si>
  <si>
    <t>내가 걸어가는... 길만이 정의다!!</t>
  </si>
  <si>
    <t>두려워해야 할 것은 오직 하나
두려움을 모르는 전사가 되는 것</t>
  </si>
  <si>
    <t>우리들은 불꽃처럼 떠오르고 반짝이고 반드시 흩어져 나간다.
그렇다면 적어도 그때가 와도 우리들은 불꽃처럼 사라지지 말고 빛나고 있자. 언제까지나.</t>
  </si>
  <si>
    <t>긍지를 하나 버릴 때마다
우리는 짐승에 한 걸음 다가간다.
마음을 하나 죽일 때마다
우리는 짐승에서 한 걸음 멀리 물러선다.</t>
  </si>
  <si>
    <t>태어난다는 것은 죽은 것과 다름없다.</t>
  </si>
  <si>
    <t>피와 같이 붉고, 뼈와 같이 희고
고독과 같이 붉고, 침묵과 같이 희고
짐승의 신경과 같이 붉고, 신의 심장과 같이 희고
녹아내리는 증오와 같이 붉고,
얼어붙는 마음의 상처와 같이 희고
밤을 먹는 그림자와 같이 붉고,
달을 꿰뚫는 한숨과 같이 희게 빛나며 붉게 흩어진다.</t>
  </si>
  <si>
    <t>//하나타로가 치유하지 못 하는 상처도 가볍게 치유한다.</t>
  </si>
  <si>
    <t>나는... 바이저드! 너하고 동류다.</t>
  </si>
  <si>
    <t>//쿠치키 뱌쿠야의 母</t>
  </si>
  <si>
    <t>(시해) 참 - 검압 / 월아천충 / 월아십자충 / 무쌍의 일섬</t>
  </si>
  <si>
    <t>다음의 춤, 백련 - 바닥 네 군데를 찌른후 전방으로 거대한 눈의 파도를 닥돌 격돌시켜 맞은 것을 얼리는 기술. 높은 공격력, 낮은 쿨타임.</t>
  </si>
  <si>
    <t>난장천괴 - 실 모양으로 꼬여 합쳐진 무수한 영자 다발을 움직이지 못하는 부위에 접속해, 자신의 몸을 마치 꼭두각시처럼 강제로 움직이게 만든다.</t>
  </si>
  <si>
    <t>고천참순 - 유일한 공격기술. 옵션인 '츠바키'를 날려서 그 비행궤도 사이의 공간을 잘라낸다. 절대적 절단력 &amp; 약한 츠바키(짧고 캔슬당함)</t>
  </si>
  <si>
    <t>비비왕 사미환 - 뱀 형상 / 이속증가</t>
  </si>
  <si>
    <t>권격 - 주먹에서 영압을 모아 발사하는 기술.</t>
  </si>
  <si>
    <t>심려치 말거라. 적들은 내 한명도 남기지 않고... 내 손으로 베어버릴 것이야...!</t>
  </si>
  <si>
    <t>말수가 적고 항상 총대장의 곁을 지키는 사사키베 쵸지로 부대장 입니다.
쉽게 구별할 수 있는 유명한 콤비지만, 화해할 수 없는 유일한 차이점은 음식 취향인 것 같습니다...</t>
  </si>
  <si>
    <t>왜... 저를 데려가주시지 않은겁니까...</t>
  </si>
  <si>
    <t>.....미소, 위협적인 행동</t>
  </si>
  <si>
    <t>겉모습과는 달리 섬세한 부대장. 악몽을 꾸면 잠을 못 잔다고 합니다. 어묵?</t>
  </si>
  <si>
    <t>햇볕이 드는 곳의 시선</t>
  </si>
  <si>
    <t>이 부대장은 귀도의 전문가입니다. 가끔은 경외감을 불러일으키는 표정을 짓기도 하죠.
이런 표정도 잘 어울려요</t>
  </si>
  <si>
    <t>우리들의 정체는 하나, 그대들의 적이다!</t>
  </si>
  <si>
    <t>그 누구도 아냐.. 그냥 내.. 영혼에게다!!</t>
  </si>
  <si>
    <t>목숨은 버리고 왔다!!</t>
  </si>
  <si>
    <t>그가 '남자의 길'을 걷게 된 이유는 "어머니를 행복하게 해드리기 위해서." 인 것 같습니다.</t>
  </si>
  <si>
    <t>곤란하네.. 정말로..</t>
  </si>
  <si>
    <t>일반적인 일은 전혀 하지 않는 대장을 대신해 부대의 행정업무를 처리하는 사무직 전문가</t>
  </si>
  <si>
    <t xml:space="preserve">밀폐된 어둠 속에 존재하는 빛의 반점
</t>
  </si>
  <si>
    <t>자신이 쥔 검을 두려워하지 않는 자에게... 검을 들 자격은 없다. 난 그렇게 배웠다.</t>
  </si>
  <si>
    <t>얼어붙은 열정</t>
  </si>
  <si>
    <t>호정 13대의 어른스러운 매력을 지닌 풍만한 미녀.
넓은 마음을 가진 그녀의 성격 때문에 13개의 부대에서 그녀를 거부할 남자는 존재하지 않는다....</t>
  </si>
  <si>
    <t>모든 걸 삼켜라, 피에 굶주린 검의 악마여</t>
  </si>
  <si>
    <t>언제 어디서든 무슨일이 있어도, 야치루는 언제나 켄파치의 지원군입니다.</t>
  </si>
  <si>
    <t>살인 의도가 있는 연구원</t>
  </si>
  <si>
    <t>쿠로츠치 네무 부대장은 쿠로츠치 대장의 기술로 만들어진 인공적인 생명체 입니다.
네무와 쿠로츠치 대장은 같은 피가 흐르고 있기 때문에 관심사나 휴일을 보내는 방법 등 쿠로츠치 대장과 닮은 점이 많습니다.</t>
  </si>
  <si>
    <t>모든 것을 포용하는 우정</t>
  </si>
  <si>
    <t>일반 순홍</t>
  </si>
  <si>
    <t>살아 돌아가 생각 말아라. 퀸시..!</t>
  </si>
  <si>
    <t>(만해) 참 - 천쇄참월 / 검은 월아천충 / 무월</t>
  </si>
  <si>
    <t>세번째의 춤, 백도 - '부서진' 수백설을 상대에게 겨누고 후방에서 부터 얼음의 칼을 형성해 상대를 관통시켜 통째로 얼리는 기술이다.</t>
  </si>
  <si>
    <r>
      <rPr>
        <sz val="11"/>
        <color theme="1"/>
        <rFont val="Calibri"/>
        <family val="2"/>
      </rPr>
      <t>퀸시</t>
    </r>
    <r>
      <rPr>
        <sz val="11"/>
        <color theme="1"/>
        <rFont val="Calibri"/>
        <family val="2"/>
      </rPr>
      <t xml:space="preserve"> </t>
    </r>
    <r>
      <rPr>
        <sz val="11"/>
        <color theme="1"/>
        <rFont val="Calibri"/>
        <family val="2"/>
      </rPr>
      <t>렛트슈틸</t>
    </r>
    <r>
      <rPr>
        <sz val="11"/>
        <color theme="1"/>
        <rFont val="Calibri"/>
        <family val="2"/>
      </rPr>
      <t xml:space="preserve"> - </t>
    </r>
    <r>
      <rPr>
        <sz val="11"/>
        <color theme="1"/>
        <rFont val="Calibri"/>
        <family val="2"/>
      </rPr>
      <t>멸각사최종형태</t>
    </r>
    <r>
      <rPr>
        <sz val="11"/>
        <color theme="1"/>
        <rFont val="Calibri"/>
        <family val="2"/>
      </rPr>
      <t xml:space="preserve">, </t>
    </r>
    <r>
      <rPr>
        <sz val="11"/>
        <color theme="1"/>
        <rFont val="Calibri"/>
        <family val="2"/>
      </rPr>
      <t>일시적으로</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정수에</t>
    </r>
    <r>
      <rPr>
        <sz val="11"/>
        <color theme="1"/>
        <rFont val="Calibri"/>
        <family val="2"/>
      </rPr>
      <t xml:space="preserve"> </t>
    </r>
    <r>
      <rPr>
        <sz val="11"/>
        <color theme="1"/>
        <rFont val="Calibri"/>
        <family val="2"/>
      </rPr>
      <t>도달</t>
    </r>
    <r>
      <rPr>
        <sz val="11"/>
        <color theme="1"/>
        <rFont val="Calibri"/>
        <family val="2"/>
      </rPr>
      <t>(</t>
    </r>
    <r>
      <rPr>
        <sz val="11"/>
        <color theme="1"/>
        <rFont val="Calibri"/>
        <family val="2"/>
      </rPr>
      <t>퀸시</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잃음</t>
    </r>
    <r>
      <rPr>
        <sz val="11"/>
        <color theme="1"/>
        <rFont val="Calibri"/>
        <family val="2"/>
      </rPr>
      <t xml:space="preserve">). </t>
    </r>
    <r>
      <rPr>
        <sz val="11"/>
        <color theme="1"/>
        <rFont val="Calibri"/>
        <family val="2"/>
      </rPr>
      <t>산령수투</t>
    </r>
    <r>
      <rPr>
        <sz val="11"/>
        <color theme="1"/>
        <rFont val="Calibri"/>
        <family val="2"/>
      </rPr>
      <t>(</t>
    </r>
    <r>
      <rPr>
        <sz val="11"/>
        <color theme="1"/>
        <rFont val="Calibri"/>
        <family val="2"/>
      </rPr>
      <t>라이덴</t>
    </r>
    <r>
      <rPr>
        <sz val="11"/>
        <color theme="1"/>
        <rFont val="Calibri"/>
        <family val="2"/>
      </rPr>
      <t xml:space="preserve"> </t>
    </r>
    <r>
      <rPr>
        <sz val="11"/>
        <color theme="1"/>
        <rFont val="Calibri"/>
        <family val="2"/>
      </rPr>
      <t>한트</t>
    </r>
    <r>
      <rPr>
        <sz val="11"/>
        <color theme="1"/>
        <rFont val="Calibri"/>
        <family val="2"/>
      </rPr>
      <t>_</t>
    </r>
    <r>
      <rPr>
        <sz val="11"/>
        <color theme="1"/>
        <rFont val="Calibri"/>
        <family val="2"/>
      </rPr>
      <t>고난의</t>
    </r>
    <r>
      <rPr>
        <sz val="11"/>
        <color theme="1"/>
        <rFont val="Calibri"/>
        <family val="2"/>
      </rPr>
      <t xml:space="preserve"> </t>
    </r>
    <r>
      <rPr>
        <sz val="11"/>
        <color theme="1"/>
        <rFont val="Calibri"/>
        <family val="2"/>
      </rPr>
      <t>장갑</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오른쪽</t>
    </r>
    <r>
      <rPr>
        <sz val="11"/>
        <color theme="1"/>
        <rFont val="Calibri"/>
        <family val="2"/>
      </rPr>
      <t xml:space="preserve"> </t>
    </r>
    <r>
      <rPr>
        <sz val="11"/>
        <color theme="1"/>
        <rFont val="Calibri"/>
        <family val="2"/>
      </rPr>
      <t>어깨에</t>
    </r>
    <r>
      <rPr>
        <sz val="11"/>
        <color theme="1"/>
        <rFont val="Calibri"/>
        <family val="2"/>
      </rPr>
      <t xml:space="preserve"> </t>
    </r>
    <r>
      <rPr>
        <sz val="11"/>
        <color theme="1"/>
        <rFont val="Calibri"/>
        <family val="2"/>
      </rPr>
      <t>영자덩어리가</t>
    </r>
    <r>
      <rPr>
        <sz val="11"/>
        <color theme="1"/>
        <rFont val="Calibri"/>
        <family val="2"/>
      </rPr>
      <t xml:space="preserve"> </t>
    </r>
    <r>
      <rPr>
        <sz val="11"/>
        <color theme="1"/>
        <rFont val="Calibri"/>
        <family val="2"/>
      </rPr>
      <t>날개처럼</t>
    </r>
    <r>
      <rPr>
        <sz val="11"/>
        <color theme="1"/>
        <rFont val="Calibri"/>
        <family val="2"/>
      </rPr>
      <t xml:space="preserve"> </t>
    </r>
    <r>
      <rPr>
        <sz val="11"/>
        <color theme="1"/>
        <rFont val="Calibri"/>
        <family val="2"/>
      </rPr>
      <t>압축됨</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날개에서</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뽑아내서</t>
    </r>
    <r>
      <rPr>
        <sz val="11"/>
        <color theme="1"/>
        <rFont val="Calibri"/>
        <family val="2"/>
      </rPr>
      <t xml:space="preserve"> </t>
    </r>
    <r>
      <rPr>
        <sz val="11"/>
        <color theme="1"/>
        <rFont val="Calibri"/>
        <family val="2"/>
      </rPr>
      <t>발사한다</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이루어진</t>
    </r>
    <r>
      <rPr>
        <sz val="11"/>
        <color theme="1"/>
        <rFont val="Calibri"/>
        <family val="2"/>
      </rPr>
      <t xml:space="preserve"> </t>
    </r>
    <r>
      <rPr>
        <sz val="11"/>
        <color theme="1"/>
        <rFont val="Calibri"/>
        <family val="2"/>
      </rPr>
      <t>것들을</t>
    </r>
    <r>
      <rPr>
        <sz val="11"/>
        <color theme="1"/>
        <rFont val="Calibri"/>
        <family val="2"/>
      </rPr>
      <t xml:space="preserve"> </t>
    </r>
    <r>
      <rPr>
        <sz val="11"/>
        <color theme="1"/>
        <rFont val="Calibri"/>
        <family val="2"/>
      </rPr>
      <t>분해시켜</t>
    </r>
    <r>
      <rPr>
        <sz val="11"/>
        <color theme="1"/>
        <rFont val="Calibri"/>
        <family val="2"/>
      </rPr>
      <t xml:space="preserve"> </t>
    </r>
    <r>
      <rPr>
        <sz val="11"/>
        <color theme="1"/>
        <rFont val="Calibri"/>
        <family val="2"/>
      </rPr>
      <t>흡수하는</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예속</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가능</t>
    </r>
    <r>
      <rPr>
        <sz val="11"/>
        <color theme="1"/>
        <rFont val="Calibri"/>
        <family val="2"/>
      </rPr>
      <t>.</t>
    </r>
  </si>
  <si>
    <t>쌍천귀순 - 슌오우, 아야메를 사용. 치료기술. 실은 '회복'이라기보다는 '상처가 일어났단 개념을 거절해 원래대로 되돌리는' 기술에 가깝다.</t>
  </si>
  <si>
    <t>(만해) 비골대포 - 영압 덩어리 발사</t>
  </si>
  <si>
    <t>그루아 티라르(Grua Tirar) - 지면에 손을 박은 다음 그대로 땅을 들어 메치는 기술.</t>
  </si>
  <si>
    <t>//귀도의 달인</t>
  </si>
  <si>
    <t>//신관 가문, 참백도 없음, 가보 신검 有</t>
  </si>
  <si>
    <t>임무, 편집 업무, 기타 연습 등등.
이 모든 활동으로 하루 종일 바쁘지만, 그는 여전히 9번대에 많은 도움을 주는 믿음직한 청년입니다.</t>
  </si>
  <si>
    <t>//최연소 대장</t>
  </si>
  <si>
    <t>//매드 사이언티스트</t>
  </si>
  <si>
    <t>순홍 뇌신전형</t>
  </si>
  <si>
    <r>
      <rPr>
        <sz val="11"/>
        <color theme="1"/>
        <rFont val="Calibri"/>
        <family val="2"/>
      </rPr>
      <t>지열붕격(地裂崩</t>
    </r>
    <r>
      <rPr>
        <sz val="11"/>
        <color theme="1"/>
        <rFont val="맑은 고딕"/>
        <family val="3"/>
        <charset val="129"/>
      </rPr>
      <t>撃</t>
    </r>
    <r>
      <rPr>
        <sz val="11"/>
        <color theme="1"/>
        <rFont val="맑은 고딕"/>
        <family val="3"/>
        <charset val="129"/>
      </rPr>
      <t>) - 천쇄참월을 360' 로 휘두르며 주변의 적들을 가격 후 공중으로 뛰어오른 다음 내려찍어 충격파로 한번더 공격을 가하는 기술.</t>
    </r>
  </si>
  <si>
    <t>수백 - 백련과 비슷하게 땅에 칼을 꽂지만, 빼지 않고 그대로 땅과 적을 함께 얼리는 기술.</t>
  </si>
  <si>
    <r>
      <rPr>
        <sz val="11"/>
        <color theme="1"/>
        <rFont val="Calibri"/>
        <family val="2"/>
      </rPr>
      <t xml:space="preserve">  </t>
    </r>
    <r>
      <rPr>
        <sz val="11"/>
        <color theme="1"/>
        <rFont val="Calibri"/>
        <family val="2"/>
      </rPr>
      <t>렛트슈틸</t>
    </r>
    <r>
      <rPr>
        <sz val="11"/>
        <color theme="1"/>
        <rFont val="Calibri"/>
        <family val="2"/>
      </rPr>
      <t xml:space="preserve"> </t>
    </r>
    <r>
      <rPr>
        <sz val="11"/>
        <color theme="1"/>
        <rFont val="Calibri"/>
        <family val="2"/>
      </rPr>
      <t>복구</t>
    </r>
    <r>
      <rPr>
        <sz val="11"/>
        <color theme="1"/>
        <rFont val="Calibri"/>
        <family val="2"/>
      </rPr>
      <t xml:space="preserve"> - </t>
    </r>
    <r>
      <rPr>
        <sz val="11"/>
        <color theme="1"/>
        <rFont val="Calibri"/>
        <family val="2"/>
      </rPr>
      <t>정신과</t>
    </r>
    <r>
      <rPr>
        <sz val="11"/>
        <color theme="1"/>
        <rFont val="Calibri"/>
        <family val="2"/>
      </rPr>
      <t xml:space="preserve"> </t>
    </r>
    <r>
      <rPr>
        <sz val="11"/>
        <color theme="1"/>
        <rFont val="Calibri"/>
        <family val="2"/>
      </rPr>
      <t>체력을</t>
    </r>
    <r>
      <rPr>
        <sz val="11"/>
        <color theme="1"/>
        <rFont val="Calibri"/>
        <family val="2"/>
      </rPr>
      <t xml:space="preserve"> </t>
    </r>
    <r>
      <rPr>
        <sz val="11"/>
        <color theme="1"/>
        <rFont val="Calibri"/>
        <family val="2"/>
      </rPr>
      <t>극한까지</t>
    </r>
    <r>
      <rPr>
        <sz val="11"/>
        <color theme="1"/>
        <rFont val="Calibri"/>
        <family val="2"/>
      </rPr>
      <t xml:space="preserve"> </t>
    </r>
    <r>
      <rPr>
        <sz val="11"/>
        <color theme="1"/>
        <rFont val="Calibri"/>
        <family val="2"/>
      </rPr>
      <t>소모한</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심장의</t>
    </r>
    <r>
      <rPr>
        <sz val="11"/>
        <color theme="1"/>
        <rFont val="Calibri"/>
        <family val="2"/>
      </rPr>
      <t xml:space="preserve"> </t>
    </r>
    <r>
      <rPr>
        <sz val="11"/>
        <color theme="1"/>
        <rFont val="Calibri"/>
        <family val="2"/>
      </rPr>
      <t>동방결절</t>
    </r>
    <r>
      <rPr>
        <sz val="11"/>
        <color theme="1"/>
        <rFont val="Calibri"/>
        <family val="2"/>
      </rPr>
      <t xml:space="preserve"> </t>
    </r>
    <r>
      <rPr>
        <sz val="11"/>
        <color theme="1"/>
        <rFont val="Calibri"/>
        <family val="2"/>
      </rPr>
      <t>오른쪽</t>
    </r>
    <r>
      <rPr>
        <sz val="11"/>
        <color theme="1"/>
        <rFont val="Calibri"/>
        <family val="2"/>
      </rPr>
      <t xml:space="preserve"> 19mm </t>
    </r>
    <r>
      <rPr>
        <sz val="11"/>
        <color theme="1"/>
        <rFont val="Calibri"/>
        <family val="2"/>
      </rPr>
      <t>지점에</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맞게</t>
    </r>
    <r>
      <rPr>
        <sz val="11"/>
        <color theme="1"/>
        <rFont val="Calibri"/>
        <family val="2"/>
      </rPr>
      <t xml:space="preserve"> </t>
    </r>
    <r>
      <rPr>
        <sz val="11"/>
        <color theme="1"/>
        <rFont val="Calibri"/>
        <family val="2"/>
      </rPr>
      <t>되면</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되찾을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있다</t>
    </r>
    <r>
      <rPr>
        <sz val="11"/>
        <color theme="1"/>
        <rFont val="Calibri"/>
        <family val="2"/>
      </rPr>
      <t>.</t>
    </r>
  </si>
  <si>
    <t>뇌수전형 순륭흑묘전희</t>
  </si>
  <si>
    <r>
      <rPr>
        <sz val="11"/>
        <color theme="1"/>
        <rFont val="Calibri"/>
        <family val="2"/>
      </rPr>
      <t>천무연신</t>
    </r>
    <r>
      <rPr>
        <sz val="11"/>
        <color theme="1"/>
        <rFont val="Calibri"/>
        <family val="2"/>
      </rPr>
      <t>(</t>
    </r>
    <r>
      <rPr>
        <sz val="11"/>
        <color theme="1"/>
        <rFont val="Calibri"/>
        <family val="2"/>
      </rPr>
      <t>天舞連迅</t>
    </r>
    <r>
      <rPr>
        <sz val="11"/>
        <color theme="1"/>
        <rFont val="Calibri"/>
        <family val="2"/>
      </rPr>
      <t xml:space="preserve">) - </t>
    </r>
    <r>
      <rPr>
        <sz val="11"/>
        <color theme="1"/>
        <rFont val="Calibri"/>
        <family val="2"/>
      </rPr>
      <t>블리치</t>
    </r>
    <r>
      <rPr>
        <sz val="11"/>
        <color theme="1"/>
        <rFont val="Calibri"/>
        <family val="2"/>
      </rPr>
      <t xml:space="preserve"> </t>
    </r>
    <r>
      <rPr>
        <sz val="11"/>
        <color theme="1"/>
        <rFont val="Calibri"/>
        <family val="2"/>
      </rPr>
      <t>게임인</t>
    </r>
    <r>
      <rPr>
        <sz val="11"/>
        <color theme="1"/>
        <rFont val="Calibri"/>
        <family val="2"/>
      </rPr>
      <t xml:space="preserve"> </t>
    </r>
    <r>
      <rPr>
        <sz val="11"/>
        <color theme="1"/>
        <rFont val="Calibri"/>
        <family val="2"/>
      </rPr>
      <t>소울</t>
    </r>
    <r>
      <rPr>
        <sz val="11"/>
        <color theme="1"/>
        <rFont val="Calibri"/>
        <family val="2"/>
      </rPr>
      <t xml:space="preserve"> </t>
    </r>
    <r>
      <rPr>
        <sz val="11"/>
        <color theme="1"/>
        <rFont val="Calibri"/>
        <family val="2"/>
      </rPr>
      <t>이그니션의</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원작에서</t>
    </r>
    <r>
      <rPr>
        <sz val="11"/>
        <color theme="1"/>
        <rFont val="Calibri"/>
        <family val="2"/>
      </rPr>
      <t xml:space="preserve"> </t>
    </r>
    <r>
      <rPr>
        <sz val="11"/>
        <color theme="1"/>
        <rFont val="Calibri"/>
        <family val="2"/>
      </rPr>
      <t>만해상태의</t>
    </r>
    <r>
      <rPr>
        <sz val="11"/>
        <color theme="1"/>
        <rFont val="Calibri"/>
        <family val="2"/>
      </rPr>
      <t xml:space="preserve"> </t>
    </r>
    <r>
      <rPr>
        <sz val="11"/>
        <color theme="1"/>
        <rFont val="Calibri"/>
        <family val="2"/>
      </rPr>
      <t>에서</t>
    </r>
    <r>
      <rPr>
        <sz val="11"/>
        <color theme="1"/>
        <rFont val="Calibri"/>
        <family val="2"/>
      </rPr>
      <t xml:space="preserve"> </t>
    </r>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휘두르는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게임에서</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기술이라고는</t>
    </r>
    <r>
      <rPr>
        <sz val="11"/>
        <color theme="1"/>
        <rFont val="Calibri"/>
        <family val="2"/>
      </rPr>
      <t xml:space="preserve"> </t>
    </r>
    <r>
      <rPr>
        <sz val="11"/>
        <color theme="1"/>
        <rFont val="Calibri"/>
        <family val="2"/>
      </rPr>
      <t>했지만</t>
    </r>
    <r>
      <rPr>
        <sz val="11"/>
        <color theme="1"/>
        <rFont val="Calibri"/>
        <family val="2"/>
      </rPr>
      <t xml:space="preserve"> </t>
    </r>
    <r>
      <rPr>
        <sz val="11"/>
        <color theme="1"/>
        <rFont val="Calibri"/>
        <family val="2"/>
      </rPr>
      <t>사실</t>
    </r>
    <r>
      <rPr>
        <sz val="11"/>
        <color theme="1"/>
        <rFont val="Calibri"/>
        <family val="2"/>
      </rPr>
      <t xml:space="preserve"> </t>
    </r>
    <r>
      <rPr>
        <sz val="11"/>
        <color theme="1"/>
        <rFont val="Calibri"/>
        <family val="2"/>
      </rPr>
      <t>원작에서도</t>
    </r>
    <r>
      <rPr>
        <sz val="11"/>
        <color theme="1"/>
        <rFont val="Calibri"/>
        <family val="2"/>
      </rPr>
      <t xml:space="preserve"> </t>
    </r>
    <r>
      <rPr>
        <sz val="11"/>
        <color theme="1"/>
        <rFont val="Calibri"/>
        <family val="2"/>
      </rPr>
      <t>드러나</t>
    </r>
    <r>
      <rPr>
        <sz val="11"/>
        <color theme="1"/>
        <rFont val="Calibri"/>
        <family val="2"/>
      </rPr>
      <t xml:space="preserve"> </t>
    </r>
    <r>
      <rPr>
        <sz val="11"/>
        <color theme="1"/>
        <rFont val="Calibri"/>
        <family val="2"/>
      </rPr>
      <t>뱌쿠야의</t>
    </r>
    <r>
      <rPr>
        <sz val="11"/>
        <color theme="1"/>
        <rFont val="Calibri"/>
        <family val="2"/>
      </rPr>
      <t xml:space="preserve"> </t>
    </r>
    <r>
      <rPr>
        <sz val="11"/>
        <color theme="1"/>
        <rFont val="Calibri"/>
        <family val="2"/>
      </rPr>
      <t>만해를</t>
    </r>
    <r>
      <rPr>
        <sz val="11"/>
        <color theme="1"/>
        <rFont val="Calibri"/>
        <family val="2"/>
      </rPr>
      <t xml:space="preserve"> </t>
    </r>
    <r>
      <rPr>
        <sz val="11"/>
        <color theme="1"/>
        <rFont val="Calibri"/>
        <family val="2"/>
      </rPr>
      <t>전부</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떨어뜨리는</t>
    </r>
    <r>
      <rPr>
        <sz val="11"/>
        <color theme="1"/>
        <rFont val="Calibri"/>
        <family val="2"/>
      </rPr>
      <t xml:space="preserve"> </t>
    </r>
    <r>
      <rPr>
        <sz val="11"/>
        <color theme="1"/>
        <rFont val="Calibri"/>
        <family val="2"/>
      </rPr>
      <t>업적을</t>
    </r>
    <r>
      <rPr>
        <sz val="11"/>
        <color theme="1"/>
        <rFont val="Calibri"/>
        <family val="2"/>
      </rPr>
      <t xml:space="preserve"> </t>
    </r>
    <r>
      <rPr>
        <sz val="11"/>
        <color theme="1"/>
        <rFont val="Calibri"/>
        <family val="2"/>
      </rPr>
      <t>이뤘다</t>
    </r>
    <r>
      <rPr>
        <sz val="11"/>
        <color theme="1"/>
        <rFont val="Calibri"/>
        <family val="2"/>
      </rPr>
      <t>.</t>
    </r>
  </si>
  <si>
    <t>영하 18도 - 영하 18도로 떨어진 검으로 적을 베는 기술로 베어도 혈관이 얼어서 피가 나지 않는다.</t>
  </si>
  <si>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폴슈텐디히</t>
    </r>
    <r>
      <rPr>
        <sz val="11"/>
        <color theme="1"/>
        <rFont val="Calibri"/>
        <family val="2"/>
      </rPr>
      <t xml:space="preserve"> - </t>
    </r>
    <r>
      <rPr>
        <sz val="11"/>
        <color theme="1"/>
        <rFont val="Calibri"/>
        <family val="2"/>
      </rPr>
      <t>파워</t>
    </r>
    <r>
      <rPr>
        <sz val="11"/>
        <color theme="1"/>
        <rFont val="Calibri"/>
        <family val="2"/>
      </rPr>
      <t xml:space="preserve">, </t>
    </r>
    <r>
      <rPr>
        <sz val="11"/>
        <color theme="1"/>
        <rFont val="Calibri"/>
        <family val="2"/>
      </rPr>
      <t>재생력</t>
    </r>
    <r>
      <rPr>
        <sz val="11"/>
        <color theme="1"/>
        <rFont val="Calibri"/>
        <family val="2"/>
      </rPr>
      <t xml:space="preserve">, </t>
    </r>
    <r>
      <rPr>
        <sz val="11"/>
        <color theme="1"/>
        <rFont val="Calibri"/>
        <family val="2"/>
      </rPr>
      <t>슈리프트</t>
    </r>
    <r>
      <rPr>
        <sz val="11"/>
        <color theme="1"/>
        <rFont val="Calibri"/>
        <family val="2"/>
      </rPr>
      <t xml:space="preserve"> </t>
    </r>
    <r>
      <rPr>
        <sz val="11"/>
        <color theme="1"/>
        <rFont val="Calibri"/>
        <family val="2"/>
      </rPr>
      <t>능력이</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오래쓰면</t>
    </r>
    <r>
      <rPr>
        <sz val="11"/>
        <color theme="1"/>
        <rFont val="Calibri"/>
        <family val="2"/>
      </rPr>
      <t xml:space="preserve"> </t>
    </r>
    <r>
      <rPr>
        <sz val="11"/>
        <color theme="1"/>
        <rFont val="Calibri"/>
        <family val="2"/>
      </rPr>
      <t>지침</t>
    </r>
    <r>
      <rPr>
        <sz val="11"/>
        <color theme="1"/>
        <rFont val="Calibri"/>
        <family val="2"/>
      </rPr>
      <t xml:space="preserve"> (</t>
    </r>
    <r>
      <rPr>
        <sz val="11"/>
        <color theme="1"/>
        <rFont val="Calibri"/>
        <family val="2"/>
      </rPr>
      <t>반덴라이히의</t>
    </r>
    <r>
      <rPr>
        <sz val="11"/>
        <color theme="1"/>
        <rFont val="Calibri"/>
        <family val="2"/>
      </rPr>
      <t xml:space="preserve"> </t>
    </r>
    <r>
      <rPr>
        <sz val="11"/>
        <color theme="1"/>
        <rFont val="Calibri"/>
        <family val="2"/>
      </rPr>
      <t>신세대</t>
    </r>
    <r>
      <rPr>
        <sz val="11"/>
        <color theme="1"/>
        <rFont val="Calibri"/>
        <family val="2"/>
      </rPr>
      <t xml:space="preserve"> </t>
    </r>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버전</t>
    </r>
    <r>
      <rPr>
        <sz val="11"/>
        <color theme="1"/>
        <rFont val="Calibri"/>
        <family val="2"/>
      </rPr>
      <t>.)</t>
    </r>
  </si>
  <si>
    <t>공열섬(空裂閃) - 전방을 베어 순수한 검기로 상대에게 공격을 가하는 기술. 천쇄참월상태의 이치고의 월아천충과는 다르게 빠른 속도와 넓은 범위를 가지고 있다.</t>
  </si>
  <si>
    <t>영하 50도 - 지하수를 얼려서 지진을 일으킨다.</t>
  </si>
  <si>
    <t>신성궁(하일리히 보겐) - 영자병장 - 은령호작(8각형 손잡이 활, 1200발)</t>
  </si>
  <si>
    <r>
      <rPr>
        <sz val="11"/>
        <color theme="1"/>
        <rFont val="Calibri"/>
        <family val="2"/>
      </rPr>
      <t>삼천결순</t>
    </r>
    <r>
      <rPr>
        <sz val="11"/>
        <color theme="1"/>
        <rFont val="Calibri"/>
        <family val="2"/>
      </rPr>
      <t xml:space="preserve"> - </t>
    </r>
    <r>
      <rPr>
        <sz val="11"/>
        <color theme="1"/>
        <rFont val="Calibri"/>
        <family val="2"/>
      </rPr>
      <t>히나기쿠</t>
    </r>
    <r>
      <rPr>
        <sz val="11"/>
        <color theme="1"/>
        <rFont val="Calibri"/>
        <family val="2"/>
      </rPr>
      <t xml:space="preserve">, </t>
    </r>
    <r>
      <rPr>
        <sz val="11"/>
        <color theme="1"/>
        <rFont val="Calibri"/>
        <family val="2"/>
      </rPr>
      <t>바이곤</t>
    </r>
    <r>
      <rPr>
        <sz val="11"/>
        <color theme="1"/>
        <rFont val="Calibri"/>
        <family val="2"/>
      </rPr>
      <t xml:space="preserve">, </t>
    </r>
    <r>
      <rPr>
        <sz val="11"/>
        <color theme="1"/>
        <rFont val="Calibri"/>
        <family val="2"/>
      </rPr>
      <t>리리를</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만든다</t>
    </r>
    <r>
      <rPr>
        <sz val="11"/>
        <color theme="1"/>
        <rFont val="Calibri"/>
        <family val="2"/>
      </rPr>
      <t xml:space="preserve">. </t>
    </r>
    <r>
      <rPr>
        <sz val="11"/>
        <color theme="1"/>
        <rFont val="Calibri"/>
        <family val="2"/>
      </rPr>
      <t>외부의</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방어력은</t>
    </r>
    <r>
      <rPr>
        <sz val="11"/>
        <color theme="1"/>
        <rFont val="Calibri"/>
        <family val="2"/>
      </rPr>
      <t xml:space="preserve"> </t>
    </r>
    <r>
      <rPr>
        <sz val="11"/>
        <color theme="1"/>
        <rFont val="Calibri"/>
        <family val="2"/>
      </rPr>
      <t>그다지</t>
    </r>
    <r>
      <rPr>
        <sz val="11"/>
        <color theme="1"/>
        <rFont val="Calibri"/>
        <family val="2"/>
      </rPr>
      <t xml:space="preserve"> </t>
    </r>
    <r>
      <rPr>
        <sz val="11"/>
        <color theme="1"/>
        <rFont val="Calibri"/>
        <family val="2"/>
      </rPr>
      <t>뛰어나지</t>
    </r>
    <r>
      <rPr>
        <sz val="11"/>
        <color theme="1"/>
        <rFont val="Calibri"/>
        <family val="2"/>
      </rPr>
      <t xml:space="preserve"> </t>
    </r>
    <r>
      <rPr>
        <sz val="11"/>
        <color theme="1"/>
        <rFont val="Calibri"/>
        <family val="2"/>
      </rPr>
      <t>않으나</t>
    </r>
    <r>
      <rPr>
        <sz val="11"/>
        <color theme="1"/>
        <rFont val="Calibri"/>
        <family val="2"/>
      </rPr>
      <t xml:space="preserve"> </t>
    </r>
    <r>
      <rPr>
        <sz val="11"/>
        <color theme="1"/>
        <rFont val="Calibri"/>
        <family val="2"/>
      </rPr>
      <t>오리히메의</t>
    </r>
    <r>
      <rPr>
        <sz val="11"/>
        <color theme="1"/>
        <rFont val="Calibri"/>
        <family val="2"/>
      </rPr>
      <t xml:space="preserve"> '</t>
    </r>
    <r>
      <rPr>
        <sz val="11"/>
        <color theme="1"/>
        <rFont val="Calibri"/>
        <family val="2"/>
      </rPr>
      <t>막아내겠다</t>
    </r>
    <r>
      <rPr>
        <sz val="11"/>
        <color theme="1"/>
        <rFont val="Calibri"/>
        <family val="2"/>
      </rPr>
      <t>.'</t>
    </r>
    <r>
      <rPr>
        <sz val="11"/>
        <color theme="1"/>
        <rFont val="Calibri"/>
        <family val="2"/>
      </rPr>
      <t>는</t>
    </r>
    <r>
      <rPr>
        <sz val="11"/>
        <color theme="1"/>
        <rFont val="Calibri"/>
        <family val="2"/>
      </rPr>
      <t xml:space="preserve"> </t>
    </r>
    <r>
      <rPr>
        <sz val="11"/>
        <color theme="1"/>
        <rFont val="Calibri"/>
        <family val="2"/>
      </rPr>
      <t>의지가</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강해질수록</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올라가는</t>
    </r>
    <r>
      <rPr>
        <sz val="11"/>
        <color theme="1"/>
        <rFont val="Calibri"/>
        <family val="2"/>
      </rPr>
      <t xml:space="preserve"> </t>
    </r>
    <r>
      <rPr>
        <sz val="11"/>
        <color theme="1"/>
        <rFont val="Calibri"/>
        <family val="2"/>
      </rPr>
      <t>모양이다</t>
    </r>
  </si>
  <si>
    <t>비비왕 - 원숭이 손 으로 악력가함</t>
  </si>
  <si>
    <t>브라소 데레차 데 히간테 - 권격 강화</t>
  </si>
  <si>
    <r>
      <rPr>
        <sz val="11"/>
        <color theme="1"/>
        <rFont val="Calibri"/>
        <family val="2"/>
      </rPr>
      <t>흑류아돌(</t>
    </r>
    <r>
      <rPr>
        <sz val="11"/>
        <color theme="1"/>
        <rFont val="맑은 고딕"/>
        <family val="3"/>
        <charset val="129"/>
      </rPr>
      <t>黒</t>
    </r>
    <r>
      <rPr>
        <sz val="11"/>
        <color theme="1"/>
        <rFont val="맑은 고딕"/>
        <family val="3"/>
        <charset val="129"/>
      </rPr>
      <t>流牙突) - 검은 월아천충의 기운을 오른팔과 천쇄참월에 두르고 전방을 향해 한방에 찌르기로 돌격하는 기술. 이동거리는 많은 편이며 주변의 적에게도 타격을 입힌다.</t>
    </r>
  </si>
  <si>
    <t>영하 273.15도 - 절대영도의 냉기로 적을 냉동시킨다. 이 기술을 안전하게 쓸 수 있는 한계 시간은 고작 4초. 초과하면 몸에 데미지를 입는다.</t>
  </si>
  <si>
    <t>빛의 비 - 리히트 레겐 - 잡몹 처리용 기술</t>
  </si>
  <si>
    <t>사천항순 - 히나기쿠(국화), 바이곤(매화), 리리(백합), 슌오우(벚꽃), 아야메(붓꽃), 츠바키(동백꽃)</t>
  </si>
  <si>
    <t>오로치왕 - 오른쪽 팔에 있는 검을 사미환이랑 비슷한 형태로 변화시킨다. 이때 몸에 두르고 있던 꼬리를 펼친다. 꿰뚫음.</t>
  </si>
  <si>
    <t>엘 디렉토(El Directo, 거인의 일격) - 주먹을 앞으로 내질러 뻗는 기술.</t>
  </si>
  <si>
    <t>원류파(怨流破) - 월아천충과는 다르게, 자신의 영압을 해골의 형상으로 전방으로 날리는 기술.</t>
  </si>
  <si>
    <t>백하벌 - 강력하지만, 동결을 급하게 풀 경우 루키아 자신의 몸에도 금이 가는 리스크가 있다. 리스크 大</t>
  </si>
  <si>
    <t>슈프렝어(스프링클러) - 오망성 속 상대 속박, 농축 영자 한방울 폭발 (시전 김)</t>
  </si>
  <si>
    <t>사아철포 - 영압 덩어리를 발사하는 비비왕의 비골 대포와는 달리, 대사왕(검)을 상대에게 꽂아넣은 상태에서 뱀머리 모양의 영압덩어리로 상대를 불태워 버리는 기술.</t>
  </si>
  <si>
    <t>방어(防禦) - 호로의 얼굴 형태와 유사한 방패 형상의 팔로 적의 공격을 막는 기술.</t>
  </si>
  <si>
    <t>명선붕격 - 천쇄참월을 360' 로 휘두르며 주변의 적들을 가격 후 공중으로 뛰어오른 다음 내려찍어 충격파로 한번 더 가격을 하고, 영압 소용돌이를 만들어 적을 다단히트시키는 기술.</t>
  </si>
  <si>
    <t>겔트슈랑크 - 슈프렝어 상위호환 / 젤레슈나이더를 이용해 상대를 고밀도 영자로 둘러쌈.</t>
  </si>
  <si>
    <t>브라소 이스키에르다 델 디아블로 - 공격을 위한 능력</t>
  </si>
  <si>
    <r>
      <rPr>
        <sz val="11"/>
        <color theme="1"/>
        <rFont val="Calibri"/>
        <family val="2"/>
      </rPr>
      <t>공투</t>
    </r>
    <r>
      <rPr>
        <sz val="11"/>
        <color theme="1"/>
        <rFont val="맑은 고딕"/>
        <family val="3"/>
        <charset val="129"/>
      </rPr>
      <t>・</t>
    </r>
    <r>
      <rPr>
        <sz val="11"/>
        <color theme="1"/>
        <rFont val="맑은 고딕"/>
        <family val="3"/>
        <charset val="129"/>
      </rPr>
      <t>미인환(共</t>
    </r>
    <r>
      <rPr>
        <sz val="11"/>
        <color theme="1"/>
        <rFont val="맑은 고딕"/>
        <family val="3"/>
        <charset val="129"/>
      </rPr>
      <t>闘・</t>
    </r>
    <r>
      <rPr>
        <sz val="11"/>
        <color theme="1"/>
        <rFont val="맑은 고딕"/>
        <family val="3"/>
        <charset val="129"/>
      </rPr>
      <t>弥靭丸) - 브레소울의 극장판 이치고와 센나의 필사기. 미인환에 바람을 거듭 칼을 휘두름으로써 맞은 적들에게 절대적 타격을 준다.</t>
    </r>
  </si>
  <si>
    <t>라 무에르테(La Muerte, 마인의 일격) - 손가락에서 영압을 모아 그것을 세게 쥔 다음 상대의 급소를 정확히 강력하게 가격하는 기술, 주먹을 통해 상대를 강타한 영압의 파동이 뒤쪽까지 퍼져나가며 상대의 뒤에 장애물이 있으면 그 장애물이 악마의 얼굴 모양으로 패인다.</t>
  </si>
  <si>
    <t>선류참 - 블리치 사신격투에 등장할 이치고의 스킬로, 점프와 회전베기를 동시에 하며 전진한다.</t>
  </si>
  <si>
    <t>※ 빙륜환이 수백설보다 우월하다 (리스크 없고 넓음)</t>
  </si>
  <si>
    <r>
      <rPr>
        <sz val="11"/>
        <color theme="1"/>
        <rFont val="Calibri"/>
        <family val="2"/>
      </rPr>
      <t>순보 / 니도(響</t>
    </r>
    <r>
      <rPr>
        <sz val="11"/>
        <color theme="1"/>
        <rFont val="맑은 고딕"/>
        <family val="3"/>
        <charset val="129"/>
      </rPr>
      <t>転</t>
    </r>
    <r>
      <rPr>
        <sz val="11"/>
        <color theme="1"/>
        <rFont val="맑은 고딕"/>
        <family val="3"/>
        <charset val="129"/>
      </rPr>
      <t>) - 아란칼들이 사용하는 이동 보법이며, 완전 호로화 이치고가 사용했을 때에는 너무 빨라 우르키오라의 탐색신경에서 벗어나는 정도였다.</t>
    </r>
  </si>
  <si>
    <t>천타 상태는 참월과 코등이가 같으며, 시해는 칼자루에 긴 붕대/천이 흩날리고, 만해를 시전할 시 주인의 복장까지 바뀌는 공통점이 있다.</t>
  </si>
  <si>
    <t>귀도 - 재능없음</t>
  </si>
  <si>
    <t>시해, 만해, 기술명 모두에 백(白) 자가 들어간다.</t>
  </si>
  <si>
    <t>영락(靈絡) - 영자 끈을 만들어서 대상을 추적</t>
  </si>
  <si>
    <t>영압 발판 - 영압을 이용해서 발판을 만들수는 있으나 엉성함.</t>
  </si>
  <si>
    <t>호로화(虛化) - 11초 지속, 영압에 따라 지속 증가, 가면 파손시 지속끝남(영압으로 수복가능)</t>
  </si>
  <si>
    <t>완전 호로화 - 폭주상태, 조종불가</t>
  </si>
  <si>
    <t xml:space="preserve"> (완전호로화 전용) 세로(虛閃) - 영압을 빔의 형태로 쏘아내는 기술(메노스 그랑데. 즉 길리안/아쥬커스/바스트로데만이 쓸 수 있는 기술)</t>
  </si>
  <si>
    <t xml:space="preserve">  그랑 레이 세로(王虛の閃光 : 왕허의 섬광) - 완전 호로화 상태에서 무쌍의 일섬을 날릴때 월아천충과 합쳐서 사용.</t>
  </si>
  <si>
    <t>풀브링거 - 브링거 라이트(完現光) - 풀브링거들이 사용하는 이동 보법. 발이 닿는 부분에 존재하는 미세한 영혼의 힘을 극도로 끌어올려 탄성을 강화시키는 원리를 이용해서 바닥을 풀브링해 높이 점프하기도, 물 위에서 서있기도, 공기를 풀브링시켜 허공에서 가속하거나 떠있는데에도 사용한다.</t>
  </si>
  <si>
    <t>시호인 家 제22대 당주</t>
  </si>
  <si>
    <t>퀸시 - 어머니, 마사키는 사실 퀸시였다.</t>
  </si>
  <si>
    <t>前 호정 13대 2번대 대장</t>
  </si>
  <si>
    <t>블루트 베네(靜血裝) - 어머니에게서 물려받은 퀸시 특유의 방어술. 영자를 핏속에 흘려넣어 방어력을 비약적으로 상승시킨다.</t>
  </si>
  <si>
    <t>前 은밀기동 총사령관</t>
  </si>
  <si>
    <t>하일리히 보겐 - 진 참월 - 주변 영자를 모아 월아천충을 사용.</t>
  </si>
  <si>
    <t>왕건(王鍵) - 슈타라 센쥬마루가 새로 만들어준 사패장으로 왼쪽 어깨의 붉은 갑주가 특징이다. 유하바하는 놀라운 저항력과 엄청난 방어력을 지닌 옷이라 칭하며 사신이 입을 수 있는 옷 중 왕건보다 뛰어난 옷이 없다고 평했다</t>
  </si>
  <si>
    <t>지옥화 - 지옥의 파수꾼, 쿠샤나다의 힘을 빌려 금색 월아천충과 지옥의 사슬을 다뤘다.</t>
  </si>
  <si>
    <t>초월자 - 원래부터 특별한 혼백으로 태어난 덕분에 단계 수련을 통해 초월자로 각성. 붕옥 아이젠 이상의 강함을 선보였다.</t>
  </si>
  <si>
    <r>
      <rPr>
        <sz val="11"/>
        <color theme="1"/>
        <rFont val="Calibri"/>
        <family val="2"/>
      </rPr>
      <t>2</t>
    </r>
    <r>
      <rPr>
        <sz val="11"/>
        <color theme="1"/>
        <rFont val="Calibri"/>
        <family val="2"/>
      </rPr>
      <t>94</t>
    </r>
    <r>
      <rPr>
        <sz val="11"/>
        <color theme="1"/>
        <rFont val="Calibri"/>
        <family val="2"/>
      </rPr>
      <t>포인트로</t>
    </r>
    <r>
      <rPr>
        <sz val="11"/>
        <color theme="1"/>
        <rFont val="Calibri"/>
        <family val="2"/>
      </rPr>
      <t xml:space="preserve"> 21</t>
    </r>
    <r>
      <rPr>
        <sz val="11"/>
        <color theme="1"/>
        <rFont val="Calibri"/>
        <family val="2"/>
      </rPr>
      <t>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마스터</t>
    </r>
    <r>
      <rPr>
        <sz val="11"/>
        <color theme="1"/>
        <rFont val="Calibri"/>
        <family val="2"/>
      </rPr>
      <t xml:space="preserve"> </t>
    </r>
    <r>
      <rPr>
        <sz val="11"/>
        <color theme="1"/>
        <rFont val="Calibri"/>
        <family val="2"/>
      </rPr>
      <t>가능</t>
    </r>
  </si>
  <si>
    <t>디아２ - Top-down 직관적인 스킬트리</t>
  </si>
  <si>
    <t>스킬페이지, Top-down식 스킬트리</t>
  </si>
  <si>
    <t>디아３ - 각종 '지속 효과'</t>
  </si>
  <si>
    <t>지속효과 140종류 정리.</t>
  </si>
  <si>
    <t>디아４ - 스킬 세부강화</t>
  </si>
  <si>
    <t>페오엑 - 선택지 스킬</t>
  </si>
  <si>
    <t>메이플 - 슬롯</t>
  </si>
  <si>
    <t>로　아 - 스킬룬 (생략, 차후 구현)</t>
  </si>
  <si>
    <r>
      <rPr>
        <b/>
        <sz val="14"/>
        <color theme="1"/>
        <rFont val="Calibri"/>
        <family val="2"/>
      </rPr>
      <t>이치고</t>
    </r>
  </si>
  <si>
    <r>
      <rPr>
        <b/>
        <sz val="22"/>
        <color theme="1"/>
        <rFont val="Calibri"/>
        <family val="2"/>
      </rPr>
      <t>[</t>
    </r>
    <r>
      <rPr>
        <b/>
        <sz val="22"/>
        <color theme="1"/>
        <rFont val="Calibri"/>
        <family val="2"/>
      </rPr>
      <t>－</t>
    </r>
    <r>
      <rPr>
        <b/>
        <sz val="22"/>
        <color theme="1"/>
        <rFont val="Calibri"/>
        <family val="2"/>
      </rPr>
      <t>] [</t>
    </r>
    <r>
      <rPr>
        <b/>
        <sz val="22"/>
        <color theme="1"/>
        <rFont val="Calibri"/>
        <family val="2"/>
      </rPr>
      <t>＋</t>
    </r>
    <r>
      <rPr>
        <b/>
        <sz val="22"/>
        <color theme="1"/>
        <rFont val="Calibri"/>
        <family val="2"/>
      </rPr>
      <t>]</t>
    </r>
  </si>
  <si>
    <t>스킬레벨</t>
  </si>
  <si>
    <t>소모포인트</t>
  </si>
  <si>
    <t>특성1</t>
  </si>
  <si>
    <r>
      <rPr>
        <sz val="11"/>
        <color theme="1"/>
        <rFont val="Calibri"/>
        <family val="2"/>
      </rPr>
      <t>특성</t>
    </r>
    <r>
      <rPr>
        <sz val="11"/>
        <color theme="1"/>
        <rFont val="Calibri"/>
        <family val="2"/>
      </rPr>
      <t>2</t>
    </r>
  </si>
  <si>
    <r>
      <rPr>
        <sz val="11"/>
        <color theme="1"/>
        <rFont val="Calibri"/>
        <family val="2"/>
      </rPr>
      <t>특성</t>
    </r>
    <r>
      <rPr>
        <sz val="11"/>
        <color theme="1"/>
        <rFont val="Calibri"/>
        <family val="2"/>
      </rPr>
      <t>3</t>
    </r>
  </si>
  <si>
    <t>[ 기본 ]</t>
  </si>
  <si>
    <t>[ 핵심 ]</t>
  </si>
  <si>
    <t>[ 변신 ]</t>
  </si>
  <si>
    <r>
      <rPr>
        <sz val="10"/>
        <color theme="1"/>
        <rFont val="Calibri"/>
        <family val="2"/>
      </rPr>
      <t>필요</t>
    </r>
    <r>
      <rPr>
        <sz val="10"/>
        <color theme="1"/>
        <rFont val="Calibri"/>
        <family val="2"/>
      </rPr>
      <t xml:space="preserve"> </t>
    </r>
    <r>
      <rPr>
        <sz val="10"/>
        <color theme="1"/>
        <rFont val="Calibri"/>
        <family val="2"/>
      </rPr>
      <t>변신</t>
    </r>
  </si>
  <si>
    <r>
      <rPr>
        <sz val="10"/>
        <color theme="1"/>
        <rFont val="Calibri"/>
        <family val="2"/>
      </rPr>
      <t>종베기</t>
    </r>
  </si>
  <si>
    <r>
      <rPr>
        <sz val="10"/>
        <color theme="1"/>
        <rFont val="Calibri"/>
        <family val="2"/>
      </rPr>
      <t>횡베기</t>
    </r>
  </si>
  <si>
    <r>
      <rPr>
        <sz val="10"/>
        <color theme="1"/>
        <rFont val="Calibri"/>
        <family val="2"/>
      </rPr>
      <t>찌르기</t>
    </r>
  </si>
  <si>
    <r>
      <rPr>
        <sz val="11"/>
        <color theme="1"/>
        <rFont val="Calibri"/>
        <family val="2"/>
      </rPr>
      <t xml:space="preserve">Lv </t>
    </r>
    <r>
      <rPr>
        <sz val="11"/>
        <color theme="1"/>
        <rFont val="Calibri"/>
        <family val="2"/>
      </rPr>
      <t>1</t>
    </r>
    <r>
      <rPr>
        <sz val="11"/>
        <color theme="1"/>
        <rFont val="Calibri"/>
        <family val="2"/>
      </rPr>
      <t>2/10</t>
    </r>
  </si>
  <si>
    <r>
      <rPr>
        <sz val="10"/>
        <color theme="1"/>
        <rFont val="Calibri"/>
        <family val="2"/>
      </rPr>
      <t>전방을</t>
    </r>
    <r>
      <rPr>
        <sz val="10"/>
        <color theme="1"/>
        <rFont val="Calibri"/>
        <family val="2"/>
      </rPr>
      <t xml:space="preserve"> </t>
    </r>
    <r>
      <rPr>
        <sz val="10"/>
        <color theme="1"/>
        <rFont val="Calibri"/>
        <family val="2"/>
      </rPr>
      <t>세로로</t>
    </r>
    <r>
      <rPr>
        <sz val="10"/>
        <color theme="1"/>
        <rFont val="Calibri"/>
        <family val="2"/>
      </rPr>
      <t xml:space="preserve"> </t>
    </r>
    <r>
      <rPr>
        <sz val="10"/>
        <color theme="1"/>
        <rFont val="Calibri"/>
        <family val="2"/>
      </rPr>
      <t>베어</t>
    </r>
    <r>
      <rPr>
        <sz val="10"/>
        <color theme="1"/>
        <rFont val="Calibri"/>
        <family val="2"/>
      </rPr>
      <t xml:space="preserve"> </t>
    </r>
    <r>
      <rPr>
        <sz val="10"/>
        <color theme="1"/>
        <rFont val="Calibri"/>
        <family val="2"/>
      </rPr>
      <t>처음</t>
    </r>
    <r>
      <rPr>
        <sz val="10"/>
        <color theme="1"/>
        <rFont val="Calibri"/>
        <family val="2"/>
      </rPr>
      <t xml:space="preserve"> </t>
    </r>
    <r>
      <rPr>
        <sz val="10"/>
        <color theme="1"/>
        <rFont val="Calibri"/>
        <family val="2"/>
      </rPr>
      <t>맞는</t>
    </r>
    <r>
      <rPr>
        <sz val="10"/>
        <color theme="1"/>
        <rFont val="Calibri"/>
        <family val="2"/>
      </rPr>
      <t xml:space="preserve"> </t>
    </r>
    <r>
      <rPr>
        <sz val="10"/>
        <color theme="1"/>
        <rFont val="Calibri"/>
        <family val="2"/>
      </rPr>
      <t>적에게</t>
    </r>
    <r>
      <rPr>
        <sz val="10"/>
        <color theme="1"/>
        <rFont val="Calibri"/>
        <family val="2"/>
      </rPr>
      <t xml:space="preserve"> </t>
    </r>
    <r>
      <rPr>
        <sz val="10"/>
        <color theme="1"/>
        <rFont val="Calibri"/>
        <family val="2"/>
      </rPr>
      <t>데미지를</t>
    </r>
    <r>
      <rPr>
        <sz val="10"/>
        <color theme="1"/>
        <rFont val="Calibri"/>
        <family val="2"/>
      </rPr>
      <t xml:space="preserve"> </t>
    </r>
    <r>
      <rPr>
        <sz val="10"/>
        <color theme="1"/>
        <rFont val="Calibri"/>
        <family val="2"/>
      </rPr>
      <t>줍니다</t>
    </r>
    <r>
      <rPr>
        <sz val="10"/>
        <color theme="1"/>
        <rFont val="Calibri"/>
        <family val="2"/>
      </rPr>
      <t>.</t>
    </r>
  </si>
  <si>
    <r>
      <rPr>
        <sz val="11"/>
        <color theme="1"/>
        <rFont val="Calibri"/>
        <family val="2"/>
      </rPr>
      <t>기본</t>
    </r>
  </si>
  <si>
    <r>
      <rPr>
        <sz val="11"/>
        <color theme="1"/>
        <rFont val="Calibri"/>
        <family val="2"/>
      </rPr>
      <t>데미지</t>
    </r>
    <r>
      <rPr>
        <sz val="11"/>
        <color theme="1"/>
        <rFont val="Calibri"/>
        <family val="2"/>
      </rPr>
      <t>: 50 (40+</t>
    </r>
    <r>
      <rPr>
        <sz val="11"/>
        <color theme="1"/>
        <rFont val="Calibri"/>
        <family val="2"/>
      </rPr>
      <t>공격력</t>
    </r>
    <r>
      <rPr>
        <sz val="11"/>
        <color theme="1"/>
        <rFont val="Calibri"/>
        <family val="2"/>
      </rPr>
      <t>10%)</t>
    </r>
  </si>
  <si>
    <r>
      <rPr>
        <sz val="11"/>
        <color theme="1"/>
        <rFont val="Calibri"/>
        <family val="2"/>
      </rPr>
      <t>1</t>
    </r>
    <r>
      <rPr>
        <sz val="11"/>
        <color theme="1"/>
        <rFont val="Calibri"/>
        <family val="2"/>
      </rPr>
      <t>단계</t>
    </r>
  </si>
  <si>
    <t>다음레벨: 65 (+50 공격력+15%)</t>
  </si>
  <si>
    <r>
      <rPr>
        <sz val="11"/>
        <color theme="1"/>
        <rFont val="Calibri"/>
        <family val="2"/>
      </rPr>
      <t>2</t>
    </r>
    <r>
      <rPr>
        <sz val="11"/>
        <color theme="1"/>
        <rFont val="Calibri"/>
        <family val="2"/>
      </rPr>
      <t>단계</t>
    </r>
  </si>
  <si>
    <t>추가강화</t>
  </si>
  <si>
    <r>
      <rPr>
        <sz val="11"/>
        <color theme="1"/>
        <rFont val="Calibri"/>
        <family val="2"/>
      </rPr>
      <t>3</t>
    </r>
    <r>
      <rPr>
        <sz val="11"/>
        <color theme="1"/>
        <rFont val="Calibri"/>
        <family val="2"/>
      </rPr>
      <t>단계</t>
    </r>
  </si>
  <si>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</si>
  <si>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</si>
  <si>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1차 특성 해금 - 1포인트/5Lv</t>
  </si>
  <si>
    <r>
      <rPr>
        <sz val="11"/>
        <color theme="1"/>
        <rFont val="Calibri"/>
        <family val="2"/>
      </rPr>
      <t>4</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</si>
  <si>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</si>
  <si>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</si>
  <si>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</si>
  <si>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</si>
  <si>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6</t>
    </r>
    <r>
      <rPr>
        <sz val="11"/>
        <color theme="1"/>
        <rFont val="Calibri"/>
        <family val="2"/>
      </rPr>
      <t>단계</t>
    </r>
  </si>
  <si>
    <t>검은 월아천충</t>
  </si>
  <si>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- 2</t>
    </r>
    <r>
      <rPr>
        <sz val="11"/>
        <color theme="1"/>
        <rFont val="Calibri"/>
        <family val="2"/>
      </rPr>
      <t>포인트</t>
    </r>
    <r>
      <rPr>
        <sz val="11"/>
        <color theme="1"/>
        <rFont val="Calibri"/>
        <family val="2"/>
      </rPr>
      <t>/3Lv *2</t>
    </r>
    <r>
      <rPr>
        <sz val="11"/>
        <color theme="1"/>
        <rFont val="Calibri"/>
        <family val="2"/>
      </rPr>
      <t>종류</t>
    </r>
    <r>
      <rPr>
        <sz val="11"/>
        <color theme="1"/>
        <rFont val="Calibri"/>
        <family val="2"/>
      </rPr>
      <t xml:space="preserve"> (</t>
    </r>
    <r>
      <rPr>
        <sz val="11"/>
        <color theme="1"/>
        <rFont val="Calibri"/>
        <family val="2"/>
      </rPr>
      <t>중첩가능</t>
    </r>
    <r>
      <rPr>
        <sz val="11"/>
        <color theme="1"/>
        <rFont val="Calibri"/>
        <family val="2"/>
      </rPr>
      <t>)</t>
    </r>
  </si>
  <si>
    <r>
      <rPr>
        <sz val="11"/>
        <color theme="1"/>
        <rFont val="Calibri"/>
        <family val="2"/>
      </rPr>
      <t>7</t>
    </r>
    <r>
      <rPr>
        <sz val="11"/>
        <color theme="1"/>
        <rFont val="Calibri"/>
        <family val="2"/>
      </rPr>
      <t>단계</t>
    </r>
  </si>
  <si>
    <t>무쌍의
일섬</t>
  </si>
  <si>
    <r>
      <rPr>
        <sz val="11"/>
        <color theme="1"/>
        <rFont val="Calibri"/>
        <family val="2"/>
      </rPr>
      <t>8</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</si>
  <si>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</si>
  <si>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</si>
  <si>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- 7</t>
    </r>
    <r>
      <rPr>
        <sz val="11"/>
        <color theme="1"/>
        <rFont val="Calibri"/>
        <family val="2"/>
      </rPr>
      <t>포인트</t>
    </r>
    <r>
      <rPr>
        <sz val="11"/>
        <color theme="1"/>
        <rFont val="Calibri"/>
        <family val="2"/>
      </rPr>
      <t>/1Lv *1~2</t>
    </r>
    <r>
      <rPr>
        <sz val="11"/>
        <color theme="1"/>
        <rFont val="Calibri"/>
        <family val="2"/>
      </rPr>
      <t>종류</t>
    </r>
    <r>
      <rPr>
        <sz val="11"/>
        <color theme="1"/>
        <rFont val="Calibri"/>
        <family val="2"/>
      </rPr>
      <t xml:space="preserve"> (</t>
    </r>
    <r>
      <rPr>
        <sz val="11"/>
        <color theme="1"/>
        <rFont val="Calibri"/>
        <family val="2"/>
      </rPr>
      <t>택</t>
    </r>
    <r>
      <rPr>
        <sz val="11"/>
        <color theme="1"/>
        <rFont val="Calibri"/>
        <family val="2"/>
      </rPr>
      <t>1)</t>
    </r>
  </si>
  <si>
    <t>황금빛 월아천충</t>
  </si>
  <si>
    <t>총 14P</t>
  </si>
  <si>
    <t>총 24P</t>
  </si>
  <si>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</si>
  <si>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</si>
  <si>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총 38P</t>
  </si>
  <si>
    <r>
      <rPr>
        <b/>
        <sz val="11"/>
        <color theme="1"/>
        <rFont val="Calibri"/>
        <family val="2"/>
      </rPr>
      <t>진화</t>
    </r>
    <r>
      <rPr>
        <b/>
        <sz val="11"/>
        <color theme="1"/>
        <rFont val="Calibri"/>
        <family val="2"/>
      </rPr>
      <t>A [1/3]</t>
    </r>
    <r>
      <rPr>
        <b/>
        <sz val="11"/>
        <color theme="1"/>
        <rFont val="Calibri"/>
        <family val="2"/>
      </rPr>
      <t xml:space="preserve">
</t>
    </r>
    <r>
      <rPr>
        <b/>
        <sz val="11"/>
        <color theme="1"/>
        <rFont val="Calibri"/>
        <family val="2"/>
      </rPr>
      <t>진화</t>
    </r>
    <r>
      <rPr>
        <b/>
        <sz val="11"/>
        <color theme="1"/>
        <rFont val="Calibri"/>
        <family val="2"/>
      </rPr>
      <t>B</t>
    </r>
    <r>
      <rPr>
        <sz val="11"/>
        <color theme="1"/>
        <rFont val="Calibri"/>
        <family val="2"/>
      </rPr>
      <t xml:space="preserve"> </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</si>
  <si>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</si>
  <si>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[가로베기</t>
    </r>
    <r>
      <rPr>
        <sz val="11"/>
        <color theme="1"/>
        <rFont val="Calibri"/>
        <family val="2"/>
      </rPr>
      <t>]</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</si>
  <si>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</si>
  <si>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</si>
  <si>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[찌르기</t>
    </r>
    <r>
      <rPr>
        <sz val="11"/>
        <color theme="1"/>
        <rFont val="Calibri"/>
        <family val="2"/>
      </rPr>
      <t>]</t>
    </r>
  </si>
  <si>
    <r>
      <rPr>
        <sz val="11"/>
        <color theme="1"/>
        <rFont val="Calibri"/>
        <family val="2"/>
      </rPr>
      <t>[</t>
    </r>
    <r>
      <rPr>
        <sz val="11"/>
        <color theme="1"/>
        <rFont val="Calibri"/>
        <family val="2"/>
      </rPr>
      <t>월아천충</t>
    </r>
    <r>
      <rPr>
        <sz val="11"/>
        <color theme="1"/>
        <rFont val="Calibri"/>
        <family val="2"/>
      </rPr>
      <t>]</t>
    </r>
  </si>
  <si>
    <r>
      <rPr>
        <sz val="11"/>
        <color theme="1"/>
        <rFont val="Calibri"/>
        <family val="2"/>
      </rPr>
      <t>검은월아천충</t>
    </r>
  </si>
  <si>
    <r>
      <rPr>
        <sz val="10"/>
        <color theme="1"/>
        <rFont val="Calibri"/>
        <family val="2"/>
      </rPr>
      <t>[</t>
    </r>
    <r>
      <rPr>
        <sz val="10"/>
        <color theme="1"/>
        <rFont val="Calibri"/>
        <family val="2"/>
      </rPr>
      <t>천쇄참월</t>
    </r>
    <r>
      <rPr>
        <sz val="10"/>
        <color theme="1"/>
        <rFont val="Calibri"/>
        <family val="2"/>
      </rPr>
      <t>]</t>
    </r>
  </si>
  <si>
    <r>
      <rPr>
        <sz val="11"/>
        <color theme="1"/>
        <rFont val="Calibri"/>
        <family val="2"/>
      </rPr>
      <t>[</t>
    </r>
    <r>
      <rPr>
        <sz val="11"/>
        <color theme="1"/>
        <rFont val="Calibri"/>
        <family val="2"/>
      </rPr>
      <t>월아십자충</t>
    </r>
    <r>
      <rPr>
        <sz val="11"/>
        <color theme="1"/>
        <rFont val="Calibri"/>
        <family val="2"/>
      </rPr>
      <t>]</t>
    </r>
  </si>
  <si>
    <r>
      <rPr>
        <sz val="11"/>
        <color theme="1"/>
        <rFont val="Calibri"/>
        <family val="2"/>
      </rPr>
      <t>[</t>
    </r>
    <r>
      <rPr>
        <sz val="11"/>
        <color theme="1"/>
        <rFont val="Calibri"/>
        <family val="2"/>
      </rPr>
      <t>검은월아천충</t>
    </r>
    <r>
      <rPr>
        <sz val="11"/>
        <color theme="1"/>
        <rFont val="Calibri"/>
        <family val="2"/>
      </rPr>
      <t>]</t>
    </r>
  </si>
  <si>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</si>
  <si>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</si>
  <si>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</si>
  <si>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마을, 스토리 설정</t>
    <phoneticPr fontId="38" type="noConversion"/>
  </si>
  <si>
    <t>아이디어</t>
    <phoneticPr fontId="38" type="noConversion"/>
  </si>
  <si>
    <t>언젠간 쓰겠지</t>
    <phoneticPr fontId="38" type="noConversion"/>
  </si>
  <si>
    <t>콘텐츠 순환 구조</t>
    <phoneticPr fontId="38" type="noConversion"/>
  </si>
  <si>
    <t>시스템 기획, 정리</t>
    <phoneticPr fontId="38" type="noConversion"/>
  </si>
  <si>
    <t>아이템 종류</t>
    <phoneticPr fontId="38" type="noConversion"/>
  </si>
  <si>
    <t>스텟 종류</t>
    <phoneticPr fontId="38" type="noConversion"/>
  </si>
  <si>
    <t>아이템 스텟 포함</t>
    <phoneticPr fontId="38" type="noConversion"/>
  </si>
  <si>
    <t>추가스텟 및 히든스텟 업적 등</t>
    <phoneticPr fontId="38" type="noConversion"/>
  </si>
  <si>
    <t>설정</t>
    <phoneticPr fontId="38" type="noConversion"/>
  </si>
  <si>
    <t>각 콘텐츠 목표</t>
    <phoneticPr fontId="38" type="noConversion"/>
  </si>
  <si>
    <t>스킬 세부설정</t>
    <phoneticPr fontId="38" type="noConversion"/>
  </si>
  <si>
    <t>캐릭터 세부설정</t>
    <phoneticPr fontId="38" type="noConversion"/>
  </si>
  <si>
    <t>각 스킬 데이터</t>
    <phoneticPr fontId="38" type="noConversion"/>
  </si>
  <si>
    <t>스킬트리 구조</t>
    <phoneticPr fontId="38" type="noConversion"/>
  </si>
  <si>
    <t>변신</t>
    <phoneticPr fontId="38" type="noConversion"/>
  </si>
  <si>
    <r>
      <rPr>
        <sz val="11"/>
        <color theme="1"/>
        <rFont val="Calibri"/>
        <family val="2"/>
      </rPr>
      <t>소분류</t>
    </r>
  </si>
  <si>
    <r>
      <rPr>
        <sz val="11"/>
        <color theme="1"/>
        <rFont val="Calibri"/>
        <family val="2"/>
      </rPr>
      <t>내용</t>
    </r>
  </si>
  <si>
    <r>
      <rPr>
        <sz val="11"/>
        <color theme="1"/>
        <rFont val="Calibri"/>
        <family val="2"/>
      </rPr>
      <t>유닛</t>
    </r>
  </si>
  <si>
    <r>
      <rPr>
        <sz val="11"/>
        <color theme="1"/>
        <rFont val="Calibri"/>
        <family val="2"/>
      </rPr>
      <t>기본</t>
    </r>
    <r>
      <rPr>
        <sz val="11"/>
        <color theme="1"/>
        <rFont val="Arial Unicode MS"/>
        <family val="2"/>
      </rPr>
      <t xml:space="preserve"> </t>
    </r>
    <r>
      <rPr>
        <sz val="11"/>
        <color theme="1"/>
        <rFont val="Calibri"/>
        <family val="2"/>
      </rPr>
      <t>모델</t>
    </r>
    <r>
      <rPr>
        <sz val="11"/>
        <color theme="1"/>
        <rFont val="Arial Unicode MS"/>
        <family val="2"/>
      </rPr>
      <t xml:space="preserve"> </t>
    </r>
  </si>
  <si>
    <r>
      <rPr>
        <sz val="11"/>
        <color theme="1"/>
        <rFont val="Calibri"/>
        <family val="2"/>
      </rPr>
      <t>애니스타일</t>
    </r>
    <r>
      <rPr>
        <sz val="11"/>
        <color theme="1"/>
        <rFont val="Arial Unicode MS"/>
        <family val="2"/>
      </rPr>
      <t xml:space="preserve"> </t>
    </r>
    <r>
      <rPr>
        <sz val="11"/>
        <color theme="1"/>
        <rFont val="Calibri"/>
        <family val="2"/>
      </rPr>
      <t>모델</t>
    </r>
  </si>
  <si>
    <r>
      <rPr>
        <sz val="11"/>
        <color theme="1"/>
        <rFont val="Calibri"/>
        <family val="2"/>
      </rPr>
      <t>추가</t>
    </r>
    <r>
      <rPr>
        <sz val="11"/>
        <color theme="1"/>
        <rFont val="Arial Unicode MS"/>
        <family val="2"/>
      </rPr>
      <t xml:space="preserve"> </t>
    </r>
    <r>
      <rPr>
        <sz val="11"/>
        <color theme="1"/>
        <rFont val="Calibri"/>
        <family val="2"/>
      </rPr>
      <t>모델</t>
    </r>
  </si>
  <si>
    <r>
      <rPr>
        <sz val="11"/>
        <color theme="1"/>
        <rFont val="Calibri"/>
        <family val="2"/>
      </rPr>
      <t>원하는</t>
    </r>
    <r>
      <rPr>
        <sz val="11"/>
        <color theme="1"/>
        <rFont val="Arial Unicode MS"/>
        <family val="2"/>
      </rPr>
      <t xml:space="preserve"> </t>
    </r>
    <r>
      <rPr>
        <sz val="11"/>
        <color theme="1"/>
        <rFont val="Calibri"/>
        <family val="2"/>
      </rPr>
      <t>모델</t>
    </r>
    <r>
      <rPr>
        <sz val="11"/>
        <color theme="1"/>
        <rFont val="Arial Unicode MS"/>
        <family val="2"/>
      </rPr>
      <t xml:space="preserve"> (</t>
    </r>
    <r>
      <rPr>
        <sz val="11"/>
        <color theme="1"/>
        <rFont val="Calibri"/>
        <family val="2"/>
      </rPr>
      <t>이쁘게</t>
    </r>
    <r>
      <rPr>
        <sz val="11"/>
        <color theme="1"/>
        <rFont val="Arial Unicode MS"/>
        <family val="2"/>
      </rPr>
      <t xml:space="preserve">, </t>
    </r>
    <r>
      <rPr>
        <sz val="11"/>
        <color theme="1"/>
        <rFont val="Calibri"/>
        <family val="2"/>
      </rPr>
      <t>유료로</t>
    </r>
    <r>
      <rPr>
        <sz val="11"/>
        <color theme="1"/>
        <rFont val="Arial Unicode MS"/>
        <family val="2"/>
      </rPr>
      <t xml:space="preserve"> </t>
    </r>
    <r>
      <rPr>
        <sz val="11"/>
        <color theme="1"/>
        <rFont val="Calibri"/>
        <family val="2"/>
      </rPr>
      <t>추가효과</t>
    </r>
    <r>
      <rPr>
        <sz val="11"/>
        <color theme="1"/>
        <rFont val="Arial Unicode MS"/>
        <family val="2"/>
      </rPr>
      <t>)</t>
    </r>
  </si>
  <si>
    <r>
      <rPr>
        <sz val="11"/>
        <color theme="1"/>
        <rFont val="Calibri"/>
        <family val="2"/>
      </rPr>
      <t>스킬</t>
    </r>
  </si>
  <si>
    <r>
      <rPr>
        <sz val="11"/>
        <color theme="1"/>
        <rFont val="Calibri"/>
        <family val="2"/>
      </rPr>
      <t>대쉬</t>
    </r>
    <r>
      <rPr>
        <sz val="11"/>
        <color theme="1"/>
        <rFont val="Arial Unicode MS"/>
        <family val="2"/>
      </rPr>
      <t xml:space="preserve">, </t>
    </r>
    <r>
      <rPr>
        <sz val="11"/>
        <color theme="1"/>
        <rFont val="Calibri"/>
        <family val="2"/>
      </rPr>
      <t>회피</t>
    </r>
  </si>
  <si>
    <r>
      <rPr>
        <sz val="11"/>
        <color theme="1"/>
        <rFont val="Calibri"/>
        <family val="2"/>
      </rPr>
      <t>스킬</t>
    </r>
    <r>
      <rPr>
        <sz val="11"/>
        <color theme="1"/>
        <rFont val="Arial Unicode MS"/>
        <family val="2"/>
      </rPr>
      <t xml:space="preserve"> </t>
    </r>
    <r>
      <rPr>
        <sz val="11"/>
        <color theme="1"/>
        <rFont val="Calibri"/>
        <family val="2"/>
      </rPr>
      <t>종류</t>
    </r>
  </si>
  <si>
    <r>
      <rPr>
        <sz val="11"/>
        <color theme="1"/>
        <rFont val="Calibri"/>
        <family val="2"/>
      </rPr>
      <t>기본스킬</t>
    </r>
    <r>
      <rPr>
        <sz val="11"/>
        <color theme="1"/>
        <rFont val="Arial Unicode MS"/>
        <family val="2"/>
      </rPr>
      <t xml:space="preserve"> + </t>
    </r>
    <r>
      <rPr>
        <sz val="11"/>
        <color theme="1"/>
        <rFont val="Calibri"/>
        <family val="2"/>
      </rPr>
      <t>특성</t>
    </r>
    <r>
      <rPr>
        <sz val="11"/>
        <color theme="1"/>
        <rFont val="Arial Unicode MS"/>
        <family val="2"/>
      </rPr>
      <t>(</t>
    </r>
    <r>
      <rPr>
        <sz val="11"/>
        <color theme="1"/>
        <rFont val="Calibri"/>
        <family val="2"/>
      </rPr>
      <t>패시브</t>
    </r>
    <r>
      <rPr>
        <sz val="11"/>
        <color theme="1"/>
        <rFont val="Arial Unicode MS"/>
        <family val="2"/>
      </rPr>
      <t xml:space="preserve">) + </t>
    </r>
    <r>
      <rPr>
        <sz val="11"/>
        <color theme="1"/>
        <rFont val="Calibri"/>
        <family val="2"/>
      </rPr>
      <t>액티브스킬</t>
    </r>
    <r>
      <rPr>
        <sz val="11"/>
        <color theme="1"/>
        <rFont val="Arial Unicode MS"/>
        <family val="2"/>
      </rPr>
      <t xml:space="preserve"> 4-5</t>
    </r>
    <r>
      <rPr>
        <sz val="11"/>
        <color theme="1"/>
        <rFont val="Calibri"/>
        <family val="2"/>
      </rPr>
      <t>개정도</t>
    </r>
    <r>
      <rPr>
        <sz val="11"/>
        <color theme="1"/>
        <rFont val="Arial Unicode MS"/>
        <family val="2"/>
      </rPr>
      <t xml:space="preserve"> + </t>
    </r>
    <r>
      <rPr>
        <sz val="11"/>
        <color theme="1"/>
        <rFont val="Calibri"/>
        <family val="2"/>
      </rPr>
      <t>궁극기</t>
    </r>
    <r>
      <rPr>
        <sz val="11"/>
        <color theme="1"/>
        <rFont val="Arial Unicode MS"/>
        <family val="2"/>
      </rPr>
      <t xml:space="preserve"> 1</t>
    </r>
  </si>
  <si>
    <r>
      <rPr>
        <sz val="11"/>
        <color theme="1"/>
        <rFont val="Calibri"/>
        <family val="2"/>
      </rPr>
      <t>특성</t>
    </r>
  </si>
  <si>
    <r>
      <rPr>
        <sz val="11"/>
        <color theme="1"/>
        <rFont val="Calibri"/>
        <family val="2"/>
      </rPr>
      <t>패시브스킬</t>
    </r>
    <r>
      <rPr>
        <sz val="11"/>
        <color theme="1"/>
        <rFont val="Arial Unicode MS"/>
        <family val="2"/>
      </rPr>
      <t xml:space="preserve">, </t>
    </r>
    <r>
      <rPr>
        <sz val="11"/>
        <color theme="1"/>
        <rFont val="Calibri"/>
        <family val="2"/>
      </rPr>
      <t>스승을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원하는</t>
    </r>
    <r>
      <rPr>
        <sz val="11"/>
        <color theme="1"/>
        <rFont val="Arial Unicode MS"/>
        <family val="2"/>
      </rPr>
      <t xml:space="preserve"> </t>
    </r>
    <r>
      <rPr>
        <sz val="11"/>
        <color theme="1"/>
        <rFont val="Calibri"/>
        <family val="2"/>
      </rPr>
      <t>효과를</t>
    </r>
    <r>
      <rPr>
        <sz val="11"/>
        <color theme="1"/>
        <rFont val="Arial Unicode MS"/>
        <family val="2"/>
      </rPr>
      <t xml:space="preserve"> </t>
    </r>
    <r>
      <rPr>
        <sz val="11"/>
        <color theme="1"/>
        <rFont val="Calibri"/>
        <family val="2"/>
      </rPr>
      <t>얻음</t>
    </r>
  </si>
  <si>
    <r>
      <rPr>
        <sz val="11"/>
        <color theme="1"/>
        <rFont val="Calibri"/>
        <family val="2"/>
      </rPr>
      <t>궁극기</t>
    </r>
  </si>
  <si>
    <r>
      <rPr>
        <sz val="11"/>
        <color theme="1"/>
        <rFont val="Calibri"/>
        <family val="2"/>
      </rPr>
      <t>무기에</t>
    </r>
    <r>
      <rPr>
        <sz val="11"/>
        <color theme="1"/>
        <rFont val="Arial Unicode MS"/>
        <family val="2"/>
      </rPr>
      <t xml:space="preserve"> </t>
    </r>
    <r>
      <rPr>
        <sz val="11"/>
        <color theme="1"/>
        <rFont val="Calibri"/>
        <family val="2"/>
      </rPr>
      <t>특화된</t>
    </r>
    <r>
      <rPr>
        <sz val="11"/>
        <color theme="1"/>
        <rFont val="Arial Unicode MS"/>
        <family val="2"/>
      </rPr>
      <t xml:space="preserve"> </t>
    </r>
    <r>
      <rPr>
        <sz val="11"/>
        <color theme="1"/>
        <rFont val="Calibri"/>
        <family val="2"/>
      </rPr>
      <t>궁극기</t>
    </r>
    <r>
      <rPr>
        <sz val="11"/>
        <color theme="1"/>
        <rFont val="Arial Unicode MS"/>
        <family val="2"/>
      </rPr>
      <t>.</t>
    </r>
  </si>
  <si>
    <r>
      <t xml:space="preserve"> </t>
    </r>
    <r>
      <rPr>
        <sz val="11"/>
        <color theme="1"/>
        <rFont val="Calibri"/>
        <family val="2"/>
      </rPr>
      <t>아이템</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t>
    </r>
    <r>
      <rPr>
        <sz val="11"/>
        <color theme="1"/>
        <rFont val="Calibri"/>
        <family val="2"/>
      </rPr>
      <t>레어매직</t>
    </r>
    <r>
      <rPr>
        <sz val="11"/>
        <color theme="1"/>
        <rFont val="Arial Unicode MS"/>
        <family val="2"/>
      </rPr>
      <t xml:space="preserve"> </t>
    </r>
    <r>
      <rPr>
        <sz val="11"/>
        <color theme="1"/>
        <rFont val="Calibri"/>
        <family val="2"/>
      </rPr>
      <t>이런건</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등급으로</t>
    </r>
    <r>
      <rPr>
        <sz val="11"/>
        <color theme="1"/>
        <rFont val="Arial Unicode MS"/>
        <family val="2"/>
      </rPr>
      <t xml:space="preserve"> </t>
    </r>
    <r>
      <rPr>
        <sz val="11"/>
        <color theme="1"/>
        <rFont val="Calibri"/>
        <family val="2"/>
      </rPr>
      <t>별도</t>
    </r>
    <r>
      <rPr>
        <sz val="11"/>
        <color theme="1"/>
        <rFont val="Arial Unicode MS"/>
        <family val="2"/>
      </rPr>
      <t>)</t>
    </r>
  </si>
  <si>
    <r>
      <rPr>
        <sz val="11"/>
        <color theme="1"/>
        <rFont val="Calibri"/>
        <family val="2"/>
      </rPr>
      <t>수집</t>
    </r>
  </si>
  <si>
    <r>
      <rPr>
        <sz val="11"/>
        <color theme="1"/>
        <rFont val="Calibri"/>
        <family val="2"/>
      </rPr>
      <t>랜덤</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스킬은</t>
    </r>
    <r>
      <rPr>
        <sz val="11"/>
        <color theme="1"/>
        <rFont val="Arial Unicode MS"/>
        <family val="2"/>
      </rPr>
      <t xml:space="preserve"> </t>
    </r>
    <r>
      <rPr>
        <sz val="11"/>
        <color theme="1"/>
        <rFont val="Calibri"/>
        <family val="2"/>
      </rPr>
      <t>수집으로만</t>
    </r>
    <r>
      <rPr>
        <sz val="11"/>
        <color theme="1"/>
        <rFont val="Arial Unicode MS"/>
        <family val="2"/>
      </rPr>
      <t xml:space="preserve"> </t>
    </r>
    <r>
      <rPr>
        <sz val="11"/>
        <color theme="1"/>
        <rFont val="Calibri"/>
        <family val="2"/>
      </rPr>
      <t>획득</t>
    </r>
  </si>
  <si>
    <r>
      <t>1~10</t>
    </r>
    <r>
      <rPr>
        <sz val="11"/>
        <color theme="1"/>
        <rFont val="Calibri"/>
        <family val="2"/>
      </rPr>
      <t>단계</t>
    </r>
    <r>
      <rPr>
        <sz val="11"/>
        <color theme="1"/>
        <rFont val="Arial Unicode MS"/>
        <family val="2"/>
      </rPr>
      <t>: F D D+ C... A+ S</t>
    </r>
    <r>
      <rPr>
        <sz val="11"/>
        <color theme="1"/>
        <rFont val="Calibri"/>
        <family val="2"/>
      </rPr>
      <t>로</t>
    </r>
    <r>
      <rPr>
        <sz val="11"/>
        <color theme="1"/>
        <rFont val="Arial Unicode MS"/>
        <family val="2"/>
      </rPr>
      <t xml:space="preserve"> </t>
    </r>
    <r>
      <rPr>
        <sz val="11"/>
        <color theme="1"/>
        <rFont val="Calibri"/>
        <family val="2"/>
      </rPr>
      <t>표시</t>
    </r>
  </si>
  <si>
    <r>
      <rPr>
        <sz val="11"/>
        <color theme="1"/>
        <rFont val="Calibri"/>
        <family val="2"/>
      </rPr>
      <t>강화</t>
    </r>
  </si>
  <si>
    <r>
      <rPr>
        <sz val="11"/>
        <color theme="1"/>
        <rFont val="Calibri"/>
        <family val="2"/>
      </rPr>
      <t>기본</t>
    </r>
    <r>
      <rPr>
        <sz val="11"/>
        <color theme="1"/>
        <rFont val="Arial Unicode MS"/>
        <family val="2"/>
      </rPr>
      <t xml:space="preserve"> 100% </t>
    </r>
    <r>
      <rPr>
        <sz val="11"/>
        <color theme="1"/>
        <rFont val="Calibri"/>
        <family val="2"/>
      </rPr>
      <t>효율</t>
    </r>
    <r>
      <rPr>
        <sz val="11"/>
        <color theme="1"/>
        <rFont val="Arial Unicode MS"/>
        <family val="2"/>
      </rPr>
      <t xml:space="preserve"> </t>
    </r>
    <r>
      <rPr>
        <sz val="11"/>
        <color theme="1"/>
        <rFont val="Calibri"/>
        <family val="2"/>
      </rPr>
      <t>발휘하나</t>
    </r>
    <r>
      <rPr>
        <sz val="11"/>
        <color theme="1"/>
        <rFont val="Arial Unicode MS"/>
        <family val="2"/>
      </rPr>
      <t xml:space="preserve"> </t>
    </r>
    <r>
      <rPr>
        <sz val="11"/>
        <color theme="1"/>
        <rFont val="Calibri"/>
        <family val="2"/>
      </rPr>
      <t>강화를</t>
    </r>
    <r>
      <rPr>
        <sz val="11"/>
        <color theme="1"/>
        <rFont val="Arial Unicode MS"/>
        <family val="2"/>
      </rPr>
      <t xml:space="preserve"> </t>
    </r>
    <r>
      <rPr>
        <sz val="11"/>
        <color theme="1"/>
        <rFont val="Calibri"/>
        <family val="2"/>
      </rPr>
      <t>통해</t>
    </r>
    <r>
      <rPr>
        <sz val="11"/>
        <color theme="1"/>
        <rFont val="Arial Unicode MS"/>
        <family val="2"/>
      </rPr>
      <t xml:space="preserve"> +@ </t>
    </r>
    <r>
      <rPr>
        <sz val="11"/>
        <color theme="1"/>
        <rFont val="Calibri"/>
        <family val="2"/>
      </rPr>
      <t>추가효과</t>
    </r>
    <r>
      <rPr>
        <sz val="11"/>
        <color theme="1"/>
        <rFont val="Arial Unicode MS"/>
        <family val="2"/>
      </rPr>
      <t xml:space="preserve">, </t>
    </r>
    <r>
      <rPr>
        <sz val="11"/>
        <color theme="1"/>
        <rFont val="Calibri"/>
        <family val="2"/>
      </rPr>
      <t>강화는</t>
    </r>
    <r>
      <rPr>
        <sz val="11"/>
        <color theme="1"/>
        <rFont val="Arial Unicode MS"/>
        <family val="2"/>
      </rPr>
      <t xml:space="preserve"> </t>
    </r>
    <r>
      <rPr>
        <sz val="11"/>
        <color theme="1"/>
        <rFont val="Calibri"/>
        <family val="2"/>
      </rPr>
      <t>기연을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가능</t>
    </r>
    <r>
      <rPr>
        <sz val="11"/>
        <color theme="1"/>
        <rFont val="Arial Unicode MS"/>
        <family val="2"/>
      </rPr>
      <t>(</t>
    </r>
    <r>
      <rPr>
        <sz val="11"/>
        <color theme="1"/>
        <rFont val="Calibri"/>
        <family val="2"/>
      </rPr>
      <t>퀘스트</t>
    </r>
    <r>
      <rPr>
        <sz val="11"/>
        <color theme="1"/>
        <rFont val="Arial Unicode MS"/>
        <family val="2"/>
      </rPr>
      <t>)</t>
    </r>
  </si>
  <si>
    <r>
      <rPr>
        <sz val="11"/>
        <color theme="1"/>
        <rFont val="Calibri"/>
        <family val="2"/>
      </rPr>
      <t>랜덤옵션</t>
    </r>
    <r>
      <rPr>
        <sz val="11"/>
        <color theme="1"/>
        <rFont val="Arial Unicode MS"/>
        <family val="2"/>
      </rPr>
      <t>*</t>
    </r>
    <r>
      <rPr>
        <sz val="11"/>
        <color theme="1"/>
        <rFont val="Calibri"/>
        <family val="2"/>
      </rPr>
      <t>랜덤등급</t>
    </r>
  </si>
  <si>
    <r>
      <rPr>
        <sz val="11"/>
        <color theme="1"/>
        <rFont val="Calibri"/>
        <family val="2"/>
      </rPr>
      <t>편의성</t>
    </r>
  </si>
  <si>
    <r>
      <rPr>
        <sz val="11"/>
        <color theme="1"/>
        <rFont val="돋움"/>
        <family val="3"/>
        <charset val="129"/>
      </rPr>
      <t>스마트</t>
    </r>
    <r>
      <rPr>
        <sz val="11"/>
        <color theme="1"/>
        <rFont val="Arial Unicode MS"/>
        <family val="2"/>
      </rPr>
      <t xml:space="preserve"> </t>
    </r>
    <r>
      <rPr>
        <sz val="11"/>
        <color theme="1"/>
        <rFont val="돋움"/>
        <family val="3"/>
        <charset val="129"/>
      </rPr>
      <t>캐스팅</t>
    </r>
    <r>
      <rPr>
        <sz val="11"/>
        <color theme="1"/>
        <rFont val="Arial Unicode MS"/>
        <family val="2"/>
      </rPr>
      <t xml:space="preserve"> - ON </t>
    </r>
    <r>
      <rPr>
        <sz val="11"/>
        <color theme="1"/>
        <rFont val="돋움"/>
        <family val="3"/>
        <charset val="129"/>
      </rPr>
      <t>후</t>
    </r>
    <r>
      <rPr>
        <sz val="11"/>
        <color theme="1"/>
        <rFont val="Arial Unicode MS"/>
        <family val="2"/>
      </rPr>
      <t xml:space="preserve"> </t>
    </r>
    <r>
      <rPr>
        <sz val="11"/>
        <color theme="1"/>
        <rFont val="돋움"/>
        <family val="3"/>
        <charset val="129"/>
      </rPr>
      <t>스킬</t>
    </r>
    <r>
      <rPr>
        <sz val="11"/>
        <color theme="1"/>
        <rFont val="Arial Unicode MS"/>
        <family val="2"/>
      </rPr>
      <t xml:space="preserve"> </t>
    </r>
    <r>
      <rPr>
        <sz val="11"/>
        <color theme="1"/>
        <rFont val="돋움"/>
        <family val="3"/>
        <charset val="129"/>
      </rPr>
      <t>누르면</t>
    </r>
    <r>
      <rPr>
        <sz val="11"/>
        <color theme="1"/>
        <rFont val="Arial Unicode MS"/>
        <family val="2"/>
      </rPr>
      <t xml:space="preserve"> </t>
    </r>
    <r>
      <rPr>
        <sz val="11"/>
        <color theme="1"/>
        <rFont val="돋움"/>
        <family val="3"/>
        <charset val="129"/>
      </rPr>
      <t>해당지점에</t>
    </r>
    <r>
      <rPr>
        <sz val="11"/>
        <color theme="1"/>
        <rFont val="Arial Unicode MS"/>
        <family val="2"/>
      </rPr>
      <t xml:space="preserve"> </t>
    </r>
    <r>
      <rPr>
        <sz val="11"/>
        <color theme="1"/>
        <rFont val="돋움"/>
        <family val="3"/>
        <charset val="129"/>
      </rPr>
      <t>바로</t>
    </r>
    <r>
      <rPr>
        <sz val="11"/>
        <color theme="1"/>
        <rFont val="Arial Unicode MS"/>
        <family val="2"/>
      </rPr>
      <t xml:space="preserve"> </t>
    </r>
    <r>
      <rPr>
        <sz val="11"/>
        <color theme="1"/>
        <rFont val="돋움"/>
        <family val="3"/>
        <charset val="129"/>
      </rPr>
      <t>사용</t>
    </r>
  </si>
  <si>
    <r>
      <t>S</t>
    </r>
    <r>
      <rPr>
        <sz val="11"/>
        <color theme="1"/>
        <rFont val="Calibri"/>
        <family val="2"/>
      </rPr>
      <t>옵션</t>
    </r>
    <r>
      <rPr>
        <sz val="11"/>
        <color theme="1"/>
        <rFont val="Arial Unicode MS"/>
        <family val="2"/>
      </rPr>
      <t xml:space="preserve"> </t>
    </r>
    <r>
      <rPr>
        <sz val="11"/>
        <color theme="1"/>
        <rFont val="Calibri"/>
        <family val="2"/>
      </rPr>
      <t>드랍률은</t>
    </r>
    <r>
      <rPr>
        <sz val="11"/>
        <color theme="1"/>
        <rFont val="Arial Unicode MS"/>
        <family val="2"/>
      </rPr>
      <t xml:space="preserve"> </t>
    </r>
    <r>
      <rPr>
        <sz val="11"/>
        <color theme="1"/>
        <rFont val="Calibri"/>
        <family val="2"/>
      </rPr>
      <t>선형적으로</t>
    </r>
    <r>
      <rPr>
        <sz val="11"/>
        <color theme="1"/>
        <rFont val="Arial Unicode MS"/>
        <family val="2"/>
      </rPr>
      <t xml:space="preserve"> </t>
    </r>
    <r>
      <rPr>
        <sz val="11"/>
        <color theme="1"/>
        <rFont val="Calibri"/>
        <family val="2"/>
      </rPr>
      <t>초반</t>
    </r>
    <r>
      <rPr>
        <sz val="11"/>
        <color theme="1"/>
        <rFont val="Arial Unicode MS"/>
        <family val="2"/>
      </rPr>
      <t>(</t>
    </r>
    <r>
      <rPr>
        <sz val="11"/>
        <color theme="1"/>
        <rFont val="Calibri"/>
        <family val="2"/>
      </rPr>
      <t>노멀</t>
    </r>
    <r>
      <rPr>
        <sz val="11"/>
        <color theme="1"/>
        <rFont val="Arial Unicode MS"/>
        <family val="2"/>
      </rPr>
      <t>)</t>
    </r>
    <r>
      <rPr>
        <sz val="11"/>
        <color theme="1"/>
        <rFont val="Calibri"/>
        <family val="2"/>
      </rPr>
      <t>엔</t>
    </r>
    <r>
      <rPr>
        <sz val="11"/>
        <color theme="1"/>
        <rFont val="Arial Unicode MS"/>
        <family val="2"/>
      </rPr>
      <t xml:space="preserve"> 38%(1-0.9^9 %)</t>
    </r>
    <r>
      <rPr>
        <sz val="11"/>
        <color theme="1"/>
        <rFont val="Calibri"/>
        <family val="2"/>
      </rPr>
      <t>정도</t>
    </r>
    <r>
      <rPr>
        <sz val="11"/>
        <color theme="1"/>
        <rFont val="Arial Unicode MS"/>
        <family val="2"/>
      </rPr>
      <t xml:space="preserve">, </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유니크에는</t>
    </r>
    <r>
      <rPr>
        <sz val="11"/>
        <color theme="1"/>
        <rFont val="Arial Unicode MS"/>
        <family val="2"/>
      </rPr>
      <t xml:space="preserve"> 23%/13%/7.5%(1-0.75^9 %)</t>
    </r>
    <r>
      <rPr>
        <sz val="11"/>
        <color theme="1"/>
        <rFont val="Calibri"/>
        <family val="2"/>
      </rPr>
      <t>정도</t>
    </r>
    <r>
      <rPr>
        <sz val="11"/>
        <color theme="1"/>
        <rFont val="Arial Unicode MS"/>
        <family val="2"/>
      </rPr>
      <t xml:space="preserve"> </t>
    </r>
    <r>
      <rPr>
        <sz val="11"/>
        <color theme="1"/>
        <rFont val="Calibri"/>
        <family val="2"/>
      </rPr>
      <t>생각중</t>
    </r>
    <r>
      <rPr>
        <sz val="11"/>
        <color theme="1"/>
        <rFont val="Arial Unicode MS"/>
        <family val="2"/>
      </rPr>
      <t xml:space="preserve">, </t>
    </r>
    <r>
      <rPr>
        <sz val="11"/>
        <color theme="1"/>
        <rFont val="Calibri"/>
        <family val="2"/>
      </rPr>
      <t>확률</t>
    </r>
    <r>
      <rPr>
        <sz val="11"/>
        <color theme="1"/>
        <rFont val="Arial Unicode MS"/>
        <family val="2"/>
      </rPr>
      <t xml:space="preserve"> </t>
    </r>
    <r>
      <rPr>
        <sz val="11"/>
        <color theme="1"/>
        <rFont val="Calibri"/>
        <family val="2"/>
      </rPr>
      <t>보너스로</t>
    </r>
    <r>
      <rPr>
        <sz val="11"/>
        <color theme="1"/>
        <rFont val="Arial Unicode MS"/>
        <family val="2"/>
      </rPr>
      <t xml:space="preserve"> </t>
    </r>
    <r>
      <rPr>
        <sz val="11"/>
        <color theme="1"/>
        <rFont val="Calibri"/>
        <family val="2"/>
      </rPr>
      <t>추가가능하고</t>
    </r>
    <r>
      <rPr>
        <sz val="11"/>
        <color theme="1"/>
        <rFont val="Arial Unicode MS"/>
        <family val="2"/>
      </rPr>
      <t xml:space="preserve">, </t>
    </r>
    <r>
      <rPr>
        <sz val="11"/>
        <color theme="1"/>
        <rFont val="Calibri"/>
        <family val="2"/>
      </rPr>
      <t>옵션이</t>
    </r>
    <r>
      <rPr>
        <sz val="11"/>
        <color theme="1"/>
        <rFont val="Arial Unicode MS"/>
        <family val="2"/>
      </rPr>
      <t xml:space="preserve"> 2~3</t>
    </r>
    <r>
      <rPr>
        <sz val="11"/>
        <color theme="1"/>
        <rFont val="Calibri"/>
        <family val="2"/>
      </rPr>
      <t>개면</t>
    </r>
    <r>
      <rPr>
        <sz val="11"/>
        <color theme="1"/>
        <rFont val="Arial Unicode MS"/>
        <family val="2"/>
      </rPr>
      <t xml:space="preserve"> </t>
    </r>
    <r>
      <rPr>
        <sz val="11"/>
        <color theme="1"/>
        <rFont val="Calibri"/>
        <family val="2"/>
      </rPr>
      <t>개별적용</t>
    </r>
    <r>
      <rPr>
        <sz val="11"/>
        <color theme="1"/>
        <rFont val="Arial Unicode MS"/>
        <family val="2"/>
      </rPr>
      <t xml:space="preserve"> (</t>
    </r>
    <r>
      <rPr>
        <sz val="11"/>
        <color theme="1"/>
        <rFont val="Calibri"/>
        <family val="2"/>
      </rPr>
      <t>유니크는</t>
    </r>
    <r>
      <rPr>
        <sz val="11"/>
        <color theme="1"/>
        <rFont val="Arial Unicode MS"/>
        <family val="2"/>
      </rPr>
      <t xml:space="preserve"> 7.5%x7.5%x7.5% </t>
    </r>
    <r>
      <rPr>
        <sz val="11"/>
        <color theme="1"/>
        <rFont val="Calibri"/>
        <family val="2"/>
      </rPr>
      <t>해야</t>
    </r>
    <r>
      <rPr>
        <sz val="11"/>
        <color theme="1"/>
        <rFont val="Arial Unicode MS"/>
        <family val="2"/>
      </rPr>
      <t xml:space="preserve"> </t>
    </r>
    <r>
      <rPr>
        <sz val="11"/>
        <color theme="1"/>
        <rFont val="Calibri"/>
        <family val="2"/>
      </rPr>
      <t>트리플</t>
    </r>
    <r>
      <rPr>
        <sz val="11"/>
        <color theme="1"/>
        <rFont val="Arial Unicode MS"/>
        <family val="2"/>
      </rPr>
      <t>S)</t>
    </r>
  </si>
  <si>
    <r>
      <rPr>
        <sz val="11"/>
        <color theme="1"/>
        <rFont val="맑은 고딕"/>
        <family val="3"/>
        <charset val="129"/>
      </rPr>
      <t>더블</t>
    </r>
    <r>
      <rPr>
        <sz val="11"/>
        <color theme="1"/>
        <rFont val="Arial Unicode MS"/>
        <family val="2"/>
      </rPr>
      <t xml:space="preserve"> </t>
    </r>
    <r>
      <rPr>
        <sz val="11"/>
        <color theme="1"/>
        <rFont val="맑은 고딕"/>
        <family val="3"/>
        <charset val="129"/>
      </rPr>
      <t>셀프</t>
    </r>
    <r>
      <rPr>
        <sz val="11"/>
        <color theme="1"/>
        <rFont val="Arial Unicode MS"/>
        <family val="2"/>
      </rPr>
      <t xml:space="preserve"> </t>
    </r>
    <r>
      <rPr>
        <sz val="11"/>
        <color theme="1"/>
        <rFont val="맑은 고딕"/>
        <family val="3"/>
        <charset val="129"/>
      </rPr>
      <t>캐스팅</t>
    </r>
    <r>
      <rPr>
        <sz val="11"/>
        <color theme="1"/>
        <rFont val="Arial Unicode MS"/>
        <family val="2"/>
      </rPr>
      <t xml:space="preserve"> - [</t>
    </r>
    <r>
      <rPr>
        <sz val="11"/>
        <color theme="1"/>
        <rFont val="맑은 고딕"/>
        <family val="3"/>
        <charset val="129"/>
      </rPr>
      <t>스마트캐스팅</t>
    </r>
    <r>
      <rPr>
        <sz val="11"/>
        <color theme="1"/>
        <rFont val="Arial Unicode MS"/>
        <family val="2"/>
      </rPr>
      <t xml:space="preserve"> OFF] + </t>
    </r>
    <r>
      <rPr>
        <sz val="11"/>
        <color theme="1"/>
        <rFont val="맑은 고딕"/>
        <family val="3"/>
        <charset val="129"/>
      </rPr>
      <t>스킬</t>
    </r>
    <r>
      <rPr>
        <sz val="11"/>
        <color theme="1"/>
        <rFont val="Arial Unicode MS"/>
        <family val="2"/>
      </rPr>
      <t xml:space="preserve"> </t>
    </r>
    <r>
      <rPr>
        <sz val="11"/>
        <color theme="1"/>
        <rFont val="맑은 고딕"/>
        <family val="3"/>
        <charset val="129"/>
      </rPr>
      <t>단축키</t>
    </r>
    <r>
      <rPr>
        <sz val="11"/>
        <color theme="1"/>
        <rFont val="Arial Unicode MS"/>
        <family val="2"/>
      </rPr>
      <t xml:space="preserve"> </t>
    </r>
    <r>
      <rPr>
        <sz val="11"/>
        <color theme="1"/>
        <rFont val="맑은 고딕"/>
        <family val="3"/>
        <charset val="129"/>
      </rPr>
      <t>두번</t>
    </r>
    <r>
      <rPr>
        <sz val="11"/>
        <color theme="1"/>
        <rFont val="Arial Unicode MS"/>
        <family val="2"/>
      </rPr>
      <t xml:space="preserve"> </t>
    </r>
    <r>
      <rPr>
        <sz val="11"/>
        <color theme="1"/>
        <rFont val="맑은 고딕"/>
        <family val="3"/>
        <charset val="129"/>
      </rPr>
      <t>연속</t>
    </r>
    <r>
      <rPr>
        <sz val="11"/>
        <color theme="1"/>
        <rFont val="Arial Unicode MS"/>
        <family val="2"/>
      </rPr>
      <t xml:space="preserve"> </t>
    </r>
    <r>
      <rPr>
        <sz val="11"/>
        <color theme="1"/>
        <rFont val="맑은 고딕"/>
        <family val="3"/>
        <charset val="129"/>
      </rPr>
      <t>누르면</t>
    </r>
    <r>
      <rPr>
        <sz val="11"/>
        <color theme="1"/>
        <rFont val="Arial Unicode MS"/>
        <family val="2"/>
      </rPr>
      <t xml:space="preserve"> </t>
    </r>
    <r>
      <rPr>
        <sz val="11"/>
        <color theme="1"/>
        <rFont val="맑은 고딕"/>
        <family val="3"/>
        <charset val="129"/>
      </rPr>
      <t>자신에게</t>
    </r>
    <r>
      <rPr>
        <sz val="11"/>
        <color theme="1"/>
        <rFont val="Arial Unicode MS"/>
        <family val="2"/>
      </rPr>
      <t xml:space="preserve"> </t>
    </r>
    <r>
      <rPr>
        <sz val="11"/>
        <color theme="1"/>
        <rFont val="맑은 고딕"/>
        <family val="3"/>
        <charset val="129"/>
      </rPr>
      <t>시전</t>
    </r>
    <r>
      <rPr>
        <sz val="11"/>
        <color theme="1"/>
        <rFont val="Arial Unicode MS"/>
        <family val="2"/>
      </rPr>
      <t xml:space="preserve"> </t>
    </r>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</si>
  <si>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</si>
  <si>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단축키</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스킬</t>
    </r>
    <r>
      <rPr>
        <sz val="11"/>
        <color theme="1"/>
        <rFont val="Arial Unicode MS"/>
        <family val="2"/>
      </rPr>
      <t xml:space="preserve"> </t>
    </r>
    <r>
      <rPr>
        <sz val="11"/>
        <color theme="1"/>
        <rFont val="맑은 고딕"/>
        <family val="3"/>
        <charset val="129"/>
      </rPr>
      <t>뿐</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상점</t>
    </r>
    <r>
      <rPr>
        <sz val="11"/>
        <color theme="1"/>
        <rFont val="Arial Unicode MS"/>
        <family val="2"/>
      </rPr>
      <t xml:space="preserve"> </t>
    </r>
    <r>
      <rPr>
        <sz val="11"/>
        <color theme="1"/>
        <rFont val="맑은 고딕"/>
        <family val="3"/>
        <charset val="129"/>
      </rPr>
      <t>등에도</t>
    </r>
    <r>
      <rPr>
        <sz val="11"/>
        <color theme="1"/>
        <rFont val="Arial Unicode MS"/>
        <family val="2"/>
      </rPr>
      <t xml:space="preserve"> </t>
    </r>
    <r>
      <rPr>
        <sz val="11"/>
        <color theme="1"/>
        <rFont val="맑은 고딕"/>
        <family val="3"/>
        <charset val="129"/>
      </rPr>
      <t>표시</t>
    </r>
  </si>
  <si>
    <r>
      <rPr>
        <sz val="11"/>
        <color theme="1"/>
        <rFont val="Calibri"/>
        <family val="2"/>
      </rPr>
      <t>이펙트</t>
    </r>
  </si>
  <si>
    <r>
      <rPr>
        <sz val="11"/>
        <color theme="1"/>
        <rFont val="Calibri"/>
        <family val="2"/>
      </rPr>
      <t>화려하게</t>
    </r>
    <r>
      <rPr>
        <sz val="11"/>
        <color theme="1"/>
        <rFont val="Arial Unicode MS"/>
        <family val="2"/>
      </rPr>
      <t xml:space="preserve"> (</t>
    </r>
    <r>
      <rPr>
        <sz val="11"/>
        <color theme="1"/>
        <rFont val="Calibri"/>
        <family val="2"/>
      </rPr>
      <t>단</t>
    </r>
    <r>
      <rPr>
        <sz val="11"/>
        <color theme="1"/>
        <rFont val="Arial Unicode MS"/>
        <family val="2"/>
      </rPr>
      <t xml:space="preserve">, </t>
    </r>
    <r>
      <rPr>
        <sz val="11"/>
        <color theme="1"/>
        <rFont val="Calibri"/>
        <family val="2"/>
      </rPr>
      <t>페이탈</t>
    </r>
    <r>
      <rPr>
        <sz val="11"/>
        <color theme="1"/>
        <rFont val="Arial Unicode MS"/>
        <family val="2"/>
      </rPr>
      <t xml:space="preserve"> </t>
    </r>
    <r>
      <rPr>
        <sz val="11"/>
        <color theme="1"/>
        <rFont val="Calibri"/>
        <family val="2"/>
      </rPr>
      <t>안뜨게</t>
    </r>
    <r>
      <rPr>
        <sz val="11"/>
        <color theme="1"/>
        <rFont val="Arial Unicode MS"/>
        <family val="2"/>
      </rPr>
      <t xml:space="preserve"> </t>
    </r>
    <r>
      <rPr>
        <sz val="11"/>
        <color theme="1"/>
        <rFont val="Calibri"/>
        <family val="2"/>
      </rPr>
      <t>조절</t>
    </r>
    <r>
      <rPr>
        <sz val="11"/>
        <color theme="1"/>
        <rFont val="Arial Unicode MS"/>
        <family val="2"/>
      </rPr>
      <t>)</t>
    </r>
  </si>
  <si>
    <r>
      <rPr>
        <sz val="11"/>
        <color theme="1"/>
        <rFont val="Calibri"/>
        <family val="2"/>
      </rPr>
      <t>캐스팅</t>
    </r>
  </si>
  <si>
    <r>
      <rPr>
        <sz val="11"/>
        <color theme="1"/>
        <rFont val="Calibri"/>
        <family val="2"/>
      </rPr>
      <t>시전시간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스킬도</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바</t>
    </r>
    <r>
      <rPr>
        <sz val="11"/>
        <color theme="1"/>
        <rFont val="Arial Unicode MS"/>
        <family val="2"/>
      </rPr>
      <t xml:space="preserve"> </t>
    </r>
    <r>
      <rPr>
        <sz val="11"/>
        <color theme="1"/>
        <rFont val="Calibri"/>
        <family val="2"/>
      </rPr>
      <t>표시</t>
    </r>
  </si>
  <si>
    <r>
      <rPr>
        <sz val="11"/>
        <color theme="1"/>
        <rFont val="Calibri"/>
        <family val="2"/>
      </rPr>
      <t>쿨탐</t>
    </r>
  </si>
  <si>
    <r>
      <rPr>
        <sz val="11"/>
        <color theme="1"/>
        <rFont val="Calibri"/>
        <family val="2"/>
      </rPr>
      <t>주로</t>
    </r>
    <r>
      <rPr>
        <sz val="11"/>
        <color theme="1"/>
        <rFont val="Arial Unicode MS"/>
        <family val="2"/>
      </rPr>
      <t xml:space="preserve"> </t>
    </r>
    <r>
      <rPr>
        <sz val="11"/>
        <color theme="1"/>
        <rFont val="Calibri"/>
        <family val="2"/>
      </rPr>
      <t>쿨탐이</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</si>
  <si>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등급</t>
    </r>
  </si>
  <si>
    <r>
      <rPr>
        <sz val="11"/>
        <color theme="1"/>
        <rFont val="Calibri"/>
        <family val="2"/>
      </rPr>
      <t>전체</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증폭</t>
    </r>
  </si>
  <si>
    <r>
      <rPr>
        <sz val="11"/>
        <color theme="1"/>
        <rFont val="Calibri"/>
        <family val="2"/>
      </rPr>
      <t>효과</t>
    </r>
  </si>
  <si>
    <r>
      <rPr>
        <sz val="11"/>
        <color theme="1"/>
        <rFont val="Calibri"/>
        <family val="2"/>
      </rPr>
      <t>스턴</t>
    </r>
    <r>
      <rPr>
        <sz val="11"/>
        <color theme="1"/>
        <rFont val="Arial Unicode MS"/>
        <family val="2"/>
      </rPr>
      <t xml:space="preserve"> / </t>
    </r>
    <r>
      <rPr>
        <sz val="11"/>
        <color theme="1"/>
        <rFont val="Calibri"/>
        <family val="2"/>
      </rPr>
      <t>슬로우</t>
    </r>
    <r>
      <rPr>
        <sz val="11"/>
        <color theme="1"/>
        <rFont val="Arial Unicode MS"/>
        <family val="2"/>
      </rPr>
      <t xml:space="preserve"> / </t>
    </r>
    <r>
      <rPr>
        <sz val="11"/>
        <color theme="1"/>
        <rFont val="Calibri"/>
        <family val="2"/>
      </rPr>
      <t>디버프</t>
    </r>
    <r>
      <rPr>
        <sz val="11"/>
        <color theme="1"/>
        <rFont val="Arial Unicode MS"/>
        <family val="2"/>
      </rPr>
      <t xml:space="preserve"> / </t>
    </r>
    <r>
      <rPr>
        <sz val="11"/>
        <color theme="1"/>
        <rFont val="Calibri"/>
        <family val="2"/>
      </rPr>
      <t>에어본</t>
    </r>
    <r>
      <rPr>
        <sz val="11"/>
        <color theme="1"/>
        <rFont val="Arial Unicode MS"/>
        <family val="2"/>
      </rPr>
      <t xml:space="preserve"> / </t>
    </r>
    <r>
      <rPr>
        <sz val="11"/>
        <color theme="1"/>
        <rFont val="Calibri"/>
        <family val="2"/>
      </rPr>
      <t>돌진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다른</t>
    </r>
    <r>
      <rPr>
        <sz val="11"/>
        <color theme="1"/>
        <rFont val="Arial Unicode MS"/>
        <family val="2"/>
      </rPr>
      <t xml:space="preserve"> </t>
    </r>
    <r>
      <rPr>
        <sz val="11"/>
        <color theme="1"/>
        <rFont val="Calibri"/>
        <family val="2"/>
      </rPr>
      <t>스킬과</t>
    </r>
    <r>
      <rPr>
        <sz val="11"/>
        <color theme="1"/>
        <rFont val="Arial Unicode MS"/>
        <family val="2"/>
      </rPr>
      <t xml:space="preserve"> </t>
    </r>
    <r>
      <rPr>
        <sz val="11"/>
        <color theme="1"/>
        <rFont val="Calibri"/>
        <family val="2"/>
      </rPr>
      <t>연계가능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</si>
  <si>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희귀</t>
    </r>
    <r>
      <rPr>
        <sz val="11"/>
        <color theme="1"/>
        <rFont val="Arial Unicode MS"/>
        <family val="2"/>
      </rPr>
      <t xml:space="preserve"> </t>
    </r>
    <r>
      <rPr>
        <sz val="11"/>
        <color theme="1"/>
        <rFont val="Calibri"/>
        <family val="2"/>
      </rPr>
      <t>등급</t>
    </r>
  </si>
  <si>
    <r>
      <t>7</t>
    </r>
    <r>
      <rPr>
        <sz val="11"/>
        <color theme="1"/>
        <rFont val="Calibri"/>
        <family val="2"/>
      </rPr>
      <t>종</t>
    </r>
    <r>
      <rPr>
        <sz val="11"/>
        <color theme="1"/>
        <rFont val="Arial Unicode MS"/>
        <family val="2"/>
      </rPr>
      <t xml:space="preserve"> - </t>
    </r>
    <r>
      <rPr>
        <sz val="11"/>
        <color theme="1"/>
        <rFont val="Calibri"/>
        <family val="2"/>
      </rPr>
      <t>노말</t>
    </r>
    <r>
      <rPr>
        <sz val="11"/>
        <color theme="1"/>
        <rFont val="Arial Unicode MS"/>
        <family val="2"/>
      </rPr>
      <t>/</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t>
    </r>
    <r>
      <rPr>
        <sz val="11"/>
        <color theme="1"/>
        <rFont val="Arial Unicode MS"/>
        <family val="2"/>
      </rPr>
      <t>/</t>
    </r>
    <r>
      <rPr>
        <sz val="11"/>
        <color theme="1"/>
        <rFont val="Calibri"/>
        <family val="2"/>
      </rPr>
      <t>에픽</t>
    </r>
    <r>
      <rPr>
        <sz val="11"/>
        <color theme="1"/>
        <rFont val="Arial Unicode MS"/>
        <family val="2"/>
      </rPr>
      <t>/</t>
    </r>
    <r>
      <rPr>
        <sz val="11"/>
        <color theme="1"/>
        <rFont val="Calibri"/>
        <family val="2"/>
      </rPr>
      <t>히든</t>
    </r>
    <r>
      <rPr>
        <sz val="11"/>
        <color theme="1"/>
        <rFont val="Arial Unicode MS"/>
        <family val="2"/>
      </rPr>
      <t>/</t>
    </r>
    <r>
      <rPr>
        <sz val="11"/>
        <color theme="1"/>
        <rFont val="Calibri"/>
        <family val="2"/>
      </rPr>
      <t>등급외</t>
    </r>
    <r>
      <rPr>
        <sz val="11"/>
        <color theme="1"/>
        <rFont val="Arial Unicode MS"/>
        <family val="2"/>
      </rPr>
      <t xml:space="preserve"> - </t>
    </r>
    <r>
      <rPr>
        <sz val="11"/>
        <color theme="1"/>
        <rFont val="Calibri"/>
        <family val="2"/>
      </rPr>
      <t>기본</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개수에</t>
    </r>
    <r>
      <rPr>
        <sz val="11"/>
        <color theme="1"/>
        <rFont val="Arial Unicode MS"/>
        <family val="2"/>
      </rPr>
      <t xml:space="preserve"> </t>
    </r>
    <r>
      <rPr>
        <sz val="11"/>
        <color theme="1"/>
        <rFont val="Calibri"/>
        <family val="2"/>
      </rPr>
      <t>영향</t>
    </r>
  </si>
  <si>
    <r>
      <t>(</t>
    </r>
    <r>
      <rPr>
        <sz val="11"/>
        <color theme="1"/>
        <rFont val="Calibri"/>
        <family val="2"/>
      </rPr>
      <t>옵션</t>
    </r>
    <r>
      <rPr>
        <sz val="11"/>
        <color theme="1"/>
        <rFont val="Arial Unicode MS"/>
        <family val="2"/>
      </rPr>
      <t xml:space="preserve"> </t>
    </r>
    <r>
      <rPr>
        <sz val="11"/>
        <color theme="1"/>
        <rFont val="Calibri"/>
        <family val="2"/>
      </rPr>
      <t>종류</t>
    </r>
    <r>
      <rPr>
        <sz val="11"/>
        <color theme="1"/>
        <rFont val="Arial Unicode MS"/>
        <family val="2"/>
      </rPr>
      <t xml:space="preserve"> </t>
    </r>
    <r>
      <rPr>
        <sz val="11"/>
        <color theme="1"/>
        <rFont val="Calibri"/>
        <family val="2"/>
      </rPr>
      <t>별개</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</si>
  <si>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t>
    </r>
  </si>
  <si>
    <r>
      <rPr>
        <sz val="11"/>
        <color theme="1"/>
        <rFont val="Arial Unicode MS"/>
        <family val="2"/>
      </rPr>
      <t xml:space="preserve">F~S </t>
    </r>
    <r>
      <rPr>
        <sz val="11"/>
        <color theme="1"/>
        <rFont val="Calibri"/>
        <family val="2"/>
      </rPr>
      <t>등급</t>
    </r>
    <r>
      <rPr>
        <sz val="11"/>
        <color theme="1"/>
        <rFont val="Arial Unicode MS"/>
        <family val="2"/>
      </rPr>
      <t xml:space="preserve"> / </t>
    </r>
    <r>
      <rPr>
        <sz val="11"/>
        <color theme="1"/>
        <rFont val="Calibri"/>
        <family val="2"/>
      </rPr>
      <t>기본옵션</t>
    </r>
    <r>
      <rPr>
        <sz val="11"/>
        <color theme="1"/>
        <rFont val="Arial Unicode MS"/>
        <family val="2"/>
      </rPr>
      <t xml:space="preserve"> </t>
    </r>
    <r>
      <rPr>
        <sz val="11"/>
        <color theme="1"/>
        <rFont val="Calibri"/>
        <family val="2"/>
      </rPr>
      <t>통으로</t>
    </r>
    <r>
      <rPr>
        <sz val="11"/>
        <color theme="1"/>
        <rFont val="Arial Unicode MS"/>
        <family val="2"/>
      </rPr>
      <t xml:space="preserve"> </t>
    </r>
    <r>
      <rPr>
        <sz val="11"/>
        <color theme="1"/>
        <rFont val="Calibri"/>
        <family val="2"/>
      </rPr>
      <t>적용</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개별</t>
    </r>
    <r>
      <rPr>
        <sz val="11"/>
        <color theme="1"/>
        <rFont val="Arial Unicode MS"/>
        <family val="2"/>
      </rPr>
      <t xml:space="preserve"> </t>
    </r>
    <r>
      <rPr>
        <sz val="11"/>
        <color theme="1"/>
        <rFont val="Calibri"/>
        <family val="2"/>
      </rPr>
      <t>적용</t>
    </r>
  </si>
  <si>
    <r>
      <rPr>
        <sz val="11"/>
        <color theme="1"/>
        <rFont val="Calibri"/>
        <family val="2"/>
      </rPr>
      <t>직업</t>
    </r>
  </si>
  <si>
    <r>
      <rPr>
        <sz val="11"/>
        <color theme="1"/>
        <rFont val="Calibri"/>
        <family val="2"/>
      </rPr>
      <t>무기</t>
    </r>
    <r>
      <rPr>
        <sz val="11"/>
        <color theme="1"/>
        <rFont val="Arial Unicode MS"/>
        <family val="2"/>
      </rPr>
      <t xml:space="preserve"> </t>
    </r>
    <r>
      <rPr>
        <sz val="11"/>
        <color theme="1"/>
        <rFont val="Calibri"/>
        <family val="2"/>
      </rPr>
      <t>따름</t>
    </r>
  </si>
  <si>
    <r>
      <rPr>
        <sz val="11"/>
        <color theme="1"/>
        <rFont val="Calibri"/>
        <family val="2"/>
      </rPr>
      <t>무기</t>
    </r>
    <r>
      <rPr>
        <sz val="11"/>
        <color theme="1"/>
        <rFont val="Arial Unicode MS"/>
        <family val="2"/>
      </rPr>
      <t xml:space="preserve"> </t>
    </r>
    <r>
      <rPr>
        <sz val="11"/>
        <color theme="1"/>
        <rFont val="Calibri"/>
        <family val="2"/>
      </rPr>
      <t>따름</t>
    </r>
    <r>
      <rPr>
        <sz val="11"/>
        <color theme="1"/>
        <rFont val="Arial Unicode MS"/>
        <family val="2"/>
      </rPr>
      <t xml:space="preserve"> </t>
    </r>
    <r>
      <rPr>
        <sz val="11"/>
        <color theme="1"/>
        <rFont val="Calibri"/>
        <family val="2"/>
      </rPr>
      <t>착용한</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아이템에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변경</t>
    </r>
    <r>
      <rPr>
        <sz val="11"/>
        <color theme="1"/>
        <rFont val="Arial Unicode MS"/>
        <family val="2"/>
      </rPr>
      <t xml:space="preserve">: </t>
    </r>
    <r>
      <rPr>
        <sz val="11"/>
        <color theme="1"/>
        <rFont val="Calibri"/>
        <family val="2"/>
      </rPr>
      <t>캐릭터를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키우지</t>
    </r>
    <r>
      <rPr>
        <sz val="11"/>
        <color theme="1"/>
        <rFont val="Arial Unicode MS"/>
        <family val="2"/>
      </rPr>
      <t xml:space="preserve"> </t>
    </r>
    <r>
      <rPr>
        <sz val="11"/>
        <color theme="1"/>
        <rFont val="Calibri"/>
        <family val="2"/>
      </rPr>
      <t>않아도</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무기를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키워야</t>
    </r>
    <r>
      <rPr>
        <sz val="11"/>
        <color theme="1"/>
        <rFont val="Arial Unicode MS"/>
        <family val="2"/>
      </rPr>
      <t xml:space="preserve"> </t>
    </r>
    <r>
      <rPr>
        <sz val="11"/>
        <color theme="1"/>
        <rFont val="Calibri"/>
        <family val="2"/>
      </rPr>
      <t>함</t>
    </r>
    <r>
      <rPr>
        <sz val="11"/>
        <color theme="1"/>
        <rFont val="Arial Unicode MS"/>
        <family val="2"/>
      </rPr>
      <t xml:space="preserve">. </t>
    </r>
    <r>
      <rPr>
        <sz val="11"/>
        <color theme="1"/>
        <rFont val="Calibri"/>
        <family val="2"/>
      </rPr>
      <t>다만</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효율이</t>
    </r>
    <r>
      <rPr>
        <sz val="11"/>
        <color theme="1"/>
        <rFont val="Arial Unicode MS"/>
        <family val="2"/>
      </rPr>
      <t xml:space="preserve"> </t>
    </r>
    <r>
      <rPr>
        <sz val="11"/>
        <color theme="1"/>
        <rFont val="Calibri"/>
        <family val="2"/>
      </rPr>
      <t>다르니</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캐릭</t>
    </r>
    <r>
      <rPr>
        <sz val="11"/>
        <color theme="1"/>
        <rFont val="Arial Unicode MS"/>
        <family val="2"/>
      </rPr>
      <t xml:space="preserve"> </t>
    </r>
    <r>
      <rPr>
        <sz val="11"/>
        <color theme="1"/>
        <rFont val="Calibri"/>
        <family val="2"/>
      </rPr>
      <t>권장</t>
    </r>
    <r>
      <rPr>
        <sz val="11"/>
        <color theme="1"/>
        <rFont val="Arial Unicode MS"/>
        <family val="2"/>
      </rPr>
      <t>.</t>
    </r>
  </si>
  <si>
    <r>
      <rPr>
        <sz val="11"/>
        <color theme="1"/>
        <rFont val="Calibri"/>
        <family val="2"/>
      </rPr>
      <t>등급</t>
    </r>
  </si>
  <si>
    <r>
      <rPr>
        <sz val="11"/>
        <color theme="1"/>
        <rFont val="Calibri"/>
        <family val="2"/>
      </rPr>
      <t>효율</t>
    </r>
    <r>
      <rPr>
        <sz val="11"/>
        <color theme="1"/>
        <rFont val="Arial Unicode MS"/>
        <family val="2"/>
      </rPr>
      <t>\Lv</t>
    </r>
  </si>
  <si>
    <r>
      <rPr>
        <sz val="11"/>
        <color theme="1"/>
        <rFont val="Calibri"/>
        <family val="2"/>
      </rPr>
      <t>노말</t>
    </r>
  </si>
  <si>
    <r>
      <rPr>
        <sz val="11"/>
        <color theme="1"/>
        <rFont val="Calibri"/>
        <family val="2"/>
      </rPr>
      <t>매직</t>
    </r>
  </si>
  <si>
    <r>
      <rPr>
        <sz val="11"/>
        <color theme="1"/>
        <rFont val="Calibri"/>
        <family val="2"/>
      </rPr>
      <t>레어</t>
    </r>
  </si>
  <si>
    <r>
      <rPr>
        <sz val="11"/>
        <color theme="1"/>
        <rFont val="Calibri"/>
        <family val="2"/>
      </rPr>
      <t>유니크</t>
    </r>
  </si>
  <si>
    <r>
      <rPr>
        <sz val="11"/>
        <color theme="1"/>
        <rFont val="Calibri"/>
        <family val="2"/>
      </rPr>
      <t>에픽</t>
    </r>
  </si>
  <si>
    <r>
      <rPr>
        <sz val="11"/>
        <color theme="1"/>
        <rFont val="Calibri"/>
        <family val="2"/>
      </rPr>
      <t>히든</t>
    </r>
  </si>
  <si>
    <r>
      <rPr>
        <sz val="11"/>
        <color theme="1"/>
        <rFont val="Calibri"/>
        <family val="2"/>
      </rPr>
      <t>등급외</t>
    </r>
  </si>
  <si>
    <r>
      <rPr>
        <sz val="11"/>
        <color theme="1"/>
        <rFont val="Calibri"/>
        <family val="2"/>
      </rPr>
      <t>성장</t>
    </r>
    <r>
      <rPr>
        <sz val="11"/>
        <color theme="1"/>
        <rFont val="Arial Unicode MS"/>
        <family val="2"/>
      </rPr>
      <t xml:space="preserve"> </t>
    </r>
    <r>
      <rPr>
        <sz val="11"/>
        <color theme="1"/>
        <rFont val="Calibri"/>
        <family val="2"/>
      </rPr>
      <t>가능한</t>
    </r>
    <r>
      <rPr>
        <sz val="11"/>
        <color theme="1"/>
        <rFont val="Arial Unicode MS"/>
        <family val="2"/>
      </rPr>
      <t xml:space="preserve"> </t>
    </r>
    <r>
      <rPr>
        <sz val="11"/>
        <color theme="1"/>
        <rFont val="Calibri"/>
        <family val="2"/>
      </rPr>
      <t>아이템</t>
    </r>
    <r>
      <rPr>
        <sz val="11"/>
        <color theme="1"/>
        <rFont val="Arial Unicode MS"/>
        <family val="2"/>
      </rPr>
      <t xml:space="preserve"> - </t>
    </r>
    <r>
      <rPr>
        <sz val="11"/>
        <color theme="1"/>
        <rFont val="Calibri"/>
        <family val="2"/>
      </rPr>
      <t>장비</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성장이</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몬스터</t>
    </r>
    <r>
      <rPr>
        <sz val="11"/>
        <color theme="1"/>
        <rFont val="Arial Unicode MS"/>
        <family val="2"/>
      </rPr>
      <t xml:space="preserve"> </t>
    </r>
    <r>
      <rPr>
        <sz val="11"/>
        <color theme="1"/>
        <rFont val="Calibri"/>
        <family val="2"/>
      </rPr>
      <t>사냥</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아이템</t>
    </r>
    <r>
      <rPr>
        <sz val="11"/>
        <color theme="1"/>
        <rFont val="Arial Unicode MS"/>
        <family val="2"/>
      </rPr>
      <t xml:space="preserve"> </t>
    </r>
    <r>
      <rPr>
        <sz val="11"/>
        <color theme="1"/>
        <rFont val="Calibri"/>
        <family val="2"/>
      </rPr>
      <t>먹여서</t>
    </r>
    <r>
      <rPr>
        <sz val="11"/>
        <color theme="1"/>
        <rFont val="Arial Unicode MS"/>
        <family val="2"/>
      </rPr>
      <t xml:space="preserve"> </t>
    </r>
    <r>
      <rPr>
        <sz val="11"/>
        <color theme="1"/>
        <rFont val="Calibri"/>
        <family val="2"/>
      </rPr>
      <t>성장가능</t>
    </r>
    <r>
      <rPr>
        <sz val="11"/>
        <color theme="1"/>
        <rFont val="Arial Unicode MS"/>
        <family val="2"/>
      </rPr>
      <t>. 100</t>
    </r>
    <r>
      <rPr>
        <sz val="11"/>
        <color theme="1"/>
        <rFont val="Calibri"/>
        <family val="2"/>
      </rPr>
      <t>단계까지</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생각중</t>
    </r>
    <r>
      <rPr>
        <sz val="11"/>
        <color theme="1"/>
        <rFont val="Arial Unicode MS"/>
        <family val="2"/>
      </rPr>
      <t>. 1</t>
    </r>
    <r>
      <rPr>
        <sz val="11"/>
        <color theme="1"/>
        <rFont val="Calibri"/>
        <family val="2"/>
      </rPr>
      <t>회당</t>
    </r>
    <r>
      <rPr>
        <sz val="11"/>
        <color theme="1"/>
        <rFont val="Arial Unicode MS"/>
        <family val="2"/>
      </rPr>
      <t xml:space="preserve"> </t>
    </r>
    <r>
      <rPr>
        <sz val="11"/>
        <color theme="1"/>
        <rFont val="Calibri"/>
        <family val="2"/>
      </rPr>
      <t>약</t>
    </r>
    <r>
      <rPr>
        <sz val="11"/>
        <color theme="1"/>
        <rFont val="Arial Unicode MS"/>
        <family val="2"/>
      </rPr>
      <t xml:space="preserve"> 7~10% </t>
    </r>
    <r>
      <rPr>
        <sz val="11"/>
        <color theme="1"/>
        <rFont val="Calibri"/>
        <family val="2"/>
      </rPr>
      <t>강화</t>
    </r>
  </si>
  <si>
    <r>
      <rPr>
        <sz val="11"/>
        <color theme="1"/>
        <rFont val="Calibri"/>
        <family val="2"/>
      </rPr>
      <t>종류</t>
    </r>
  </si>
  <si>
    <r>
      <rPr>
        <sz val="11"/>
        <color theme="1"/>
        <rFont val="Calibri"/>
        <family val="2"/>
      </rPr>
      <t>무기</t>
    </r>
    <r>
      <rPr>
        <sz val="11"/>
        <color theme="1"/>
        <rFont val="Arial Unicode MS"/>
        <family val="2"/>
      </rPr>
      <t xml:space="preserve"> </t>
    </r>
    <r>
      <rPr>
        <sz val="11"/>
        <color theme="1"/>
        <rFont val="Calibri"/>
        <family val="2"/>
      </rPr>
      <t>외</t>
    </r>
    <r>
      <rPr>
        <sz val="11"/>
        <color theme="1"/>
        <rFont val="Arial Unicode MS"/>
        <family val="2"/>
      </rPr>
      <t xml:space="preserve"> </t>
    </r>
    <r>
      <rPr>
        <sz val="11"/>
        <color theme="1"/>
        <rFont val="Calibri"/>
        <family val="2"/>
      </rPr>
      <t>기타</t>
    </r>
    <r>
      <rPr>
        <sz val="11"/>
        <color theme="1"/>
        <rFont val="Arial Unicode MS"/>
        <family val="2"/>
      </rPr>
      <t xml:space="preserve"> </t>
    </r>
    <r>
      <rPr>
        <sz val="11"/>
        <color theme="1"/>
        <rFont val="Calibri"/>
        <family val="2"/>
      </rPr>
      <t>종류는</t>
    </r>
    <r>
      <rPr>
        <sz val="11"/>
        <color theme="1"/>
        <rFont val="Arial Unicode MS"/>
        <family val="2"/>
      </rPr>
      <t xml:space="preserve"> </t>
    </r>
    <r>
      <rPr>
        <sz val="11"/>
        <color theme="1"/>
        <rFont val="Calibri"/>
        <family val="2"/>
      </rPr>
      <t>공용이며</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제한</t>
    </r>
    <r>
      <rPr>
        <sz val="11"/>
        <color theme="1"/>
        <rFont val="Arial Unicode MS"/>
        <family val="2"/>
      </rPr>
      <t xml:space="preserve"> (</t>
    </r>
    <r>
      <rPr>
        <sz val="11"/>
        <color theme="1"/>
        <rFont val="Calibri"/>
        <family val="2"/>
      </rPr>
      <t>데이터</t>
    </r>
    <r>
      <rPr>
        <sz val="11"/>
        <color theme="1"/>
        <rFont val="Arial Unicode MS"/>
        <family val="2"/>
      </rPr>
      <t xml:space="preserve"> </t>
    </r>
    <r>
      <rPr>
        <sz val="11"/>
        <color theme="1"/>
        <rFont val="Calibri"/>
        <family val="2"/>
      </rPr>
      <t>관리</t>
    </r>
    <r>
      <rPr>
        <sz val="11"/>
        <color theme="1"/>
        <rFont val="Arial Unicode MS"/>
        <family val="2"/>
      </rPr>
      <t>)</t>
    </r>
  </si>
  <si>
    <r>
      <rPr>
        <sz val="11"/>
        <color theme="1"/>
        <rFont val="Calibri"/>
        <family val="2"/>
      </rPr>
      <t>장착</t>
    </r>
  </si>
  <si>
    <r>
      <rPr>
        <sz val="11"/>
        <color theme="1"/>
        <rFont val="Calibri"/>
        <family val="2"/>
      </rPr>
      <t>장착에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직업</t>
    </r>
    <r>
      <rPr>
        <sz val="11"/>
        <color theme="1"/>
        <rFont val="Arial Unicode MS"/>
        <family val="2"/>
      </rPr>
      <t xml:space="preserve"> </t>
    </r>
    <r>
      <rPr>
        <sz val="11"/>
        <color theme="1"/>
        <rFont val="Calibri"/>
        <family val="2"/>
      </rPr>
      <t>변경</t>
    </r>
    <r>
      <rPr>
        <sz val="11"/>
        <color theme="1"/>
        <rFont val="Arial Unicode MS"/>
        <family val="2"/>
      </rPr>
      <t xml:space="preserve"> &amp;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깔맞춤</t>
    </r>
    <r>
      <rPr>
        <sz val="11"/>
        <color theme="1"/>
        <rFont val="Arial Unicode MS"/>
        <family val="2"/>
      </rPr>
      <t xml:space="preserve"> </t>
    </r>
    <r>
      <rPr>
        <sz val="11"/>
        <color theme="1"/>
        <rFont val="Calibri"/>
        <family val="2"/>
      </rPr>
      <t>권장</t>
    </r>
    <r>
      <rPr>
        <sz val="11"/>
        <color theme="1"/>
        <rFont val="Arial Unicode MS"/>
        <family val="2"/>
      </rPr>
      <t xml:space="preserve"> // </t>
    </r>
    <r>
      <rPr>
        <sz val="11"/>
        <color theme="1"/>
        <rFont val="Calibri"/>
        <family val="2"/>
      </rPr>
      <t>검</t>
    </r>
    <r>
      <rPr>
        <sz val="11"/>
        <color theme="1"/>
        <rFont val="Arial Unicode MS"/>
        <family val="2"/>
      </rPr>
      <t>/</t>
    </r>
    <r>
      <rPr>
        <sz val="11"/>
        <color theme="1"/>
        <rFont val="Calibri"/>
        <family val="2"/>
      </rPr>
      <t>도</t>
    </r>
    <r>
      <rPr>
        <sz val="11"/>
        <color theme="1"/>
        <rFont val="Arial Unicode MS"/>
        <family val="2"/>
      </rPr>
      <t>/</t>
    </r>
    <r>
      <rPr>
        <sz val="11"/>
        <color theme="1"/>
        <rFont val="Calibri"/>
        <family val="2"/>
      </rPr>
      <t>대검</t>
    </r>
    <r>
      <rPr>
        <sz val="11"/>
        <color theme="1"/>
        <rFont val="Arial Unicode MS"/>
        <family val="2"/>
      </rPr>
      <t xml:space="preserve">/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t>
    </r>
    <r>
      <rPr>
        <sz val="11"/>
        <color theme="1"/>
        <rFont val="Calibri"/>
        <family val="2"/>
      </rPr>
      <t>마법책</t>
    </r>
    <r>
      <rPr>
        <sz val="11"/>
        <color theme="1"/>
        <rFont val="Arial Unicode MS"/>
        <family val="2"/>
      </rPr>
      <t xml:space="preserve">/ </t>
    </r>
    <r>
      <rPr>
        <sz val="11"/>
        <color theme="1"/>
        <rFont val="Calibri"/>
        <family val="2"/>
      </rPr>
      <t>메이스</t>
    </r>
    <r>
      <rPr>
        <sz val="11"/>
        <color theme="1"/>
        <rFont val="Arial Unicode MS"/>
        <family val="2"/>
      </rPr>
      <t xml:space="preserve"> /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 </t>
    </r>
    <r>
      <rPr>
        <sz val="11"/>
        <color theme="1"/>
        <rFont val="Calibri"/>
        <family val="2"/>
      </rPr>
      <t>단궁</t>
    </r>
    <r>
      <rPr>
        <sz val="11"/>
        <color theme="1"/>
        <rFont val="Arial Unicode MS"/>
        <family val="2"/>
      </rPr>
      <t xml:space="preserve"> / </t>
    </r>
    <r>
      <rPr>
        <sz val="11"/>
        <color theme="1"/>
        <rFont val="Calibri"/>
        <family val="2"/>
      </rPr>
      <t>석궁</t>
    </r>
    <r>
      <rPr>
        <sz val="11"/>
        <color theme="1"/>
        <rFont val="Arial Unicode MS"/>
        <family val="2"/>
      </rPr>
      <t xml:space="preserve"> </t>
    </r>
    <r>
      <rPr>
        <sz val="11"/>
        <color theme="1"/>
        <rFont val="Calibri"/>
        <family val="2"/>
      </rPr>
      <t>쇠뇌</t>
    </r>
    <r>
      <rPr>
        <sz val="11"/>
        <color theme="1"/>
        <rFont val="Arial Unicode MS"/>
        <family val="2"/>
      </rPr>
      <t xml:space="preserve">, </t>
    </r>
    <r>
      <rPr>
        <sz val="11"/>
        <color theme="1"/>
        <rFont val="Calibri"/>
        <family val="2"/>
      </rPr>
      <t>투석구</t>
    </r>
  </si>
  <si>
    <r>
      <rPr>
        <sz val="11"/>
        <color theme="1"/>
        <rFont val="Calibri"/>
        <family val="2"/>
      </rPr>
      <t>습득</t>
    </r>
  </si>
  <si>
    <r>
      <t xml:space="preserve">NPC </t>
    </r>
    <r>
      <rPr>
        <sz val="11"/>
        <color theme="1"/>
        <rFont val="Calibri"/>
        <family val="2"/>
      </rPr>
      <t>퀘스트</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상점구입</t>
    </r>
  </si>
  <si>
    <r>
      <rPr>
        <sz val="11"/>
        <color theme="1"/>
        <rFont val="Calibri"/>
        <family val="2"/>
      </rPr>
      <t>제작</t>
    </r>
  </si>
  <si>
    <r>
      <rPr>
        <sz val="11"/>
        <color theme="1"/>
        <rFont val="Calibri"/>
        <family val="2"/>
      </rPr>
      <t>필드</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제작</t>
    </r>
  </si>
  <si>
    <r>
      <rPr>
        <sz val="11"/>
        <color theme="1"/>
        <rFont val="Calibri"/>
        <family val="2"/>
      </rPr>
      <t>보스</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실패시</t>
    </r>
    <r>
      <rPr>
        <sz val="11"/>
        <color theme="1"/>
        <rFont val="Arial Unicode MS"/>
        <family val="2"/>
      </rPr>
      <t xml:space="preserve"> </t>
    </r>
    <r>
      <rPr>
        <sz val="11"/>
        <color theme="1"/>
        <rFont val="Calibri"/>
        <family val="2"/>
      </rPr>
      <t>다음</t>
    </r>
    <r>
      <rPr>
        <sz val="11"/>
        <color theme="1"/>
        <rFont val="Arial Unicode MS"/>
        <family val="2"/>
      </rPr>
      <t xml:space="preserve"> </t>
    </r>
    <r>
      <rPr>
        <sz val="11"/>
        <color theme="1"/>
        <rFont val="Calibri"/>
        <family val="2"/>
      </rPr>
      <t>강화시</t>
    </r>
    <r>
      <rPr>
        <sz val="11"/>
        <color theme="1"/>
        <rFont val="Arial Unicode MS"/>
        <family val="2"/>
      </rPr>
      <t xml:space="preserve"> </t>
    </r>
    <r>
      <rPr>
        <sz val="11"/>
        <color theme="1"/>
        <rFont val="Calibri"/>
        <family val="2"/>
      </rPr>
      <t>보정</t>
    </r>
  </si>
  <si>
    <r>
      <rPr>
        <sz val="11"/>
        <color theme="1"/>
        <rFont val="Calibri"/>
        <family val="2"/>
      </rPr>
      <t>희귀등급</t>
    </r>
  </si>
  <si>
    <r>
      <rPr>
        <sz val="11"/>
        <color theme="1"/>
        <rFont val="Calibri"/>
        <family val="2"/>
      </rPr>
      <t>노말</t>
    </r>
    <r>
      <rPr>
        <sz val="11"/>
        <color theme="1"/>
        <rFont val="Arial Unicode MS"/>
        <family val="2"/>
      </rPr>
      <t>(</t>
    </r>
    <r>
      <rPr>
        <sz val="11"/>
        <color theme="1"/>
        <rFont val="Calibri"/>
        <family val="2"/>
      </rPr>
      <t>기본</t>
    </r>
    <r>
      <rPr>
        <sz val="11"/>
        <color theme="1"/>
        <rFont val="Arial Unicode MS"/>
        <family val="2"/>
      </rPr>
      <t xml:space="preserve">) / </t>
    </r>
    <r>
      <rPr>
        <sz val="11"/>
        <color theme="1"/>
        <rFont val="Calibri"/>
        <family val="2"/>
      </rPr>
      <t>매직</t>
    </r>
    <r>
      <rPr>
        <sz val="11"/>
        <color theme="1"/>
        <rFont val="Arial Unicode MS"/>
        <family val="2"/>
      </rPr>
      <t>(</t>
    </r>
    <r>
      <rPr>
        <sz val="11"/>
        <color theme="1"/>
        <rFont val="Calibri"/>
        <family val="2"/>
      </rPr>
      <t>추가옵</t>
    </r>
    <r>
      <rPr>
        <sz val="11"/>
        <color theme="1"/>
        <rFont val="Arial Unicode MS"/>
        <family val="2"/>
      </rPr>
      <t xml:space="preserve">1) / </t>
    </r>
    <r>
      <rPr>
        <sz val="11"/>
        <color theme="1"/>
        <rFont val="Calibri"/>
        <family val="2"/>
      </rPr>
      <t>레어</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1) / </t>
    </r>
    <r>
      <rPr>
        <sz val="11"/>
        <color theme="1"/>
        <rFont val="Calibri"/>
        <family val="2"/>
      </rPr>
      <t>유니크</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2) / </t>
    </r>
    <r>
      <rPr>
        <sz val="11"/>
        <color theme="1"/>
        <rFont val="Calibri"/>
        <family val="2"/>
      </rPr>
      <t>에픽</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3) / </t>
    </r>
    <r>
      <rPr>
        <sz val="11"/>
        <color theme="1"/>
        <rFont val="Calibri"/>
        <family val="2"/>
      </rPr>
      <t>히든</t>
    </r>
    <r>
      <rPr>
        <sz val="11"/>
        <color theme="1"/>
        <rFont val="Arial Unicode MS"/>
        <family val="2"/>
      </rPr>
      <t>(</t>
    </r>
    <r>
      <rPr>
        <sz val="11"/>
        <color theme="1"/>
        <rFont val="Calibri"/>
        <family val="2"/>
      </rPr>
      <t>추가옵</t>
    </r>
    <r>
      <rPr>
        <sz val="11"/>
        <color theme="1"/>
        <rFont val="Arial Unicode MS"/>
        <family val="2"/>
      </rPr>
      <t xml:space="preserve">2, </t>
    </r>
    <r>
      <rPr>
        <sz val="11"/>
        <color theme="1"/>
        <rFont val="Calibri"/>
        <family val="2"/>
      </rPr>
      <t>랜덤옵</t>
    </r>
    <r>
      <rPr>
        <sz val="11"/>
        <color theme="1"/>
        <rFont val="Arial Unicode MS"/>
        <family val="2"/>
      </rPr>
      <t xml:space="preserve">3) / </t>
    </r>
    <r>
      <rPr>
        <sz val="11"/>
        <color theme="1"/>
        <rFont val="Calibri"/>
        <family val="2"/>
      </rPr>
      <t>등급외</t>
    </r>
    <r>
      <rPr>
        <sz val="11"/>
        <color theme="1"/>
        <rFont val="Arial Unicode MS"/>
        <family val="2"/>
      </rPr>
      <t>(</t>
    </r>
    <r>
      <rPr>
        <sz val="11"/>
        <color theme="1"/>
        <rFont val="Calibri"/>
        <family val="2"/>
      </rPr>
      <t>추가옵</t>
    </r>
    <r>
      <rPr>
        <sz val="11"/>
        <color theme="1"/>
        <rFont val="Arial Unicode MS"/>
        <family val="2"/>
      </rPr>
      <t xml:space="preserve">3, </t>
    </r>
    <r>
      <rPr>
        <sz val="11"/>
        <color theme="1"/>
        <rFont val="Calibri"/>
        <family val="2"/>
      </rPr>
      <t>랜덤옵</t>
    </r>
    <r>
      <rPr>
        <sz val="11"/>
        <color theme="1"/>
        <rFont val="Arial Unicode MS"/>
        <family val="2"/>
      </rPr>
      <t>3)</t>
    </r>
  </si>
  <si>
    <r>
      <rPr>
        <sz val="11"/>
        <color theme="1"/>
        <rFont val="Calibri"/>
        <family val="2"/>
      </rPr>
      <t>추가옵션</t>
    </r>
  </si>
  <si>
    <r>
      <rPr>
        <sz val="11"/>
        <color theme="1"/>
        <rFont val="Calibri"/>
        <family val="2"/>
      </rPr>
      <t>랜덤옵션</t>
    </r>
    <r>
      <rPr>
        <sz val="11"/>
        <color theme="1"/>
        <rFont val="Arial Unicode MS"/>
        <family val="2"/>
      </rPr>
      <t xml:space="preserve">, </t>
    </r>
    <r>
      <rPr>
        <sz val="11"/>
        <color theme="1"/>
        <rFont val="Calibri"/>
        <family val="2"/>
      </rPr>
      <t>기본공격력</t>
    </r>
    <r>
      <rPr>
        <sz val="11"/>
        <color theme="1"/>
        <rFont val="Arial Unicode MS"/>
        <family val="2"/>
      </rPr>
      <t xml:space="preserve"> 50% </t>
    </r>
    <r>
      <rPr>
        <sz val="11"/>
        <color theme="1"/>
        <rFont val="Calibri"/>
        <family val="2"/>
      </rPr>
      <t>증가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특정</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초기화</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모든</t>
    </r>
    <r>
      <rPr>
        <sz val="11"/>
        <color theme="1"/>
        <rFont val="Arial Unicode MS"/>
        <family val="2"/>
      </rPr>
      <t xml:space="preserve"> </t>
    </r>
    <r>
      <rPr>
        <sz val="11"/>
        <color theme="1"/>
        <rFont val="Calibri"/>
        <family val="2"/>
      </rPr>
      <t>랜덤옵션이</t>
    </r>
    <r>
      <rPr>
        <sz val="11"/>
        <color theme="1"/>
        <rFont val="Arial Unicode MS"/>
        <family val="2"/>
      </rPr>
      <t xml:space="preserve"> </t>
    </r>
    <r>
      <rPr>
        <sz val="11"/>
        <color theme="1"/>
        <rFont val="Calibri"/>
        <family val="2"/>
      </rPr>
      <t>동시에</t>
    </r>
    <r>
      <rPr>
        <sz val="11"/>
        <color theme="1"/>
        <rFont val="Arial Unicode MS"/>
        <family val="2"/>
      </rPr>
      <t xml:space="preserve"> </t>
    </r>
    <r>
      <rPr>
        <sz val="11"/>
        <color theme="1"/>
        <rFont val="Calibri"/>
        <family val="2"/>
      </rPr>
      <t>초기화됨</t>
    </r>
  </si>
  <si>
    <r>
      <rPr>
        <sz val="11"/>
        <color theme="1"/>
        <rFont val="Calibri"/>
        <family val="2"/>
      </rPr>
      <t>옵션</t>
    </r>
    <r>
      <rPr>
        <sz val="11"/>
        <color theme="1"/>
        <rFont val="Arial Unicode MS"/>
        <family val="2"/>
      </rPr>
      <t xml:space="preserve"> </t>
    </r>
    <r>
      <rPr>
        <sz val="11"/>
        <color theme="1"/>
        <rFont val="Calibri"/>
        <family val="2"/>
      </rPr>
      <t>등급</t>
    </r>
  </si>
  <si>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약</t>
    </r>
    <r>
      <rPr>
        <sz val="11"/>
        <color theme="1"/>
        <rFont val="Arial Unicode MS"/>
        <family val="2"/>
      </rPr>
      <t xml:space="preserve"> 10</t>
    </r>
    <r>
      <rPr>
        <sz val="11"/>
        <color theme="1"/>
        <rFont val="Calibri"/>
        <family val="2"/>
      </rPr>
      <t>단계의</t>
    </r>
    <r>
      <rPr>
        <sz val="11"/>
        <color theme="1"/>
        <rFont val="Arial Unicode MS"/>
        <family val="2"/>
      </rPr>
      <t xml:space="preserve"> </t>
    </r>
    <r>
      <rPr>
        <sz val="11"/>
        <color theme="1"/>
        <rFont val="Calibri"/>
        <family val="2"/>
      </rPr>
      <t>분류를</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상위옵션</t>
    </r>
    <r>
      <rPr>
        <sz val="11"/>
        <color theme="1"/>
        <rFont val="Arial Unicode MS"/>
        <family val="2"/>
      </rPr>
      <t xml:space="preserve"> </t>
    </r>
    <r>
      <rPr>
        <sz val="11"/>
        <color theme="1"/>
        <rFont val="Calibri"/>
        <family val="2"/>
      </rPr>
      <t>파밍</t>
    </r>
    <r>
      <rPr>
        <sz val="11"/>
        <color theme="1"/>
        <rFont val="Arial Unicode MS"/>
        <family val="2"/>
      </rPr>
      <t xml:space="preserve"> </t>
    </r>
    <r>
      <rPr>
        <sz val="11"/>
        <color theme="1"/>
        <rFont val="Calibri"/>
        <family val="2"/>
      </rPr>
      <t>목표로</t>
    </r>
    <r>
      <rPr>
        <sz val="11"/>
        <color theme="1"/>
        <rFont val="Arial Unicode MS"/>
        <family val="2"/>
      </rPr>
      <t xml:space="preserve"> </t>
    </r>
    <r>
      <rPr>
        <sz val="11"/>
        <color theme="1"/>
        <rFont val="Calibri"/>
        <family val="2"/>
      </rPr>
      <t>함</t>
    </r>
  </si>
  <si>
    <r>
      <rPr>
        <sz val="11"/>
        <color theme="1"/>
        <rFont val="Calibri"/>
        <family val="2"/>
      </rPr>
      <t>소켓</t>
    </r>
  </si>
  <si>
    <r>
      <rPr>
        <sz val="11"/>
        <color theme="1"/>
        <rFont val="Calibri"/>
        <family val="2"/>
      </rPr>
      <t>무기에</t>
    </r>
    <r>
      <rPr>
        <sz val="11"/>
        <color theme="1"/>
        <rFont val="Arial Unicode MS"/>
        <family val="2"/>
      </rPr>
      <t xml:space="preserve"> 1~2</t>
    </r>
    <r>
      <rPr>
        <sz val="11"/>
        <color theme="1"/>
        <rFont val="Calibri"/>
        <family val="2"/>
      </rPr>
      <t>개까지</t>
    </r>
    <r>
      <rPr>
        <sz val="11"/>
        <color theme="1"/>
        <rFont val="Arial Unicode MS"/>
        <family val="2"/>
      </rPr>
      <t xml:space="preserve"> </t>
    </r>
    <r>
      <rPr>
        <sz val="11"/>
        <color theme="1"/>
        <rFont val="Calibri"/>
        <family val="2"/>
      </rPr>
      <t>소켓을</t>
    </r>
    <r>
      <rPr>
        <sz val="11"/>
        <color theme="1"/>
        <rFont val="Arial Unicode MS"/>
        <family val="2"/>
      </rPr>
      <t xml:space="preserve"> </t>
    </r>
    <r>
      <rPr>
        <sz val="11"/>
        <color theme="1"/>
        <rFont val="Calibri"/>
        <family val="2"/>
      </rPr>
      <t>박아</t>
    </r>
    <r>
      <rPr>
        <sz val="11"/>
        <color theme="1"/>
        <rFont val="Arial Unicode MS"/>
        <family val="2"/>
      </rPr>
      <t xml:space="preserve"> </t>
    </r>
    <r>
      <rPr>
        <sz val="11"/>
        <color theme="1"/>
        <rFont val="Calibri"/>
        <family val="2"/>
      </rPr>
      <t>능력치</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가능</t>
    </r>
  </si>
  <si>
    <r>
      <rPr>
        <sz val="11"/>
        <color theme="1"/>
        <rFont val="Calibri"/>
        <family val="2"/>
      </rPr>
      <t>조합</t>
    </r>
  </si>
  <si>
    <r>
      <rPr>
        <sz val="11"/>
        <color theme="1"/>
        <rFont val="Calibri"/>
        <family val="2"/>
      </rPr>
      <t>선택창을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조합</t>
    </r>
    <r>
      <rPr>
        <sz val="11"/>
        <color theme="1"/>
        <rFont val="Arial Unicode MS"/>
        <family val="2"/>
      </rPr>
      <t xml:space="preserve">, </t>
    </r>
    <r>
      <rPr>
        <sz val="11"/>
        <color theme="1"/>
        <rFont val="Calibri"/>
        <family val="2"/>
      </rPr>
      <t>재료가</t>
    </r>
    <r>
      <rPr>
        <sz val="11"/>
        <color theme="1"/>
        <rFont val="Arial Unicode MS"/>
        <family val="2"/>
      </rPr>
      <t xml:space="preserve"> </t>
    </r>
    <r>
      <rPr>
        <sz val="11"/>
        <color theme="1"/>
        <rFont val="Calibri"/>
        <family val="2"/>
      </rPr>
      <t>일부라도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공개된</t>
    </r>
    <r>
      <rPr>
        <sz val="11"/>
        <color theme="1"/>
        <rFont val="Arial Unicode MS"/>
        <family val="2"/>
      </rPr>
      <t xml:space="preserve">' </t>
    </r>
    <r>
      <rPr>
        <sz val="11"/>
        <color theme="1"/>
        <rFont val="Calibri"/>
        <family val="2"/>
      </rPr>
      <t>조합식만</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조합표</t>
    </r>
    <r>
      <rPr>
        <sz val="11"/>
        <color theme="1"/>
        <rFont val="Arial Unicode MS"/>
        <family val="2"/>
      </rPr>
      <t xml:space="preserve"> </t>
    </r>
    <r>
      <rPr>
        <sz val="11"/>
        <color theme="1"/>
        <rFont val="Calibri"/>
        <family val="2"/>
      </rPr>
      <t>입력시</t>
    </r>
    <r>
      <rPr>
        <sz val="11"/>
        <color theme="1"/>
        <rFont val="Arial Unicode MS"/>
        <family val="2"/>
      </rPr>
      <t xml:space="preserve"> </t>
    </r>
    <r>
      <rPr>
        <sz val="11"/>
        <color theme="1"/>
        <rFont val="Calibri"/>
        <family val="2"/>
      </rPr>
      <t>조합목록</t>
    </r>
    <r>
      <rPr>
        <sz val="11"/>
        <color theme="1"/>
        <rFont val="Arial Unicode MS"/>
        <family val="2"/>
      </rPr>
      <t xml:space="preserve"> </t>
    </r>
    <r>
      <rPr>
        <sz val="11"/>
        <color theme="1"/>
        <rFont val="Calibri"/>
        <family val="2"/>
      </rPr>
      <t>표시</t>
    </r>
  </si>
  <si>
    <r>
      <rPr>
        <sz val="11"/>
        <color theme="1"/>
        <rFont val="Calibri"/>
        <family val="3"/>
        <charset val="129"/>
      </rPr>
      <t>전용템</t>
    </r>
    <phoneticPr fontId="38" type="noConversion"/>
  </si>
  <si>
    <r>
      <rPr>
        <sz val="11"/>
        <color theme="1"/>
        <rFont val="Calibri"/>
        <family val="3"/>
        <charset val="129"/>
      </rPr>
      <t>별도</t>
    </r>
    <r>
      <rPr>
        <sz val="11"/>
        <color theme="1"/>
        <rFont val="Arial Unicode MS"/>
        <family val="2"/>
      </rPr>
      <t xml:space="preserve"> </t>
    </r>
    <r>
      <rPr>
        <sz val="11"/>
        <color theme="1"/>
        <rFont val="Calibri"/>
        <family val="3"/>
        <charset val="129"/>
      </rPr>
      <t>칸</t>
    </r>
    <r>
      <rPr>
        <sz val="11"/>
        <color theme="1"/>
        <rFont val="Arial Unicode MS"/>
        <family val="2"/>
      </rPr>
      <t xml:space="preserve">, </t>
    </r>
    <r>
      <rPr>
        <sz val="11"/>
        <color theme="1"/>
        <rFont val="Calibri"/>
        <family val="3"/>
        <charset val="129"/>
      </rPr>
      <t>장비는</t>
    </r>
    <r>
      <rPr>
        <sz val="11"/>
        <color theme="1"/>
        <rFont val="Arial Unicode MS"/>
        <family val="2"/>
      </rPr>
      <t xml:space="preserve"> Lv</t>
    </r>
    <r>
      <rPr>
        <sz val="11"/>
        <color theme="1"/>
        <rFont val="Calibri"/>
        <family val="3"/>
        <charset val="129"/>
      </rPr>
      <t>로</t>
    </r>
    <r>
      <rPr>
        <sz val="11"/>
        <color theme="1"/>
        <rFont val="Arial Unicode MS"/>
        <family val="2"/>
      </rPr>
      <t xml:space="preserve"> </t>
    </r>
    <r>
      <rPr>
        <sz val="11"/>
        <color theme="1"/>
        <rFont val="Calibri"/>
        <family val="3"/>
        <charset val="129"/>
      </rPr>
      <t>단일처리</t>
    </r>
    <phoneticPr fontId="38" type="noConversion"/>
  </si>
  <si>
    <r>
      <rPr>
        <sz val="11"/>
        <color theme="1"/>
        <rFont val="Calibri"/>
        <family val="2"/>
      </rPr>
      <t>사냥터</t>
    </r>
  </si>
  <si>
    <r>
      <rPr>
        <sz val="11"/>
        <color theme="1"/>
        <rFont val="Calibri"/>
        <family val="2"/>
      </rPr>
      <t>필드</t>
    </r>
  </si>
  <si>
    <r>
      <rPr>
        <sz val="11"/>
        <color theme="1"/>
        <rFont val="Calibri"/>
        <family val="2"/>
      </rPr>
      <t>사냥터별로</t>
    </r>
    <r>
      <rPr>
        <sz val="11"/>
        <color theme="1"/>
        <rFont val="Arial Unicode MS"/>
        <family val="2"/>
      </rPr>
      <t xml:space="preserve"> </t>
    </r>
    <r>
      <rPr>
        <sz val="11"/>
        <color theme="1"/>
        <rFont val="Calibri"/>
        <family val="2"/>
      </rPr>
      <t>함정이</t>
    </r>
    <r>
      <rPr>
        <sz val="11"/>
        <color theme="1"/>
        <rFont val="Arial Unicode MS"/>
        <family val="2"/>
      </rPr>
      <t xml:space="preserve"> </t>
    </r>
    <r>
      <rPr>
        <sz val="11"/>
        <color theme="1"/>
        <rFont val="Calibri"/>
        <family val="2"/>
      </rPr>
      <t>있음</t>
    </r>
    <r>
      <rPr>
        <sz val="11"/>
        <color theme="1"/>
        <rFont val="Arial Unicode MS"/>
        <family val="2"/>
      </rPr>
      <t xml:space="preserve">. </t>
    </r>
    <r>
      <rPr>
        <sz val="11"/>
        <color theme="1"/>
        <rFont val="Calibri"/>
        <family val="2"/>
      </rPr>
      <t>수동</t>
    </r>
    <r>
      <rPr>
        <sz val="11"/>
        <color theme="1"/>
        <rFont val="Arial Unicode MS"/>
        <family val="2"/>
      </rPr>
      <t xml:space="preserve"> </t>
    </r>
    <r>
      <rPr>
        <sz val="11"/>
        <color theme="1"/>
        <rFont val="Calibri"/>
        <family val="2"/>
      </rPr>
      <t>플레이시</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증가</t>
    </r>
  </si>
  <si>
    <r>
      <rPr>
        <sz val="11"/>
        <color theme="1"/>
        <rFont val="Calibri"/>
        <family val="2"/>
      </rPr>
      <t>중간보스</t>
    </r>
  </si>
  <si>
    <r>
      <rPr>
        <sz val="11"/>
        <color theme="1"/>
        <rFont val="Calibri"/>
        <family val="2"/>
      </rPr>
      <t>솔플을</t>
    </r>
    <r>
      <rPr>
        <sz val="11"/>
        <color theme="1"/>
        <rFont val="Arial Unicode MS"/>
        <family val="2"/>
      </rPr>
      <t xml:space="preserve"> </t>
    </r>
    <r>
      <rPr>
        <sz val="11"/>
        <color theme="1"/>
        <rFont val="Calibri"/>
        <family val="2"/>
      </rPr>
      <t>기본으로</t>
    </r>
    <r>
      <rPr>
        <sz val="11"/>
        <color theme="1"/>
        <rFont val="Arial Unicode MS"/>
        <family val="2"/>
      </rPr>
      <t xml:space="preserve"> </t>
    </r>
    <r>
      <rPr>
        <sz val="11"/>
        <color theme="1"/>
        <rFont val="Calibri"/>
        <family val="2"/>
      </rPr>
      <t>난이도</t>
    </r>
    <r>
      <rPr>
        <sz val="11"/>
        <color theme="1"/>
        <rFont val="Arial Unicode MS"/>
        <family val="2"/>
      </rPr>
      <t xml:space="preserve"> </t>
    </r>
    <r>
      <rPr>
        <sz val="11"/>
        <color theme="1"/>
        <rFont val="Calibri"/>
        <family val="2"/>
      </rPr>
      <t>설정</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체력바</t>
    </r>
    <r>
      <rPr>
        <sz val="11"/>
        <color theme="1"/>
        <rFont val="Arial Unicode MS"/>
        <family val="2"/>
      </rPr>
      <t xml:space="preserve"> </t>
    </r>
    <r>
      <rPr>
        <sz val="11"/>
        <color theme="1"/>
        <rFont val="Calibri"/>
        <family val="2"/>
      </rPr>
      <t>표시</t>
    </r>
  </si>
  <si>
    <r>
      <rPr>
        <sz val="11"/>
        <color theme="1"/>
        <rFont val="Calibri"/>
        <family val="2"/>
      </rPr>
      <t>보스</t>
    </r>
  </si>
  <si>
    <r>
      <rPr>
        <sz val="11"/>
        <color theme="1"/>
        <rFont val="Calibri"/>
        <family val="2"/>
      </rPr>
      <t>사냥터별로</t>
    </r>
    <r>
      <rPr>
        <sz val="11"/>
        <color theme="1"/>
        <rFont val="Arial Unicode MS"/>
        <family val="2"/>
      </rPr>
      <t xml:space="preserve"> </t>
    </r>
    <r>
      <rPr>
        <sz val="11"/>
        <color theme="1"/>
        <rFont val="Calibri"/>
        <family val="2"/>
      </rPr>
      <t>특정조건</t>
    </r>
    <r>
      <rPr>
        <sz val="11"/>
        <color theme="1"/>
        <rFont val="Arial Unicode MS"/>
        <family val="2"/>
      </rPr>
      <t xml:space="preserve"> </t>
    </r>
    <r>
      <rPr>
        <sz val="11"/>
        <color theme="1"/>
        <rFont val="Calibri"/>
        <family val="2"/>
      </rPr>
      <t>만족시</t>
    </r>
    <r>
      <rPr>
        <sz val="11"/>
        <color theme="1"/>
        <rFont val="Arial Unicode MS"/>
        <family val="2"/>
      </rPr>
      <t xml:space="preserve"> </t>
    </r>
    <r>
      <rPr>
        <sz val="11"/>
        <color theme="1"/>
        <rFont val="Calibri"/>
        <family val="2"/>
      </rPr>
      <t>소환</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손컨</t>
    </r>
    <r>
      <rPr>
        <sz val="11"/>
        <color theme="1"/>
        <rFont val="Arial Unicode MS"/>
        <family val="2"/>
      </rPr>
      <t xml:space="preserve"> </t>
    </r>
    <r>
      <rPr>
        <sz val="11"/>
        <color theme="1"/>
        <rFont val="Calibri"/>
        <family val="2"/>
      </rPr>
      <t>요구</t>
    </r>
    <r>
      <rPr>
        <sz val="11"/>
        <color theme="1"/>
        <rFont val="Arial Unicode MS"/>
        <family val="2"/>
      </rPr>
      <t xml:space="preserve">, </t>
    </r>
    <r>
      <rPr>
        <sz val="11"/>
        <color theme="1"/>
        <rFont val="Calibri"/>
        <family val="2"/>
      </rPr>
      <t>많은</t>
    </r>
    <r>
      <rPr>
        <sz val="11"/>
        <color theme="1"/>
        <rFont val="Arial Unicode MS"/>
        <family val="2"/>
      </rPr>
      <t xml:space="preserve"> </t>
    </r>
    <r>
      <rPr>
        <sz val="11"/>
        <color theme="1"/>
        <rFont val="Calibri"/>
        <family val="2"/>
      </rPr>
      <t>보상</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 + </t>
    </r>
    <r>
      <rPr>
        <sz val="11"/>
        <color theme="1"/>
        <rFont val="Calibri"/>
        <family val="2"/>
      </rPr>
      <t>전투</t>
    </r>
    <r>
      <rPr>
        <sz val="11"/>
        <color theme="1"/>
        <rFont val="Arial Unicode MS"/>
        <family val="2"/>
      </rPr>
      <t xml:space="preserve"> </t>
    </r>
    <r>
      <rPr>
        <sz val="11"/>
        <color theme="1"/>
        <rFont val="Calibri"/>
        <family val="2"/>
      </rPr>
      <t>돌입시</t>
    </r>
    <r>
      <rPr>
        <sz val="11"/>
        <color theme="1"/>
        <rFont val="Arial Unicode MS"/>
        <family val="2"/>
      </rPr>
      <t xml:space="preserve"> </t>
    </r>
    <r>
      <rPr>
        <sz val="11"/>
        <color theme="1"/>
        <rFont val="Calibri"/>
        <family val="2"/>
      </rPr>
      <t>프레임으로</t>
    </r>
    <r>
      <rPr>
        <sz val="11"/>
        <color theme="1"/>
        <rFont val="Arial Unicode MS"/>
        <family val="2"/>
      </rPr>
      <t xml:space="preserve"> </t>
    </r>
    <r>
      <rPr>
        <sz val="11"/>
        <color theme="1"/>
        <rFont val="Calibri"/>
        <family val="2"/>
      </rPr>
      <t>날씨아이콘</t>
    </r>
    <r>
      <rPr>
        <sz val="11"/>
        <color theme="1"/>
        <rFont val="Arial Unicode MS"/>
        <family val="2"/>
      </rPr>
      <t xml:space="preserve"> </t>
    </r>
    <r>
      <rPr>
        <sz val="11"/>
        <color theme="1"/>
        <rFont val="Calibri"/>
        <family val="2"/>
      </rPr>
      <t>아래에</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+x00 </t>
    </r>
    <r>
      <rPr>
        <sz val="11"/>
        <color theme="1"/>
        <rFont val="Calibri"/>
        <family val="2"/>
      </rPr>
      <t>별도</t>
    </r>
    <r>
      <rPr>
        <sz val="11"/>
        <color theme="1"/>
        <rFont val="Arial Unicode MS"/>
        <family val="2"/>
      </rPr>
      <t xml:space="preserve"> </t>
    </r>
    <r>
      <rPr>
        <sz val="11"/>
        <color theme="1"/>
        <rFont val="Calibri"/>
        <family val="2"/>
      </rPr>
      <t>표시</t>
    </r>
  </si>
  <si>
    <r>
      <rPr>
        <sz val="11"/>
        <color theme="1"/>
        <rFont val="Calibri"/>
        <family val="2"/>
      </rPr>
      <t>시스템</t>
    </r>
  </si>
  <si>
    <r>
      <rPr>
        <sz val="11"/>
        <color theme="1"/>
        <rFont val="Calibri"/>
        <family val="2"/>
      </rPr>
      <t>인벤토리</t>
    </r>
  </si>
  <si>
    <r>
      <rPr>
        <sz val="11"/>
        <color theme="1"/>
        <rFont val="Calibri"/>
        <family val="2"/>
      </rPr>
      <t>인벤토리</t>
    </r>
    <r>
      <rPr>
        <sz val="11"/>
        <color theme="1"/>
        <rFont val="Arial Unicode MS"/>
        <family val="2"/>
      </rPr>
      <t xml:space="preserve"> </t>
    </r>
    <r>
      <rPr>
        <sz val="11"/>
        <color theme="1"/>
        <rFont val="Calibri"/>
        <family val="2"/>
      </rPr>
      <t>프레임을</t>
    </r>
    <r>
      <rPr>
        <sz val="11"/>
        <color theme="1"/>
        <rFont val="Arial Unicode MS"/>
        <family val="2"/>
      </rPr>
      <t xml:space="preserve"> </t>
    </r>
    <r>
      <rPr>
        <sz val="11"/>
        <color theme="1"/>
        <rFont val="Calibri"/>
        <family val="2"/>
      </rPr>
      <t>이용한</t>
    </r>
    <r>
      <rPr>
        <sz val="11"/>
        <color theme="1"/>
        <rFont val="Arial Unicode MS"/>
        <family val="2"/>
      </rPr>
      <t xml:space="preserve"> </t>
    </r>
    <r>
      <rPr>
        <sz val="11"/>
        <color theme="1"/>
        <rFont val="Calibri"/>
        <family val="2"/>
      </rPr>
      <t>부드러운</t>
    </r>
    <r>
      <rPr>
        <sz val="11"/>
        <color theme="1"/>
        <rFont val="Arial Unicode MS"/>
        <family val="2"/>
      </rPr>
      <t xml:space="preserve"> </t>
    </r>
    <r>
      <rPr>
        <sz val="11"/>
        <color theme="1"/>
        <rFont val="Calibri"/>
        <family val="2"/>
      </rPr>
      <t>인벤토리</t>
    </r>
    <r>
      <rPr>
        <sz val="11"/>
        <color theme="1"/>
        <rFont val="Arial Unicode MS"/>
        <family val="2"/>
      </rPr>
      <t xml:space="preserve">. </t>
    </r>
    <r>
      <rPr>
        <sz val="11"/>
        <color theme="1"/>
        <rFont val="Calibri"/>
        <family val="2"/>
      </rPr>
      <t>단축키</t>
    </r>
    <r>
      <rPr>
        <sz val="11"/>
        <color theme="1"/>
        <rFont val="Arial Unicode MS"/>
        <family val="2"/>
      </rPr>
      <t xml:space="preserve"> </t>
    </r>
    <r>
      <rPr>
        <sz val="11"/>
        <color theme="1"/>
        <rFont val="Calibri"/>
        <family val="2"/>
      </rPr>
      <t>연구</t>
    </r>
    <r>
      <rPr>
        <sz val="11"/>
        <color theme="1"/>
        <rFont val="Arial Unicode MS"/>
        <family val="2"/>
      </rPr>
      <t xml:space="preserve"> (</t>
    </r>
    <r>
      <rPr>
        <sz val="11"/>
        <color theme="1"/>
        <rFont val="Calibri"/>
        <family val="2"/>
      </rPr>
      <t>우클릭은</t>
    </r>
    <r>
      <rPr>
        <sz val="11"/>
        <color theme="1"/>
        <rFont val="Arial Unicode MS"/>
        <family val="2"/>
      </rPr>
      <t xml:space="preserve"> </t>
    </r>
    <r>
      <rPr>
        <sz val="11"/>
        <color theme="1"/>
        <rFont val="Calibri"/>
        <family val="2"/>
      </rPr>
      <t>어디에</t>
    </r>
    <r>
      <rPr>
        <sz val="11"/>
        <color theme="1"/>
        <rFont val="Arial Unicode MS"/>
        <family val="2"/>
      </rPr>
      <t xml:space="preserve"> </t>
    </r>
    <r>
      <rPr>
        <sz val="11"/>
        <color theme="1"/>
        <rFont val="Calibri"/>
        <family val="2"/>
      </rPr>
      <t>사용할</t>
    </r>
    <r>
      <rPr>
        <sz val="11"/>
        <color theme="1"/>
        <rFont val="Arial Unicode MS"/>
        <family val="2"/>
      </rPr>
      <t xml:space="preserve"> </t>
    </r>
    <r>
      <rPr>
        <sz val="11"/>
        <color theme="1"/>
        <rFont val="Calibri"/>
        <family val="2"/>
      </rPr>
      <t>것인지</t>
    </r>
    <r>
      <rPr>
        <sz val="11"/>
        <color theme="1"/>
        <rFont val="Arial Unicode MS"/>
        <family val="2"/>
      </rPr>
      <t>?)</t>
    </r>
  </si>
  <si>
    <r>
      <rPr>
        <sz val="11"/>
        <color theme="1"/>
        <rFont val="Calibri"/>
        <family val="2"/>
      </rPr>
      <t>칭호</t>
    </r>
    <r>
      <rPr>
        <sz val="11"/>
        <color theme="1"/>
        <rFont val="Arial Unicode MS"/>
        <family val="2"/>
      </rPr>
      <t xml:space="preserve"> </t>
    </r>
    <r>
      <rPr>
        <sz val="11"/>
        <color theme="1"/>
        <rFont val="Calibri"/>
        <family val="2"/>
      </rPr>
      <t>수집</t>
    </r>
    <r>
      <rPr>
        <sz val="11"/>
        <color theme="1"/>
        <rFont val="Arial Unicode MS"/>
        <family val="2"/>
      </rPr>
      <t xml:space="preserve">, </t>
    </r>
    <r>
      <rPr>
        <sz val="11"/>
        <color theme="1"/>
        <rFont val="Calibri"/>
        <family val="2"/>
      </rPr>
      <t>중첩</t>
    </r>
    <r>
      <rPr>
        <sz val="11"/>
        <color theme="1"/>
        <rFont val="Arial Unicode MS"/>
        <family val="2"/>
      </rPr>
      <t xml:space="preserve"> </t>
    </r>
    <r>
      <rPr>
        <sz val="11"/>
        <color theme="1"/>
        <rFont val="Calibri"/>
        <family val="2"/>
      </rPr>
      <t>착용</t>
    </r>
    <r>
      <rPr>
        <sz val="11"/>
        <color theme="1"/>
        <rFont val="Arial Unicode MS"/>
        <family val="2"/>
      </rPr>
      <t xml:space="preserve"> </t>
    </r>
    <r>
      <rPr>
        <sz val="11"/>
        <color theme="1"/>
        <rFont val="Calibri"/>
        <family val="2"/>
      </rPr>
      <t>가능</t>
    </r>
  </si>
  <si>
    <r>
      <rPr>
        <sz val="11"/>
        <color theme="1"/>
        <rFont val="Calibri"/>
        <family val="2"/>
      </rPr>
      <t>출석체크</t>
    </r>
  </si>
  <si>
    <r>
      <rPr>
        <sz val="11"/>
        <color theme="1"/>
        <rFont val="Calibri"/>
        <family val="2"/>
      </rPr>
      <t>보상</t>
    </r>
    <r>
      <rPr>
        <sz val="11"/>
        <color theme="1"/>
        <rFont val="Arial Unicode MS"/>
        <family val="2"/>
      </rPr>
      <t xml:space="preserve"> </t>
    </r>
    <r>
      <rPr>
        <sz val="11"/>
        <color theme="1"/>
        <rFont val="Calibri"/>
        <family val="2"/>
      </rPr>
      <t>지급</t>
    </r>
  </si>
  <si>
    <r>
      <rPr>
        <sz val="11"/>
        <color theme="1"/>
        <rFont val="Calibri"/>
        <family val="2"/>
      </rPr>
      <t>파티</t>
    </r>
    <r>
      <rPr>
        <sz val="11"/>
        <color theme="1"/>
        <rFont val="Arial Unicode MS"/>
        <family val="2"/>
      </rPr>
      <t xml:space="preserve"> </t>
    </r>
    <r>
      <rPr>
        <sz val="11"/>
        <color theme="1"/>
        <rFont val="Calibri"/>
        <family val="2"/>
      </rPr>
      <t>보너스</t>
    </r>
  </si>
  <si>
    <r>
      <rPr>
        <sz val="11"/>
        <color theme="1"/>
        <rFont val="Calibri"/>
        <family val="2"/>
      </rPr>
      <t>치킨게임</t>
    </r>
    <r>
      <rPr>
        <sz val="11"/>
        <color theme="1"/>
        <rFont val="Arial Unicode MS"/>
        <family val="2"/>
      </rPr>
      <t xml:space="preserve"> </t>
    </r>
    <r>
      <rPr>
        <sz val="11"/>
        <color theme="1"/>
        <rFont val="Calibri"/>
        <family val="2"/>
      </rPr>
      <t>없이</t>
    </r>
    <r>
      <rPr>
        <sz val="11"/>
        <color theme="1"/>
        <rFont val="Arial Unicode MS"/>
        <family val="2"/>
      </rPr>
      <t xml:space="preserve">, </t>
    </r>
    <r>
      <rPr>
        <sz val="11"/>
        <color theme="1"/>
        <rFont val="Calibri"/>
        <family val="2"/>
      </rPr>
      <t>여러명이</t>
    </r>
    <r>
      <rPr>
        <sz val="11"/>
        <color theme="1"/>
        <rFont val="Arial Unicode MS"/>
        <family val="2"/>
      </rPr>
      <t xml:space="preserve"> </t>
    </r>
    <r>
      <rPr>
        <sz val="11"/>
        <color theme="1"/>
        <rFont val="Calibri"/>
        <family val="2"/>
      </rPr>
      <t>있으면</t>
    </r>
    <r>
      <rPr>
        <sz val="11"/>
        <color theme="1"/>
        <rFont val="Arial Unicode MS"/>
        <family val="2"/>
      </rPr>
      <t xml:space="preserve"> </t>
    </r>
    <r>
      <rPr>
        <sz val="11"/>
        <color theme="1"/>
        <rFont val="Calibri"/>
        <family val="2"/>
      </rPr>
      <t>보너스만</t>
    </r>
    <r>
      <rPr>
        <sz val="11"/>
        <color theme="1"/>
        <rFont val="Arial Unicode MS"/>
        <family val="2"/>
      </rPr>
      <t xml:space="preserve"> </t>
    </r>
    <r>
      <rPr>
        <sz val="11"/>
        <color theme="1"/>
        <rFont val="Calibri"/>
        <family val="2"/>
      </rPr>
      <t>지급되며</t>
    </r>
    <r>
      <rPr>
        <sz val="11"/>
        <color theme="1"/>
        <rFont val="Arial Unicode MS"/>
        <family val="2"/>
      </rPr>
      <t xml:space="preserve">, </t>
    </r>
    <r>
      <rPr>
        <sz val="11"/>
        <color theme="1"/>
        <rFont val="Calibri"/>
        <family val="2"/>
      </rPr>
      <t>나갈시</t>
    </r>
    <r>
      <rPr>
        <sz val="11"/>
        <color theme="1"/>
        <rFont val="Arial Unicode MS"/>
        <family val="2"/>
      </rPr>
      <t xml:space="preserve"> 1</t>
    </r>
    <r>
      <rPr>
        <sz val="11"/>
        <color theme="1"/>
        <rFont val="Calibri"/>
        <family val="2"/>
      </rPr>
      <t>시간정도</t>
    </r>
    <r>
      <rPr>
        <sz val="11"/>
        <color theme="1"/>
        <rFont val="Arial Unicode MS"/>
        <family val="2"/>
      </rPr>
      <t xml:space="preserve"> </t>
    </r>
    <r>
      <rPr>
        <sz val="11"/>
        <color theme="1"/>
        <rFont val="Calibri"/>
        <family val="2"/>
      </rPr>
      <t>후에</t>
    </r>
    <r>
      <rPr>
        <sz val="11"/>
        <color theme="1"/>
        <rFont val="Arial Unicode MS"/>
        <family val="2"/>
      </rPr>
      <t xml:space="preserve"> </t>
    </r>
    <r>
      <rPr>
        <sz val="11"/>
        <color theme="1"/>
        <rFont val="Calibri"/>
        <family val="2"/>
      </rPr>
      <t>효과</t>
    </r>
    <r>
      <rPr>
        <sz val="11"/>
        <color theme="1"/>
        <rFont val="Arial Unicode MS"/>
        <family val="2"/>
      </rPr>
      <t xml:space="preserve"> </t>
    </r>
    <r>
      <rPr>
        <sz val="11"/>
        <color theme="1"/>
        <rFont val="Calibri"/>
        <family val="2"/>
      </rPr>
      <t>떨어지게</t>
    </r>
  </si>
  <si>
    <r>
      <rPr>
        <sz val="11"/>
        <color theme="1"/>
        <rFont val="Calibri"/>
        <family val="2"/>
      </rPr>
      <t>마교</t>
    </r>
  </si>
  <si>
    <r>
      <rPr>
        <sz val="11"/>
        <color theme="1"/>
        <rFont val="Calibri"/>
        <family val="2"/>
      </rPr>
      <t>마법사</t>
    </r>
  </si>
  <si>
    <r>
      <rPr>
        <sz val="11"/>
        <color theme="1"/>
        <rFont val="Calibri"/>
        <family val="2"/>
      </rPr>
      <t>검사</t>
    </r>
  </si>
  <si>
    <r>
      <rPr>
        <sz val="11"/>
        <color theme="1"/>
        <rFont val="Calibri"/>
        <family val="2"/>
      </rPr>
      <t>정령</t>
    </r>
  </si>
  <si>
    <r>
      <rPr>
        <sz val="11"/>
        <color theme="1"/>
        <rFont val="Calibri"/>
        <family val="2"/>
      </rPr>
      <t>세이브</t>
    </r>
  </si>
  <si>
    <r>
      <rPr>
        <sz val="11"/>
        <color theme="1"/>
        <rFont val="Calibri"/>
        <family val="2"/>
      </rPr>
      <t>시작시</t>
    </r>
    <r>
      <rPr>
        <sz val="11"/>
        <color theme="1"/>
        <rFont val="Arial Unicode MS"/>
        <family val="2"/>
      </rPr>
      <t xml:space="preserve"> </t>
    </r>
    <r>
      <rPr>
        <sz val="11"/>
        <color theme="1"/>
        <rFont val="Calibri"/>
        <family val="2"/>
      </rPr>
      <t>클릭으로</t>
    </r>
    <r>
      <rPr>
        <sz val="11"/>
        <color theme="1"/>
        <rFont val="Arial Unicode MS"/>
        <family val="2"/>
      </rPr>
      <t xml:space="preserve"> </t>
    </r>
    <r>
      <rPr>
        <sz val="11"/>
        <color theme="1"/>
        <rFont val="Calibri"/>
        <family val="2"/>
      </rPr>
      <t>손쉽게</t>
    </r>
    <r>
      <rPr>
        <sz val="11"/>
        <color theme="1"/>
        <rFont val="Arial Unicode MS"/>
        <family val="2"/>
      </rPr>
      <t xml:space="preserve"> </t>
    </r>
    <r>
      <rPr>
        <sz val="11"/>
        <color theme="1"/>
        <rFont val="Calibri"/>
        <family val="2"/>
      </rPr>
      <t>로드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기본</t>
    </r>
    <r>
      <rPr>
        <sz val="11"/>
        <color theme="1"/>
        <rFont val="Arial Unicode MS"/>
        <family val="2"/>
      </rPr>
      <t xml:space="preserve">, </t>
    </r>
    <r>
      <rPr>
        <sz val="11"/>
        <color theme="1"/>
        <rFont val="Calibri"/>
        <family val="2"/>
      </rPr>
      <t>게임</t>
    </r>
    <r>
      <rPr>
        <sz val="11"/>
        <color theme="1"/>
        <rFont val="Arial Unicode MS"/>
        <family val="2"/>
      </rPr>
      <t xml:space="preserve"> </t>
    </r>
    <r>
      <rPr>
        <sz val="11"/>
        <color theme="1"/>
        <rFont val="Calibri"/>
        <family val="2"/>
      </rPr>
      <t>종료시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연구</t>
    </r>
    <r>
      <rPr>
        <sz val="11"/>
        <color theme="1"/>
        <rFont val="Arial Unicode MS"/>
        <family val="2"/>
      </rPr>
      <t xml:space="preserve">. - </t>
    </r>
    <r>
      <rPr>
        <sz val="11"/>
        <color theme="1"/>
        <rFont val="Calibri"/>
        <family val="2"/>
      </rPr>
      <t>컴퓨터에</t>
    </r>
    <r>
      <rPr>
        <sz val="11"/>
        <color theme="1"/>
        <rFont val="Arial Unicode MS"/>
        <family val="2"/>
      </rPr>
      <t xml:space="preserve"> </t>
    </r>
    <r>
      <rPr>
        <sz val="11"/>
        <color theme="1"/>
        <rFont val="Calibri"/>
        <family val="2"/>
      </rPr>
      <t>저장하는</t>
    </r>
    <r>
      <rPr>
        <sz val="11"/>
        <color theme="1"/>
        <rFont val="Arial Unicode MS"/>
        <family val="2"/>
      </rPr>
      <t xml:space="preserve"> </t>
    </r>
    <r>
      <rPr>
        <sz val="11"/>
        <color theme="1"/>
        <rFont val="Calibri"/>
        <family val="2"/>
      </rPr>
      <t>방식이라도</t>
    </r>
    <r>
      <rPr>
        <sz val="11"/>
        <color theme="1"/>
        <rFont val="Arial Unicode MS"/>
        <family val="2"/>
      </rPr>
      <t>.</t>
    </r>
  </si>
  <si>
    <r>
      <rPr>
        <sz val="11"/>
        <color theme="1"/>
        <rFont val="Calibri"/>
        <family val="2"/>
      </rPr>
      <t>삼류</t>
    </r>
  </si>
  <si>
    <r>
      <rPr>
        <sz val="11"/>
        <color theme="1"/>
        <rFont val="Calibri"/>
        <family val="2"/>
      </rPr>
      <t>마인</t>
    </r>
    <r>
      <rPr>
        <sz val="11"/>
        <color theme="1"/>
        <rFont val="Arial Unicode MS"/>
        <family val="2"/>
      </rPr>
      <t>(</t>
    </r>
    <r>
      <rPr>
        <sz val="11"/>
        <color theme="1"/>
        <rFont val="Calibri"/>
        <family val="2"/>
      </rPr>
      <t>초급</t>
    </r>
    <r>
      <rPr>
        <sz val="11"/>
        <color theme="1"/>
        <rFont val="Arial Unicode MS"/>
        <family val="2"/>
      </rPr>
      <t>)</t>
    </r>
  </si>
  <si>
    <r>
      <t>1</t>
    </r>
    <r>
      <rPr>
        <sz val="11"/>
        <color theme="1"/>
        <rFont val="Calibri"/>
        <family val="2"/>
      </rPr>
      <t>서클</t>
    </r>
    <r>
      <rPr>
        <sz val="11"/>
        <color theme="1"/>
        <rFont val="Arial Unicode MS"/>
        <family val="2"/>
      </rPr>
      <t xml:space="preserve"> (</t>
    </r>
    <r>
      <rPr>
        <sz val="11"/>
        <color theme="1"/>
        <rFont val="Calibri"/>
        <family val="2"/>
      </rPr>
      <t>견습마법사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</si>
  <si>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비기너</t>
    </r>
  </si>
  <si>
    <r>
      <rPr>
        <sz val="11"/>
        <color theme="1"/>
        <rFont val="Calibri"/>
        <family val="2"/>
      </rPr>
      <t>최하급</t>
    </r>
  </si>
  <si>
    <r>
      <rPr>
        <sz val="11"/>
        <color theme="1"/>
        <rFont val="Calibri"/>
        <family val="2"/>
      </rPr>
      <t>치명타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별도의</t>
    </r>
    <r>
      <rPr>
        <sz val="11"/>
        <color theme="1"/>
        <rFont val="Arial Unicode MS"/>
        <family val="2"/>
      </rPr>
      <t xml:space="preserve"> </t>
    </r>
    <r>
      <rPr>
        <sz val="11"/>
        <color theme="1"/>
        <rFont val="Calibri"/>
        <family val="2"/>
      </rPr>
      <t>스텟을</t>
    </r>
    <r>
      <rPr>
        <sz val="11"/>
        <color theme="1"/>
        <rFont val="Arial Unicode MS"/>
        <family val="2"/>
      </rPr>
      <t xml:space="preserve"> </t>
    </r>
    <r>
      <rPr>
        <sz val="11"/>
        <color theme="1"/>
        <rFont val="Calibri"/>
        <family val="2"/>
      </rPr>
      <t>유닛에게</t>
    </r>
    <r>
      <rPr>
        <sz val="11"/>
        <color theme="1"/>
        <rFont val="Arial Unicode MS"/>
        <family val="2"/>
      </rPr>
      <t xml:space="preserve"> </t>
    </r>
    <r>
      <rPr>
        <sz val="11"/>
        <color theme="1"/>
        <rFont val="Calibri"/>
        <family val="2"/>
      </rPr>
      <t>바로</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버프에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초록색으로</t>
    </r>
    <r>
      <rPr>
        <sz val="11"/>
        <color theme="1"/>
        <rFont val="Arial Unicode MS"/>
        <family val="2"/>
      </rPr>
      <t xml:space="preserve"> </t>
    </r>
    <r>
      <rPr>
        <sz val="11"/>
        <color theme="1"/>
        <rFont val="Calibri"/>
        <family val="2"/>
      </rPr>
      <t>표시</t>
    </r>
    <r>
      <rPr>
        <sz val="11"/>
        <color theme="1"/>
        <rFont val="Arial Unicode MS"/>
        <family val="2"/>
      </rPr>
      <t>.</t>
    </r>
  </si>
  <si>
    <r>
      <rPr>
        <sz val="11"/>
        <color theme="1"/>
        <rFont val="Calibri"/>
        <family val="2"/>
      </rPr>
      <t>이류</t>
    </r>
  </si>
  <si>
    <r>
      <rPr>
        <sz val="11"/>
        <color theme="1"/>
        <rFont val="Calibri"/>
        <family val="2"/>
      </rPr>
      <t>마인</t>
    </r>
    <r>
      <rPr>
        <sz val="11"/>
        <color theme="1"/>
        <rFont val="Arial Unicode MS"/>
        <family val="2"/>
      </rPr>
      <t>(</t>
    </r>
    <r>
      <rPr>
        <sz val="11"/>
        <color theme="1"/>
        <rFont val="Calibri"/>
        <family val="2"/>
      </rPr>
      <t>중급</t>
    </r>
    <r>
      <rPr>
        <sz val="11"/>
        <color theme="1"/>
        <rFont val="Arial Unicode MS"/>
        <family val="2"/>
      </rPr>
      <t>)</t>
    </r>
  </si>
  <si>
    <r>
      <t>2</t>
    </r>
    <r>
      <rPr>
        <sz val="11"/>
        <color theme="1"/>
        <rFont val="Calibri"/>
        <family val="2"/>
      </rPr>
      <t>서클</t>
    </r>
    <r>
      <rPr>
        <sz val="11"/>
        <color theme="1"/>
        <rFont val="Arial Unicode MS"/>
        <family val="2"/>
      </rPr>
      <t xml:space="preserve"> (</t>
    </r>
    <r>
      <rPr>
        <sz val="11"/>
        <color theme="1"/>
        <rFont val="Calibri"/>
        <family val="2"/>
      </rPr>
      <t>수련마법사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</si>
  <si>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러너</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</si>
  <si>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초급</t>
    </r>
    <r>
      <rPr>
        <sz val="11"/>
        <color theme="1"/>
        <rFont val="Arial Unicode MS"/>
        <family val="2"/>
      </rPr>
      <t>)</t>
    </r>
  </si>
  <si>
    <r>
      <rPr>
        <sz val="11"/>
        <color theme="1"/>
        <rFont val="Calibri"/>
        <family val="2"/>
      </rPr>
      <t>하급</t>
    </r>
  </si>
  <si>
    <r>
      <rPr>
        <sz val="11"/>
        <color theme="1"/>
        <rFont val="Calibri"/>
        <family val="2"/>
      </rPr>
      <t>일류</t>
    </r>
  </si>
  <si>
    <r>
      <rPr>
        <sz val="11"/>
        <color theme="1"/>
        <rFont val="Calibri"/>
        <family val="2"/>
      </rPr>
      <t>마인</t>
    </r>
    <r>
      <rPr>
        <sz val="11"/>
        <color theme="1"/>
        <rFont val="Arial Unicode MS"/>
        <family val="2"/>
      </rPr>
      <t>(</t>
    </r>
    <r>
      <rPr>
        <sz val="11"/>
        <color theme="1"/>
        <rFont val="Calibri"/>
        <family val="2"/>
      </rPr>
      <t>상급</t>
    </r>
    <r>
      <rPr>
        <sz val="11"/>
        <color theme="1"/>
        <rFont val="Arial Unicode MS"/>
        <family val="2"/>
      </rPr>
      <t>)</t>
    </r>
  </si>
  <si>
    <r>
      <t>3</t>
    </r>
    <r>
      <rPr>
        <sz val="11"/>
        <color theme="1"/>
        <rFont val="Calibri"/>
        <family val="2"/>
      </rPr>
      <t>서클</t>
    </r>
    <r>
      <rPr>
        <sz val="11"/>
        <color theme="1"/>
        <rFont val="Arial Unicode MS"/>
        <family val="2"/>
      </rPr>
      <t xml:space="preserve"> (</t>
    </r>
    <r>
      <rPr>
        <sz val="11"/>
        <color theme="1"/>
        <rFont val="Calibri"/>
        <family val="2"/>
      </rPr>
      <t>일반마법사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</si>
  <si>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유저</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</si>
  <si>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중급</t>
    </r>
    <r>
      <rPr>
        <sz val="11"/>
        <color theme="1"/>
        <rFont val="Arial Unicode MS"/>
        <family val="2"/>
      </rPr>
      <t>)</t>
    </r>
  </si>
  <si>
    <r>
      <rPr>
        <sz val="11"/>
        <color theme="1"/>
        <rFont val="Calibri"/>
        <family val="2"/>
      </rPr>
      <t>중하급</t>
    </r>
  </si>
  <si>
    <r>
      <rPr>
        <sz val="11"/>
        <color theme="1"/>
        <rFont val="Calibri"/>
        <family val="2"/>
      </rPr>
      <t>물</t>
    </r>
  </si>
  <si>
    <r>
      <rPr>
        <sz val="11"/>
        <color theme="1"/>
        <rFont val="Calibri"/>
        <family val="2"/>
      </rPr>
      <t>바람</t>
    </r>
  </si>
  <si>
    <r>
      <rPr>
        <sz val="11"/>
        <color theme="1"/>
        <rFont val="Calibri"/>
        <family val="2"/>
      </rPr>
      <t>땅</t>
    </r>
  </si>
  <si>
    <r>
      <rPr>
        <sz val="11"/>
        <color theme="1"/>
        <rFont val="Calibri"/>
        <family val="2"/>
      </rPr>
      <t>플레이</t>
    </r>
  </si>
  <si>
    <r>
      <rPr>
        <sz val="11"/>
        <color theme="1"/>
        <rFont val="Calibri"/>
        <family val="2"/>
      </rPr>
      <t>메인퀘</t>
    </r>
  </si>
  <si>
    <r>
      <rPr>
        <sz val="11"/>
        <color theme="1"/>
        <rFont val="돋움"/>
        <family val="3"/>
        <charset val="129"/>
      </rPr>
      <t>단순하게</t>
    </r>
    <r>
      <rPr>
        <sz val="11"/>
        <color theme="1"/>
        <rFont val="Arial Unicode MS"/>
        <family val="2"/>
      </rPr>
      <t xml:space="preserve">, </t>
    </r>
    <r>
      <rPr>
        <sz val="11"/>
        <color theme="1"/>
        <rFont val="돋움"/>
        <family val="3"/>
        <charset val="129"/>
      </rPr>
      <t>뺑뺑이</t>
    </r>
    <r>
      <rPr>
        <sz val="11"/>
        <color theme="1"/>
        <rFont val="Arial Unicode MS"/>
        <family val="2"/>
      </rPr>
      <t xml:space="preserve"> </t>
    </r>
    <r>
      <rPr>
        <sz val="11"/>
        <color theme="1"/>
        <rFont val="돋움"/>
        <family val="3"/>
        <charset val="129"/>
      </rPr>
      <t>위주</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단계별</t>
    </r>
    <r>
      <rPr>
        <sz val="11"/>
        <color theme="1"/>
        <rFont val="Arial Unicode MS"/>
        <family val="2"/>
      </rPr>
      <t xml:space="preserve"> </t>
    </r>
    <r>
      <rPr>
        <sz val="11"/>
        <color theme="1"/>
        <rFont val="돋움"/>
        <family val="3"/>
        <charset val="129"/>
      </rPr>
      <t>해금</t>
    </r>
    <r>
      <rPr>
        <sz val="11"/>
        <color theme="1"/>
        <rFont val="Arial Unicode MS"/>
        <family val="2"/>
      </rPr>
      <t>)</t>
    </r>
  </si>
  <si>
    <r>
      <rPr>
        <sz val="11"/>
        <color theme="1"/>
        <rFont val="Calibri"/>
        <family val="2"/>
      </rPr>
      <t>절정</t>
    </r>
  </si>
  <si>
    <r>
      <rPr>
        <sz val="11"/>
        <color theme="1"/>
        <rFont val="Calibri"/>
        <family val="2"/>
      </rPr>
      <t>소마두</t>
    </r>
  </si>
  <si>
    <r>
      <t>4</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</si>
  <si>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엑스퍼트</t>
    </r>
    <r>
      <rPr>
        <sz val="11"/>
        <color theme="1"/>
        <rFont val="Arial Unicode MS"/>
        <family val="2"/>
      </rPr>
      <t>(</t>
    </r>
    <r>
      <rPr>
        <sz val="11"/>
        <color theme="1"/>
        <rFont val="Calibri"/>
        <family val="2"/>
      </rPr>
      <t>하급</t>
    </r>
    <r>
      <rPr>
        <sz val="11"/>
        <color theme="1"/>
        <rFont val="Arial Unicode MS"/>
        <family val="2"/>
      </rPr>
      <t>/</t>
    </r>
    <r>
      <rPr>
        <sz val="11"/>
        <color theme="1"/>
        <rFont val="Calibri"/>
        <family val="2"/>
      </rPr>
      <t>중급</t>
    </r>
    <r>
      <rPr>
        <sz val="11"/>
        <color theme="1"/>
        <rFont val="Arial Unicode MS"/>
        <family val="2"/>
      </rPr>
      <t>/</t>
    </r>
    <r>
      <rPr>
        <sz val="11"/>
        <color theme="1"/>
        <rFont val="Calibri"/>
        <family val="2"/>
      </rPr>
      <t>상급</t>
    </r>
    <r>
      <rPr>
        <sz val="11"/>
        <color theme="1"/>
        <rFont val="Arial Unicode MS"/>
        <family val="2"/>
      </rPr>
      <t>/</t>
    </r>
    <r>
      <rPr>
        <sz val="11"/>
        <color theme="1"/>
        <rFont val="Calibri"/>
        <family val="2"/>
      </rPr>
      <t>최상급</t>
    </r>
    <r>
      <rPr>
        <sz val="11"/>
        <color theme="1"/>
        <rFont val="Arial Unicode MS"/>
        <family val="2"/>
      </rPr>
      <t>)</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</si>
  <si>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상급</t>
    </r>
    <r>
      <rPr>
        <sz val="11"/>
        <color theme="1"/>
        <rFont val="Arial Unicode MS"/>
        <family val="2"/>
      </rPr>
      <t>)</t>
    </r>
  </si>
  <si>
    <r>
      <rPr>
        <sz val="11"/>
        <color theme="1"/>
        <rFont val="Calibri"/>
        <family val="2"/>
      </rPr>
      <t>중급</t>
    </r>
  </si>
  <si>
    <r>
      <rPr>
        <sz val="11"/>
        <color theme="1"/>
        <rFont val="Calibri"/>
        <family val="2"/>
      </rPr>
      <t>카사</t>
    </r>
  </si>
  <si>
    <r>
      <rPr>
        <sz val="11"/>
        <color theme="1"/>
        <rFont val="Calibri"/>
        <family val="2"/>
      </rPr>
      <t>운디네</t>
    </r>
  </si>
  <si>
    <r>
      <rPr>
        <sz val="11"/>
        <color theme="1"/>
        <rFont val="Calibri"/>
        <family val="2"/>
      </rPr>
      <t>실프</t>
    </r>
  </si>
  <si>
    <r>
      <rPr>
        <sz val="11"/>
        <color theme="1"/>
        <rFont val="Calibri"/>
        <family val="2"/>
      </rPr>
      <t>놈</t>
    </r>
    <r>
      <rPr>
        <sz val="11"/>
        <color theme="1"/>
        <rFont val="Arial Unicode MS"/>
        <family val="2"/>
      </rPr>
      <t>(</t>
    </r>
    <r>
      <rPr>
        <sz val="11"/>
        <color theme="1"/>
        <rFont val="Calibri"/>
        <family val="2"/>
      </rPr>
      <t>노움</t>
    </r>
    <r>
      <rPr>
        <sz val="11"/>
        <color theme="1"/>
        <rFont val="Arial Unicode MS"/>
        <family val="2"/>
      </rPr>
      <t>)</t>
    </r>
  </si>
  <si>
    <r>
      <rPr>
        <sz val="11"/>
        <color theme="1"/>
        <rFont val="Calibri"/>
        <family val="2"/>
      </rPr>
      <t>메인퀘스트</t>
    </r>
    <r>
      <rPr>
        <sz val="11"/>
        <color theme="1"/>
        <rFont val="Arial Unicode MS"/>
        <family val="2"/>
      </rPr>
      <t xml:space="preserve"> </t>
    </r>
    <r>
      <rPr>
        <sz val="11"/>
        <color theme="1"/>
        <rFont val="Calibri"/>
        <family val="2"/>
      </rPr>
      <t>단계</t>
    </r>
    <r>
      <rPr>
        <sz val="11"/>
        <color theme="1"/>
        <rFont val="Arial Unicode MS"/>
        <family val="2"/>
      </rPr>
      <t>(</t>
    </r>
    <r>
      <rPr>
        <sz val="11"/>
        <color theme="1"/>
        <rFont val="Calibri"/>
        <family val="2"/>
      </rPr>
      <t>에피소드</t>
    </r>
    <r>
      <rPr>
        <sz val="11"/>
        <color theme="1"/>
        <rFont val="Arial Unicode MS"/>
        <family val="2"/>
      </rPr>
      <t>)</t>
    </r>
    <r>
      <rPr>
        <sz val="11"/>
        <color theme="1"/>
        <rFont val="Calibri"/>
        <family val="2"/>
      </rPr>
      <t>별로</t>
    </r>
    <r>
      <rPr>
        <sz val="11"/>
        <color theme="1"/>
        <rFont val="Arial Unicode MS"/>
        <family val="2"/>
      </rPr>
      <t xml:space="preserve"> </t>
    </r>
    <r>
      <rPr>
        <sz val="11"/>
        <color theme="1"/>
        <rFont val="Calibri"/>
        <family val="2"/>
      </rPr>
      <t>최대</t>
    </r>
    <r>
      <rPr>
        <sz val="11"/>
        <color theme="1"/>
        <rFont val="Arial Unicode MS"/>
        <family val="2"/>
      </rPr>
      <t xml:space="preserve"> </t>
    </r>
    <r>
      <rPr>
        <sz val="11"/>
        <color theme="1"/>
        <rFont val="Calibri"/>
        <family val="2"/>
      </rPr>
      <t>수치</t>
    </r>
    <r>
      <rPr>
        <sz val="11"/>
        <color theme="1"/>
        <rFont val="Arial Unicode MS"/>
        <family val="2"/>
      </rPr>
      <t xml:space="preserve"> </t>
    </r>
    <r>
      <rPr>
        <sz val="11"/>
        <color theme="1"/>
        <rFont val="Calibri"/>
        <family val="2"/>
      </rPr>
      <t>상향</t>
    </r>
    <r>
      <rPr>
        <sz val="11"/>
        <color theme="1"/>
        <rFont val="Arial Unicode MS"/>
        <family val="2"/>
      </rPr>
      <t>(</t>
    </r>
    <r>
      <rPr>
        <sz val="11"/>
        <color theme="1"/>
        <rFont val="Calibri"/>
        <family val="2"/>
      </rPr>
      <t>특성</t>
    </r>
    <r>
      <rPr>
        <sz val="11"/>
        <color theme="1"/>
        <rFont val="Arial Unicode MS"/>
        <family val="2"/>
      </rPr>
      <t xml:space="preserve"> </t>
    </r>
    <r>
      <rPr>
        <sz val="11"/>
        <color theme="1"/>
        <rFont val="Calibri"/>
        <family val="2"/>
      </rPr>
      <t>레벨</t>
    </r>
    <r>
      <rPr>
        <sz val="11"/>
        <color theme="1"/>
        <rFont val="Arial Unicode MS"/>
        <family val="2"/>
      </rPr>
      <t xml:space="preserve"> </t>
    </r>
    <r>
      <rPr>
        <sz val="11"/>
        <color theme="1"/>
        <rFont val="Calibri"/>
        <family val="2"/>
      </rPr>
      <t>등</t>
    </r>
    <r>
      <rPr>
        <sz val="11"/>
        <color theme="1"/>
        <rFont val="Arial Unicode MS"/>
        <family val="2"/>
      </rPr>
      <t>)</t>
    </r>
  </si>
  <si>
    <r>
      <rPr>
        <sz val="11"/>
        <color theme="1"/>
        <rFont val="Calibri"/>
        <family val="2"/>
      </rPr>
      <t>초절정</t>
    </r>
  </si>
  <si>
    <r>
      <rPr>
        <sz val="11"/>
        <color theme="1"/>
        <rFont val="Calibri"/>
        <family val="2"/>
      </rPr>
      <t>마두</t>
    </r>
  </si>
  <si>
    <r>
      <t>5</t>
    </r>
    <r>
      <rPr>
        <sz val="11"/>
        <color theme="1"/>
        <rFont val="Calibri"/>
        <family val="2"/>
      </rPr>
      <t>서클</t>
    </r>
  </si>
  <si>
    <r>
      <rPr>
        <sz val="11"/>
        <color theme="1"/>
        <rFont val="Calibri"/>
        <family val="2"/>
      </rPr>
      <t>그래듀에이트</t>
    </r>
  </si>
  <si>
    <r>
      <rPr>
        <sz val="11"/>
        <color theme="1"/>
        <rFont val="Calibri"/>
        <family val="2"/>
      </rPr>
      <t>그래플</t>
    </r>
    <r>
      <rPr>
        <sz val="11"/>
        <color theme="1"/>
        <rFont val="Arial Unicode MS"/>
        <family val="2"/>
      </rPr>
      <t xml:space="preserve"> </t>
    </r>
    <r>
      <rPr>
        <sz val="11"/>
        <color theme="1"/>
        <rFont val="Calibri"/>
        <family val="2"/>
      </rPr>
      <t>엑스퍼트</t>
    </r>
  </si>
  <si>
    <r>
      <rPr>
        <sz val="11"/>
        <color theme="1"/>
        <rFont val="Calibri"/>
        <family val="2"/>
      </rPr>
      <t>중상급</t>
    </r>
  </si>
  <si>
    <r>
      <rPr>
        <sz val="11"/>
        <color theme="1"/>
        <rFont val="Calibri"/>
        <family val="2"/>
      </rPr>
      <t>샐러맨더</t>
    </r>
  </si>
  <si>
    <r>
      <rPr>
        <sz val="11"/>
        <color theme="1"/>
        <rFont val="Calibri"/>
        <family val="2"/>
      </rPr>
      <t>운다인</t>
    </r>
  </si>
  <si>
    <r>
      <rPr>
        <sz val="11"/>
        <color theme="1"/>
        <rFont val="Calibri"/>
        <family val="2"/>
      </rPr>
      <t>실라페</t>
    </r>
  </si>
  <si>
    <r>
      <rPr>
        <sz val="11"/>
        <color theme="1"/>
        <rFont val="Calibri"/>
        <family val="2"/>
      </rPr>
      <t>노임</t>
    </r>
  </si>
  <si>
    <r>
      <rPr>
        <sz val="11"/>
        <color theme="1"/>
        <rFont val="Calibri"/>
        <family val="2"/>
      </rPr>
      <t>레이드</t>
    </r>
  </si>
  <si>
    <r>
      <rPr>
        <sz val="11"/>
        <color theme="1"/>
        <rFont val="Calibri"/>
        <family val="2"/>
      </rPr>
      <t>메인</t>
    </r>
    <r>
      <rPr>
        <sz val="11"/>
        <color theme="1"/>
        <rFont val="Arial Unicode MS"/>
        <family val="2"/>
      </rPr>
      <t xml:space="preserve"> </t>
    </r>
    <r>
      <rPr>
        <sz val="11"/>
        <color theme="1"/>
        <rFont val="Calibri"/>
        <family val="2"/>
      </rPr>
      <t>퀘스트</t>
    </r>
    <r>
      <rPr>
        <sz val="11"/>
        <color theme="1"/>
        <rFont val="Arial Unicode MS"/>
        <family val="2"/>
      </rPr>
      <t xml:space="preserve"> </t>
    </r>
    <r>
      <rPr>
        <sz val="11"/>
        <color theme="1"/>
        <rFont val="Calibri"/>
        <family val="2"/>
      </rPr>
      <t>진행</t>
    </r>
    <r>
      <rPr>
        <sz val="11"/>
        <color theme="1"/>
        <rFont val="Arial Unicode MS"/>
        <family val="2"/>
      </rPr>
      <t xml:space="preserve"> </t>
    </r>
    <r>
      <rPr>
        <sz val="11"/>
        <color theme="1"/>
        <rFont val="Calibri"/>
        <family val="2"/>
      </rPr>
      <t>도중</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가능</t>
    </r>
    <r>
      <rPr>
        <sz val="11"/>
        <color theme="1"/>
        <rFont val="Arial Unicode MS"/>
        <family val="2"/>
      </rPr>
      <t xml:space="preserve"> (</t>
    </r>
    <r>
      <rPr>
        <sz val="11"/>
        <color theme="1"/>
        <rFont val="Calibri"/>
        <family val="2"/>
      </rPr>
      <t>전투시간</t>
    </r>
    <r>
      <rPr>
        <sz val="11"/>
        <color theme="1"/>
        <rFont val="Arial Unicode MS"/>
        <family val="2"/>
      </rPr>
      <t xml:space="preserve"> </t>
    </r>
    <r>
      <rPr>
        <sz val="11"/>
        <color theme="1"/>
        <rFont val="Calibri"/>
        <family val="2"/>
      </rPr>
      <t>약</t>
    </r>
    <r>
      <rPr>
        <sz val="11"/>
        <color theme="1"/>
        <rFont val="Arial Unicode MS"/>
        <family val="2"/>
      </rPr>
      <t xml:space="preserve"> 3</t>
    </r>
    <r>
      <rPr>
        <sz val="11"/>
        <color theme="1"/>
        <rFont val="Calibri"/>
        <family val="2"/>
      </rPr>
      <t>분부터</t>
    </r>
    <r>
      <rPr>
        <sz val="11"/>
        <color theme="1"/>
        <rFont val="Arial Unicode MS"/>
        <family val="2"/>
      </rPr>
      <t xml:space="preserve"> </t>
    </r>
    <r>
      <rPr>
        <sz val="11"/>
        <color theme="1"/>
        <rFont val="Calibri"/>
        <family val="2"/>
      </rPr>
      <t>시작</t>
    </r>
    <r>
      <rPr>
        <sz val="11"/>
        <color theme="1"/>
        <rFont val="Arial Unicode MS"/>
        <family val="2"/>
      </rPr>
      <t>)</t>
    </r>
  </si>
  <si>
    <r>
      <rPr>
        <sz val="11"/>
        <color theme="1"/>
        <rFont val="Calibri"/>
        <family val="2"/>
      </rPr>
      <t>화경</t>
    </r>
  </si>
  <si>
    <r>
      <rPr>
        <sz val="11"/>
        <color theme="1"/>
        <rFont val="Calibri"/>
        <family val="2"/>
      </rPr>
      <t>극마</t>
    </r>
  </si>
  <si>
    <r>
      <t>6</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</si>
  <si>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</si>
  <si>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그래듀에이트</t>
    </r>
  </si>
  <si>
    <r>
      <rPr>
        <sz val="11"/>
        <color theme="1"/>
        <rFont val="Calibri"/>
        <family val="2"/>
      </rPr>
      <t>상급</t>
    </r>
  </si>
  <si>
    <r>
      <rPr>
        <sz val="11"/>
        <color theme="1"/>
        <rFont val="Calibri"/>
        <family val="2"/>
      </rPr>
      <t>샐리스트</t>
    </r>
  </si>
  <si>
    <r>
      <rPr>
        <sz val="11"/>
        <color theme="1"/>
        <rFont val="Calibri"/>
        <family val="2"/>
      </rPr>
      <t>엔다이론</t>
    </r>
  </si>
  <si>
    <r>
      <rPr>
        <sz val="11"/>
        <color theme="1"/>
        <rFont val="Calibri"/>
        <family val="2"/>
      </rPr>
      <t>실라이론</t>
    </r>
  </si>
  <si>
    <r>
      <rPr>
        <sz val="11"/>
        <color theme="1"/>
        <rFont val="Calibri"/>
        <family val="2"/>
      </rPr>
      <t>노에스</t>
    </r>
  </si>
  <si>
    <r>
      <rPr>
        <sz val="11"/>
        <color theme="1"/>
        <rFont val="Calibri"/>
        <family val="2"/>
      </rPr>
      <t>난이도</t>
    </r>
  </si>
  <si>
    <r>
      <rPr>
        <sz val="11"/>
        <color theme="1"/>
        <rFont val="Calibri"/>
        <family val="2"/>
      </rPr>
      <t>기본적으로</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가능하며</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완료시</t>
    </r>
    <r>
      <rPr>
        <sz val="11"/>
        <color theme="1"/>
        <rFont val="Arial Unicode MS"/>
        <family val="2"/>
      </rPr>
      <t>&amp;</t>
    </r>
    <r>
      <rPr>
        <sz val="11"/>
        <color theme="1"/>
        <rFont val="Calibri"/>
        <family val="2"/>
      </rPr>
      <t>에피</t>
    </r>
    <r>
      <rPr>
        <sz val="11"/>
        <color theme="1"/>
        <rFont val="Arial Unicode MS"/>
        <family val="2"/>
      </rPr>
      <t xml:space="preserve"> 1 </t>
    </r>
    <r>
      <rPr>
        <sz val="11"/>
        <color theme="1"/>
        <rFont val="Calibri"/>
        <family val="2"/>
      </rPr>
      <t>전까진</t>
    </r>
    <r>
      <rPr>
        <sz val="11"/>
        <color theme="1"/>
        <rFont val="Arial Unicode MS"/>
        <family val="2"/>
      </rPr>
      <t xml:space="preserve"> </t>
    </r>
    <r>
      <rPr>
        <sz val="11"/>
        <color theme="1"/>
        <rFont val="Calibri"/>
        <family val="2"/>
      </rPr>
      <t>혼자</t>
    </r>
    <r>
      <rPr>
        <sz val="11"/>
        <color theme="1"/>
        <rFont val="Arial Unicode MS"/>
        <family val="2"/>
      </rPr>
      <t xml:space="preserve"> </t>
    </r>
    <r>
      <rPr>
        <sz val="11"/>
        <color theme="1"/>
        <rFont val="Calibri"/>
        <family val="2"/>
      </rPr>
      <t>무쌍</t>
    </r>
    <r>
      <rPr>
        <sz val="11"/>
        <color theme="1"/>
        <rFont val="Arial Unicode MS"/>
        <family val="2"/>
      </rPr>
      <t xml:space="preserve"> </t>
    </r>
    <r>
      <rPr>
        <sz val="11"/>
        <color theme="1"/>
        <rFont val="Calibri"/>
        <family val="2"/>
      </rPr>
      <t>가능하게</t>
    </r>
    <r>
      <rPr>
        <sz val="11"/>
        <color theme="1"/>
        <rFont val="Arial Unicode MS"/>
        <family val="2"/>
      </rPr>
      <t xml:space="preserve"> (</t>
    </r>
    <r>
      <rPr>
        <sz val="11"/>
        <color theme="1"/>
        <rFont val="Calibri"/>
        <family val="2"/>
      </rPr>
      <t>엔드컨텐츠급</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제외</t>
    </r>
    <r>
      <rPr>
        <sz val="11"/>
        <color theme="1"/>
        <rFont val="Arial Unicode MS"/>
        <family val="2"/>
      </rPr>
      <t>)</t>
    </r>
  </si>
  <si>
    <r>
      <rPr>
        <sz val="11"/>
        <color theme="1"/>
        <rFont val="Malgun Gothic"/>
        <family val="3"/>
        <charset val="129"/>
      </rPr>
      <t>현경</t>
    </r>
  </si>
  <si>
    <r>
      <rPr>
        <sz val="11"/>
        <color theme="1"/>
        <rFont val="Malgun Gothic"/>
        <family val="3"/>
        <charset val="129"/>
      </rPr>
      <t>탈마</t>
    </r>
  </si>
  <si>
    <r>
      <t>7</t>
    </r>
    <r>
      <rPr>
        <sz val="11"/>
        <color theme="1"/>
        <rFont val="Malgun Gothic"/>
        <family val="3"/>
        <charset val="129"/>
      </rPr>
      <t>서클</t>
    </r>
    <r>
      <rPr>
        <sz val="11"/>
        <color theme="1"/>
        <rFont val="Arial Unicode MS"/>
        <family val="2"/>
      </rPr>
      <t xml:space="preserve"> (</t>
    </r>
    <r>
      <rPr>
        <sz val="11"/>
        <color theme="1"/>
        <rFont val="Malgun Gothic"/>
        <family val="3"/>
        <charset val="129"/>
      </rPr>
      <t>대마법사</t>
    </r>
    <r>
      <rPr>
        <sz val="11"/>
        <color theme="1"/>
        <rFont val="Arial Unicode MS"/>
        <family val="2"/>
      </rPr>
      <t>)</t>
    </r>
  </si>
  <si>
    <r>
      <rPr>
        <sz val="11"/>
        <color theme="1"/>
        <rFont val="Calibri"/>
        <family val="2"/>
      </rPr>
      <t>그랜드</t>
    </r>
    <r>
      <rPr>
        <sz val="11"/>
        <color theme="1"/>
        <rFont val="Arial Unicode MS"/>
        <family val="2"/>
      </rPr>
      <t xml:space="preserve"> </t>
    </r>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</si>
  <si>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마스터</t>
    </r>
  </si>
  <si>
    <r>
      <rPr>
        <sz val="11"/>
        <color theme="1"/>
        <rFont val="Malgun Gothic"/>
        <family val="3"/>
        <charset val="129"/>
      </rPr>
      <t>최상급</t>
    </r>
  </si>
  <si>
    <r>
      <rPr>
        <sz val="11"/>
        <color theme="1"/>
        <rFont val="Calibri"/>
        <family val="2"/>
      </rPr>
      <t>샐리임</t>
    </r>
  </si>
  <si>
    <r>
      <rPr>
        <sz val="11"/>
        <color theme="1"/>
        <rFont val="Calibri"/>
        <family val="2"/>
      </rPr>
      <t>엘레스트라</t>
    </r>
  </si>
  <si>
    <r>
      <rPr>
        <sz val="11"/>
        <color theme="1"/>
        <rFont val="Calibri"/>
        <family val="2"/>
      </rPr>
      <t>실레스틴</t>
    </r>
  </si>
  <si>
    <r>
      <rPr>
        <sz val="11"/>
        <color theme="1"/>
        <rFont val="Calibri"/>
        <family val="2"/>
      </rPr>
      <t>노에아넨</t>
    </r>
  </si>
  <si>
    <r>
      <rPr>
        <sz val="11"/>
        <color theme="1"/>
        <rFont val="Calibri"/>
        <family val="2"/>
      </rPr>
      <t>방치</t>
    </r>
    <r>
      <rPr>
        <sz val="11"/>
        <color theme="1"/>
        <rFont val="Arial Unicode MS"/>
        <family val="2"/>
      </rPr>
      <t xml:space="preserve"> </t>
    </r>
    <r>
      <rPr>
        <sz val="11"/>
        <color theme="1"/>
        <rFont val="Calibri"/>
        <family val="2"/>
      </rPr>
      <t>위주</t>
    </r>
    <r>
      <rPr>
        <sz val="11"/>
        <color theme="1"/>
        <rFont val="Arial Unicode MS"/>
        <family val="2"/>
      </rPr>
      <t xml:space="preserve">, </t>
    </r>
    <r>
      <rPr>
        <sz val="11"/>
        <color theme="1"/>
        <rFont val="Calibri"/>
        <family val="2"/>
      </rPr>
      <t>레이드는</t>
    </r>
    <r>
      <rPr>
        <sz val="11"/>
        <color theme="1"/>
        <rFont val="Arial Unicode MS"/>
        <family val="2"/>
      </rPr>
      <t xml:space="preserve"> </t>
    </r>
    <r>
      <rPr>
        <sz val="11"/>
        <color theme="1"/>
        <rFont val="Calibri"/>
        <family val="2"/>
      </rPr>
      <t>컨트롤</t>
    </r>
    <r>
      <rPr>
        <sz val="11"/>
        <color theme="1"/>
        <rFont val="Arial Unicode MS"/>
        <family val="2"/>
      </rPr>
      <t xml:space="preserve"> </t>
    </r>
    <r>
      <rPr>
        <sz val="11"/>
        <color theme="1"/>
        <rFont val="Calibri"/>
        <family val="2"/>
      </rPr>
      <t>필요</t>
    </r>
  </si>
  <si>
    <r>
      <rPr>
        <sz val="11"/>
        <color theme="1"/>
        <rFont val="Malgun Gothic"/>
        <family val="3"/>
        <charset val="129"/>
      </rPr>
      <t>생사경</t>
    </r>
  </si>
  <si>
    <r>
      <rPr>
        <sz val="11"/>
        <color theme="1"/>
        <rFont val="Malgun Gothic"/>
        <family val="3"/>
        <charset val="129"/>
      </rPr>
      <t>초마</t>
    </r>
  </si>
  <si>
    <r>
      <t>8</t>
    </r>
    <r>
      <rPr>
        <sz val="11"/>
        <color theme="1"/>
        <rFont val="Malgun Gothic"/>
        <family val="3"/>
        <charset val="129"/>
      </rPr>
      <t>서클</t>
    </r>
  </si>
  <si>
    <r>
      <rPr>
        <sz val="11"/>
        <color theme="1"/>
        <rFont val="Calibri"/>
        <family val="2"/>
      </rPr>
      <t>그래플</t>
    </r>
    <r>
      <rPr>
        <sz val="11"/>
        <color theme="1"/>
        <rFont val="Arial Unicode MS"/>
        <family val="2"/>
      </rPr>
      <t xml:space="preserve"> </t>
    </r>
    <r>
      <rPr>
        <sz val="11"/>
        <color theme="1"/>
        <rFont val="Calibri"/>
        <family val="2"/>
      </rPr>
      <t>그랜드</t>
    </r>
    <r>
      <rPr>
        <sz val="11"/>
        <color theme="1"/>
        <rFont val="Arial Unicode MS"/>
        <family val="2"/>
      </rPr>
      <t xml:space="preserve"> </t>
    </r>
    <r>
      <rPr>
        <sz val="11"/>
        <color theme="1"/>
        <rFont val="Calibri"/>
        <family val="2"/>
      </rPr>
      <t>마스터</t>
    </r>
  </si>
  <si>
    <r>
      <rPr>
        <sz val="11"/>
        <color theme="1"/>
        <rFont val="Malgun Gothic"/>
        <family val="3"/>
        <charset val="129"/>
      </rPr>
      <t>정령왕</t>
    </r>
  </si>
  <si>
    <r>
      <rPr>
        <sz val="11"/>
        <color theme="1"/>
        <rFont val="Calibri"/>
        <family val="2"/>
      </rPr>
      <t>샐리온</t>
    </r>
    <r>
      <rPr>
        <sz val="11"/>
        <color theme="1"/>
        <rFont val="Arial Unicode MS"/>
        <family val="2"/>
      </rPr>
      <t>,</t>
    </r>
    <r>
      <rPr>
        <sz val="11"/>
        <color theme="1"/>
        <rFont val="Calibri"/>
        <family val="2"/>
      </rPr>
      <t>이프리트</t>
    </r>
  </si>
  <si>
    <r>
      <rPr>
        <sz val="11"/>
        <color theme="1"/>
        <rFont val="Calibri"/>
        <family val="2"/>
      </rPr>
      <t>엘라임</t>
    </r>
  </si>
  <si>
    <r>
      <rPr>
        <sz val="11"/>
        <color theme="1"/>
        <rFont val="Calibri"/>
        <family val="2"/>
      </rPr>
      <t>실피드</t>
    </r>
  </si>
  <si>
    <r>
      <rPr>
        <sz val="11"/>
        <color theme="1"/>
        <rFont val="Calibri"/>
        <family val="2"/>
      </rPr>
      <t>노아스</t>
    </r>
  </si>
  <si>
    <r>
      <rPr>
        <sz val="11"/>
        <color theme="1"/>
        <rFont val="Calibri"/>
        <family val="2"/>
      </rPr>
      <t>보조</t>
    </r>
  </si>
  <si>
    <r>
      <rPr>
        <sz val="11"/>
        <color theme="1"/>
        <rFont val="Calibri"/>
        <family val="2"/>
      </rPr>
      <t>펫</t>
    </r>
    <r>
      <rPr>
        <sz val="11"/>
        <color theme="1"/>
        <rFont val="Arial Unicode MS"/>
        <family val="2"/>
      </rPr>
      <t xml:space="preserve"> </t>
    </r>
    <r>
      <rPr>
        <sz val="11"/>
        <color theme="1"/>
        <rFont val="Calibri"/>
        <family val="2"/>
      </rPr>
      <t>시스템</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탈것처럼</t>
    </r>
    <r>
      <rPr>
        <sz val="11"/>
        <color theme="1"/>
        <rFont val="Arial Unicode MS"/>
        <family val="2"/>
      </rPr>
      <t xml:space="preserve"> </t>
    </r>
    <r>
      <rPr>
        <sz val="11"/>
        <color theme="1"/>
        <rFont val="Calibri"/>
        <family val="2"/>
      </rPr>
      <t>탑승</t>
    </r>
    <r>
      <rPr>
        <sz val="11"/>
        <color theme="1"/>
        <rFont val="Arial Unicode MS"/>
        <family val="2"/>
      </rPr>
      <t xml:space="preserve"> </t>
    </r>
    <r>
      <rPr>
        <sz val="11"/>
        <color theme="1"/>
        <rFont val="Calibri"/>
        <family val="2"/>
      </rPr>
      <t>가능하게</t>
    </r>
  </si>
  <si>
    <r>
      <rPr>
        <sz val="11"/>
        <color theme="1"/>
        <rFont val="Malgun Gothic"/>
        <family val="3"/>
        <charset val="129"/>
      </rPr>
      <t>무극경</t>
    </r>
  </si>
  <si>
    <r>
      <rPr>
        <sz val="11"/>
        <color theme="1"/>
        <rFont val="Malgun Gothic"/>
        <family val="3"/>
        <charset val="129"/>
      </rPr>
      <t>제마</t>
    </r>
  </si>
  <si>
    <r>
      <t>9</t>
    </r>
    <r>
      <rPr>
        <sz val="11"/>
        <color theme="1"/>
        <rFont val="Calibri"/>
        <family val="2"/>
      </rPr>
      <t>서클</t>
    </r>
    <r>
      <rPr>
        <sz val="11"/>
        <color theme="1"/>
        <rFont val="Arial Unicode MS"/>
        <family val="2"/>
      </rPr>
      <t xml:space="preserve"> (</t>
    </r>
    <r>
      <rPr>
        <sz val="11"/>
        <color theme="1"/>
        <rFont val="Calibri"/>
        <family val="2"/>
      </rPr>
      <t>현자</t>
    </r>
    <r>
      <rPr>
        <sz val="11"/>
        <color theme="1"/>
        <rFont val="Arial Unicode MS"/>
        <family val="2"/>
      </rPr>
      <t>)</t>
    </r>
  </si>
  <si>
    <r>
      <rPr>
        <sz val="11"/>
        <color theme="1"/>
        <rFont val="Calibri"/>
        <family val="2"/>
      </rPr>
      <t>정령왕</t>
    </r>
    <r>
      <rPr>
        <sz val="11"/>
        <color theme="1"/>
        <rFont val="Arial Unicode MS"/>
        <family val="2"/>
      </rPr>
      <t xml:space="preserve"> </t>
    </r>
    <r>
      <rPr>
        <sz val="11"/>
        <color theme="1"/>
        <rFont val="Calibri"/>
        <family val="2"/>
      </rPr>
      <t>더블</t>
    </r>
  </si>
  <si>
    <r>
      <rPr>
        <sz val="11"/>
        <color theme="1"/>
        <rFont val="Calibri"/>
        <family val="2"/>
      </rPr>
      <t>표시</t>
    </r>
  </si>
  <si>
    <r>
      <t xml:space="preserve">NPC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글자</t>
    </r>
    <r>
      <rPr>
        <sz val="11"/>
        <color theme="1"/>
        <rFont val="Arial Unicode MS"/>
        <family val="2"/>
      </rPr>
      <t xml:space="preserve"> </t>
    </r>
    <r>
      <rPr>
        <sz val="11"/>
        <color theme="1"/>
        <rFont val="Calibri"/>
        <family val="2"/>
      </rPr>
      <t>표시하기</t>
    </r>
  </si>
  <si>
    <r>
      <rPr>
        <sz val="11"/>
        <color theme="1"/>
        <rFont val="Malgun Gothic"/>
        <family val="3"/>
        <charset val="129"/>
      </rPr>
      <t>자연경</t>
    </r>
  </si>
  <si>
    <r>
      <t>10</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</si>
  <si>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트리플</t>
    </r>
  </si>
  <si>
    <r>
      <rPr>
        <sz val="11"/>
        <color theme="1"/>
        <rFont val="Calibri"/>
        <family val="2"/>
      </rPr>
      <t>특정</t>
    </r>
    <r>
      <rPr>
        <sz val="11"/>
        <color theme="1"/>
        <rFont val="Arial Unicode MS"/>
        <family val="2"/>
      </rPr>
      <t xml:space="preserve"> </t>
    </r>
    <r>
      <rPr>
        <sz val="11"/>
        <color theme="1"/>
        <rFont val="Calibri"/>
        <family val="2"/>
      </rPr>
      <t>마을에서만</t>
    </r>
    <r>
      <rPr>
        <sz val="11"/>
        <color theme="1"/>
        <rFont val="Arial Unicode MS"/>
        <family val="2"/>
      </rPr>
      <t xml:space="preserve"> </t>
    </r>
    <r>
      <rPr>
        <sz val="11"/>
        <color theme="1"/>
        <rFont val="Calibri"/>
        <family val="2"/>
      </rPr>
      <t>가능</t>
    </r>
  </si>
  <si>
    <r>
      <rPr>
        <sz val="11"/>
        <color theme="1"/>
        <rFont val="Malgun Gothic"/>
        <family val="3"/>
        <charset val="129"/>
      </rPr>
      <t>공허경</t>
    </r>
  </si>
  <si>
    <r>
      <t>11</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</si>
  <si>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쿼드</t>
    </r>
  </si>
  <si>
    <r>
      <rPr>
        <sz val="11"/>
        <color theme="1"/>
        <rFont val="Calibri"/>
        <family val="2"/>
      </rPr>
      <t>개인</t>
    </r>
    <r>
      <rPr>
        <sz val="11"/>
        <color theme="1"/>
        <rFont val="Arial Unicode MS"/>
        <family val="2"/>
      </rPr>
      <t xml:space="preserve"> </t>
    </r>
    <r>
      <rPr>
        <sz val="11"/>
        <color theme="1"/>
        <rFont val="Calibri"/>
        <family val="2"/>
      </rPr>
      <t>데이터</t>
    </r>
  </si>
  <si>
    <r>
      <rPr>
        <sz val="11"/>
        <color theme="1"/>
        <rFont val="Calibri"/>
        <family val="2"/>
      </rPr>
      <t>개인</t>
    </r>
    <r>
      <rPr>
        <sz val="11"/>
        <color theme="1"/>
        <rFont val="Arial Unicode MS"/>
        <family val="2"/>
      </rPr>
      <t xml:space="preserve"> </t>
    </r>
    <r>
      <rPr>
        <sz val="11"/>
        <color theme="1"/>
        <rFont val="Calibri"/>
        <family val="2"/>
      </rPr>
      <t>데이터인사말</t>
    </r>
    <r>
      <rPr>
        <sz val="11"/>
        <color theme="1"/>
        <rFont val="Arial Unicode MS"/>
        <family val="2"/>
      </rPr>
      <t xml:space="preserve">/ </t>
    </r>
    <r>
      <rPr>
        <sz val="11"/>
        <color theme="1"/>
        <rFont val="Calibri"/>
        <family val="2"/>
      </rPr>
      <t>떠남말</t>
    </r>
    <r>
      <rPr>
        <sz val="11"/>
        <color theme="1"/>
        <rFont val="Arial Unicode MS"/>
        <family val="2"/>
      </rPr>
      <t xml:space="preserve">/ </t>
    </r>
    <r>
      <rPr>
        <sz val="11"/>
        <color theme="1"/>
        <rFont val="Calibri"/>
        <family val="2"/>
      </rPr>
      <t>시야설정</t>
    </r>
    <r>
      <rPr>
        <sz val="11"/>
        <color theme="1"/>
        <rFont val="Arial Unicode MS"/>
        <family val="2"/>
      </rPr>
      <t>/</t>
    </r>
    <r>
      <rPr>
        <sz val="11"/>
        <color theme="1"/>
        <rFont val="Calibri"/>
        <family val="2"/>
      </rPr>
      <t>로비인사말</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리방체크</t>
    </r>
    <r>
      <rPr>
        <sz val="11"/>
        <color theme="1"/>
        <rFont val="Arial Unicode MS"/>
        <family val="2"/>
      </rPr>
      <t xml:space="preserve"> </t>
    </r>
    <r>
      <rPr>
        <sz val="11"/>
        <color theme="1"/>
        <rFont val="Calibri"/>
        <family val="2"/>
      </rPr>
      <t>통해서</t>
    </r>
    <r>
      <rPr>
        <sz val="11"/>
        <color theme="1"/>
        <rFont val="Arial Unicode MS"/>
        <family val="2"/>
      </rPr>
      <t xml:space="preserve"> </t>
    </r>
    <r>
      <rPr>
        <sz val="11"/>
        <color theme="1"/>
        <rFont val="Calibri"/>
        <family val="2"/>
      </rPr>
      <t>리방</t>
    </r>
    <r>
      <rPr>
        <sz val="11"/>
        <color theme="1"/>
        <rFont val="Arial Unicode MS"/>
        <family val="2"/>
      </rPr>
      <t xml:space="preserve"> </t>
    </r>
    <r>
      <rPr>
        <sz val="11"/>
        <color theme="1"/>
        <rFont val="Calibri"/>
        <family val="2"/>
      </rPr>
      <t>권장</t>
    </r>
  </si>
  <si>
    <r>
      <rPr>
        <sz val="11"/>
        <color theme="1"/>
        <rFont val="Malgun Gothic"/>
        <family val="3"/>
        <charset val="129"/>
      </rPr>
      <t>여의경</t>
    </r>
  </si>
  <si>
    <r>
      <t>12</t>
    </r>
    <r>
      <rPr>
        <sz val="11"/>
        <color theme="1"/>
        <rFont val="Malgun Gothic"/>
        <family val="3"/>
        <charset val="129"/>
      </rPr>
      <t>서클</t>
    </r>
  </si>
  <si>
    <r>
      <rPr>
        <sz val="11"/>
        <color theme="1"/>
        <rFont val="Calibri"/>
        <family val="2"/>
      </rPr>
      <t>엘레멘탈</t>
    </r>
    <r>
      <rPr>
        <sz val="11"/>
        <color theme="1"/>
        <rFont val="Arial Unicode MS"/>
        <family val="2"/>
      </rPr>
      <t xml:space="preserve"> </t>
    </r>
    <r>
      <rPr>
        <sz val="11"/>
        <color theme="1"/>
        <rFont val="Calibri"/>
        <family val="2"/>
      </rPr>
      <t>마스터</t>
    </r>
  </si>
  <si>
    <r>
      <rPr>
        <sz val="11"/>
        <color theme="1"/>
        <rFont val="Calibri"/>
        <family val="2"/>
      </rPr>
      <t>이동</t>
    </r>
  </si>
  <si>
    <r>
      <rPr>
        <sz val="11"/>
        <color theme="1"/>
        <rFont val="Calibri"/>
        <family val="2"/>
      </rPr>
      <t>이동속도를</t>
    </r>
    <r>
      <rPr>
        <sz val="11"/>
        <color theme="1"/>
        <rFont val="Arial Unicode MS"/>
        <family val="2"/>
      </rPr>
      <t xml:space="preserve"> 800</t>
    </r>
    <r>
      <rPr>
        <sz val="11"/>
        <color theme="1"/>
        <rFont val="Calibri"/>
        <family val="2"/>
      </rPr>
      <t>이상</t>
    </r>
    <r>
      <rPr>
        <sz val="11"/>
        <color theme="1"/>
        <rFont val="Arial Unicode MS"/>
        <family val="2"/>
      </rPr>
      <t xml:space="preserve"> </t>
    </r>
    <r>
      <rPr>
        <sz val="11"/>
        <color theme="1"/>
        <rFont val="Calibri"/>
        <family val="2"/>
      </rPr>
      <t>매우</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설정하여</t>
    </r>
    <r>
      <rPr>
        <sz val="11"/>
        <color theme="1"/>
        <rFont val="Arial Unicode MS"/>
        <family val="2"/>
      </rPr>
      <t xml:space="preserve"> </t>
    </r>
    <r>
      <rPr>
        <sz val="11"/>
        <color theme="1"/>
        <rFont val="Calibri"/>
        <family val="2"/>
      </rPr>
      <t>넓은</t>
    </r>
    <r>
      <rPr>
        <sz val="11"/>
        <color theme="1"/>
        <rFont val="Arial Unicode MS"/>
        <family val="2"/>
      </rPr>
      <t xml:space="preserve"> </t>
    </r>
    <r>
      <rPr>
        <sz val="11"/>
        <color theme="1"/>
        <rFont val="Calibri"/>
        <family val="2"/>
      </rPr>
      <t>거리도</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잔상효과</t>
    </r>
    <r>
      <rPr>
        <sz val="11"/>
        <color theme="1"/>
        <rFont val="Arial Unicode MS"/>
        <family val="2"/>
      </rPr>
      <t xml:space="preserve"> </t>
    </r>
    <r>
      <rPr>
        <sz val="11"/>
        <color theme="1"/>
        <rFont val="Calibri"/>
        <family val="2"/>
      </rPr>
      <t>남기기</t>
    </r>
  </si>
  <si>
    <r>
      <rPr>
        <sz val="11"/>
        <color theme="1"/>
        <rFont val="Calibri"/>
        <family val="2"/>
      </rPr>
      <t>업적</t>
    </r>
  </si>
  <si>
    <r>
      <rPr>
        <sz val="11"/>
        <color theme="1"/>
        <rFont val="돋움"/>
        <family val="3"/>
        <charset val="129"/>
      </rPr>
      <t>수집</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계정별로</t>
    </r>
    <r>
      <rPr>
        <sz val="11"/>
        <color theme="1"/>
        <rFont val="Arial Unicode MS"/>
        <family val="2"/>
      </rPr>
      <t xml:space="preserve"> </t>
    </r>
    <r>
      <rPr>
        <sz val="11"/>
        <color theme="1"/>
        <rFont val="돋움"/>
        <family val="3"/>
        <charset val="129"/>
      </rPr>
      <t>저장</t>
    </r>
  </si>
  <si>
    <r>
      <rPr>
        <sz val="11"/>
        <color theme="1"/>
        <rFont val="Calibri"/>
        <family val="2"/>
      </rPr>
      <t>파티클</t>
    </r>
  </si>
  <si>
    <r>
      <rPr>
        <sz val="11"/>
        <color theme="1"/>
        <rFont val="Calibri"/>
        <family val="2"/>
      </rPr>
      <t>논타겟</t>
    </r>
    <r>
      <rPr>
        <sz val="11"/>
        <color theme="1"/>
        <rFont val="Arial Unicode MS"/>
        <family val="2"/>
      </rPr>
      <t xml:space="preserve"> </t>
    </r>
    <r>
      <rPr>
        <sz val="11"/>
        <color theme="1"/>
        <rFont val="Calibri"/>
        <family val="2"/>
      </rPr>
      <t>공격</t>
    </r>
    <r>
      <rPr>
        <sz val="11"/>
        <color theme="1"/>
        <rFont val="Arial Unicode MS"/>
        <family val="2"/>
      </rPr>
      <t xml:space="preserve"> </t>
    </r>
    <r>
      <rPr>
        <sz val="11"/>
        <color theme="1"/>
        <rFont val="Calibri"/>
        <family val="2"/>
      </rPr>
      <t>구현</t>
    </r>
  </si>
  <si>
    <r>
      <rPr>
        <sz val="11"/>
        <color theme="1"/>
        <rFont val="Calibri"/>
        <family val="2"/>
      </rPr>
      <t>환생</t>
    </r>
  </si>
  <si>
    <r>
      <rPr>
        <sz val="11"/>
        <color theme="1"/>
        <rFont val="Calibri"/>
        <family val="2"/>
      </rPr>
      <t>렙업</t>
    </r>
    <r>
      <rPr>
        <sz val="11"/>
        <color theme="1"/>
        <rFont val="Arial Unicode MS"/>
        <family val="2"/>
      </rPr>
      <t xml:space="preserve"> </t>
    </r>
    <r>
      <rPr>
        <sz val="11"/>
        <color theme="1"/>
        <rFont val="Calibri"/>
        <family val="2"/>
      </rPr>
      <t>보상</t>
    </r>
  </si>
  <si>
    <r>
      <rPr>
        <sz val="11"/>
        <color theme="1"/>
        <rFont val="Calibri"/>
        <family val="2"/>
      </rPr>
      <t>중간단계</t>
    </r>
  </si>
  <si>
    <r>
      <rPr>
        <sz val="11"/>
        <color theme="1"/>
        <rFont val="Calibri"/>
        <family val="2"/>
      </rPr>
      <t>노화순청</t>
    </r>
    <r>
      <rPr>
        <sz val="11"/>
        <color theme="1"/>
        <rFont val="Arial Unicode MS"/>
        <family val="2"/>
      </rPr>
      <t>(</t>
    </r>
    <r>
      <rPr>
        <sz val="11"/>
        <color theme="1"/>
        <rFont val="Calibri"/>
        <family val="2"/>
      </rPr>
      <t>爐火純靑</t>
    </r>
    <r>
      <rPr>
        <sz val="11"/>
        <color theme="1"/>
        <rFont val="Arial Unicode MS"/>
        <family val="2"/>
      </rPr>
      <t>)</t>
    </r>
  </si>
  <si>
    <r>
      <rPr>
        <sz val="11"/>
        <color theme="1"/>
        <rFont val="Calibri"/>
        <family val="2"/>
      </rPr>
      <t>화로의</t>
    </r>
    <r>
      <rPr>
        <sz val="11"/>
        <color theme="1"/>
        <rFont val="Arial Unicode MS"/>
        <family val="2"/>
      </rPr>
      <t xml:space="preserve"> </t>
    </r>
    <r>
      <rPr>
        <sz val="11"/>
        <color theme="1"/>
        <rFont val="Calibri"/>
        <family val="2"/>
      </rPr>
      <t>불이</t>
    </r>
    <r>
      <rPr>
        <sz val="11"/>
        <color theme="1"/>
        <rFont val="Arial Unicode MS"/>
        <family val="2"/>
      </rPr>
      <t xml:space="preserve"> </t>
    </r>
    <r>
      <rPr>
        <sz val="11"/>
        <color theme="1"/>
        <rFont val="Calibri"/>
        <family val="2"/>
      </rPr>
      <t>다시</t>
    </r>
    <r>
      <rPr>
        <sz val="11"/>
        <color theme="1"/>
        <rFont val="Arial Unicode MS"/>
        <family val="2"/>
      </rPr>
      <t xml:space="preserve"> </t>
    </r>
    <r>
      <rPr>
        <sz val="11"/>
        <color theme="1"/>
        <rFont val="Calibri"/>
        <family val="2"/>
      </rPr>
      <t>파란색으로</t>
    </r>
    <r>
      <rPr>
        <sz val="11"/>
        <color theme="1"/>
        <rFont val="Arial Unicode MS"/>
        <family val="2"/>
      </rPr>
      <t xml:space="preserve"> </t>
    </r>
    <r>
      <rPr>
        <sz val="11"/>
        <color theme="1"/>
        <rFont val="Calibri"/>
        <family val="2"/>
      </rPr>
      <t>변한다는</t>
    </r>
    <r>
      <rPr>
        <sz val="11"/>
        <color theme="1"/>
        <rFont val="Arial Unicode MS"/>
        <family val="2"/>
      </rPr>
      <t xml:space="preserve"> </t>
    </r>
    <r>
      <rPr>
        <sz val="11"/>
        <color theme="1"/>
        <rFont val="Calibri"/>
        <family val="2"/>
      </rPr>
      <t>경지로</t>
    </r>
    <r>
      <rPr>
        <sz val="11"/>
        <color theme="1"/>
        <rFont val="Arial Unicode MS"/>
        <family val="2"/>
      </rPr>
      <t xml:space="preserve"> </t>
    </r>
    <r>
      <rPr>
        <sz val="11"/>
        <color theme="1"/>
        <rFont val="Calibri"/>
        <family val="2"/>
      </rPr>
      <t>지극함이</t>
    </r>
    <r>
      <rPr>
        <sz val="11"/>
        <color theme="1"/>
        <rFont val="Arial Unicode MS"/>
        <family val="2"/>
      </rPr>
      <t xml:space="preserve"> </t>
    </r>
    <r>
      <rPr>
        <sz val="11"/>
        <color theme="1"/>
        <rFont val="Calibri"/>
        <family val="2"/>
      </rPr>
      <t>다해</t>
    </r>
    <r>
      <rPr>
        <sz val="11"/>
        <color theme="1"/>
        <rFont val="Arial Unicode MS"/>
        <family val="2"/>
      </rPr>
      <t xml:space="preserve"> </t>
    </r>
    <r>
      <rPr>
        <sz val="11"/>
        <color theme="1"/>
        <rFont val="Calibri"/>
        <family val="2"/>
      </rPr>
      <t>이미</t>
    </r>
    <r>
      <rPr>
        <sz val="11"/>
        <color theme="1"/>
        <rFont val="Arial Unicode MS"/>
        <family val="2"/>
      </rPr>
      <t xml:space="preserve"> </t>
    </r>
    <r>
      <rPr>
        <sz val="11"/>
        <color theme="1"/>
        <rFont val="Calibri"/>
        <family val="2"/>
      </rPr>
      <t>그것이</t>
    </r>
    <r>
      <rPr>
        <sz val="11"/>
        <color theme="1"/>
        <rFont val="Arial Unicode MS"/>
        <family val="2"/>
      </rPr>
      <t xml:space="preserve"> </t>
    </r>
    <r>
      <rPr>
        <sz val="11"/>
        <color theme="1"/>
        <rFont val="Calibri"/>
        <family val="2"/>
      </rPr>
      <t>겉으로</t>
    </r>
    <r>
      <rPr>
        <sz val="11"/>
        <color theme="1"/>
        <rFont val="Arial Unicode MS"/>
        <family val="2"/>
      </rPr>
      <t xml:space="preserve"> </t>
    </r>
    <r>
      <rPr>
        <sz val="11"/>
        <color theme="1"/>
        <rFont val="Calibri"/>
        <family val="2"/>
      </rPr>
      <t>드러나지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말함</t>
    </r>
    <r>
      <rPr>
        <sz val="11"/>
        <color theme="1"/>
        <rFont val="Arial Unicode MS"/>
        <family val="2"/>
      </rPr>
      <t xml:space="preserve">. </t>
    </r>
    <r>
      <rPr>
        <sz val="11"/>
        <color theme="1"/>
        <rFont val="Calibri"/>
        <family val="2"/>
      </rPr>
      <t>반박귀진과</t>
    </r>
    <r>
      <rPr>
        <sz val="11"/>
        <color theme="1"/>
        <rFont val="Arial Unicode MS"/>
        <family val="2"/>
      </rPr>
      <t xml:space="preserve"> </t>
    </r>
    <r>
      <rPr>
        <sz val="11"/>
        <color theme="1"/>
        <rFont val="Calibri"/>
        <family val="2"/>
      </rPr>
      <t>비슷한</t>
    </r>
    <r>
      <rPr>
        <sz val="11"/>
        <color theme="1"/>
        <rFont val="Arial Unicode MS"/>
        <family val="2"/>
      </rPr>
      <t xml:space="preserve"> </t>
    </r>
    <r>
      <rPr>
        <sz val="11"/>
        <color theme="1"/>
        <rFont val="Calibri"/>
        <family val="2"/>
      </rPr>
      <t>뜻</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정도의</t>
    </r>
    <r>
      <rPr>
        <sz val="11"/>
        <color theme="1"/>
        <rFont val="Arial Unicode MS"/>
        <family val="2"/>
      </rPr>
      <t xml:space="preserve"> </t>
    </r>
    <r>
      <rPr>
        <sz val="11"/>
        <color theme="1"/>
        <rFont val="Calibri"/>
        <family val="2"/>
      </rPr>
      <t>내공을</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한서가</t>
    </r>
    <r>
      <rPr>
        <sz val="11"/>
        <color theme="1"/>
        <rFont val="Arial Unicode MS"/>
        <family val="2"/>
      </rPr>
      <t xml:space="preserve"> </t>
    </r>
    <r>
      <rPr>
        <sz val="11"/>
        <color theme="1"/>
        <rFont val="Calibri"/>
        <family val="2"/>
      </rPr>
      <t>불침하며</t>
    </r>
    <r>
      <rPr>
        <sz val="11"/>
        <color theme="1"/>
        <rFont val="Arial Unicode MS"/>
        <family val="2"/>
      </rPr>
      <t xml:space="preserve"> </t>
    </r>
    <r>
      <rPr>
        <sz val="11"/>
        <color theme="1"/>
        <rFont val="Calibri"/>
        <family val="2"/>
      </rPr>
      <t>진기가</t>
    </r>
    <r>
      <rPr>
        <sz val="11"/>
        <color theme="1"/>
        <rFont val="Arial Unicode MS"/>
        <family val="2"/>
      </rPr>
      <t xml:space="preserve"> </t>
    </r>
    <r>
      <rPr>
        <sz val="11"/>
        <color theme="1"/>
        <rFont val="Calibri"/>
        <family val="2"/>
      </rPr>
      <t>끊어지지</t>
    </r>
    <r>
      <rPr>
        <sz val="11"/>
        <color theme="1"/>
        <rFont val="Arial Unicode MS"/>
        <family val="2"/>
      </rPr>
      <t xml:space="preserve"> </t>
    </r>
    <r>
      <rPr>
        <sz val="11"/>
        <color theme="1"/>
        <rFont val="Calibri"/>
        <family val="2"/>
      </rPr>
      <t>않음</t>
    </r>
    <r>
      <rPr>
        <sz val="11"/>
        <color theme="1"/>
        <rFont val="Arial Unicode MS"/>
        <family val="2"/>
      </rPr>
      <t>.</t>
    </r>
  </si>
  <si>
    <r>
      <rPr>
        <sz val="11"/>
        <color theme="1"/>
        <rFont val="Calibri"/>
        <family val="2"/>
      </rPr>
      <t>만독불침지체</t>
    </r>
    <r>
      <rPr>
        <sz val="11"/>
        <color theme="1"/>
        <rFont val="Arial Unicode MS"/>
        <family val="2"/>
      </rPr>
      <t>(</t>
    </r>
    <r>
      <rPr>
        <sz val="11"/>
        <color theme="1"/>
        <rFont val="Calibri"/>
        <family val="2"/>
      </rPr>
      <t>萬毒不侵之體</t>
    </r>
    <r>
      <rPr>
        <sz val="11"/>
        <color theme="1"/>
        <rFont val="Arial Unicode MS"/>
        <family val="2"/>
      </rPr>
      <t>)</t>
    </r>
  </si>
  <si>
    <r>
      <rPr>
        <sz val="11"/>
        <color theme="1"/>
        <rFont val="Calibri"/>
        <family val="2"/>
      </rPr>
      <t>천하의</t>
    </r>
    <r>
      <rPr>
        <sz val="11"/>
        <color theme="1"/>
        <rFont val="Arial Unicode MS"/>
        <family val="2"/>
      </rPr>
      <t xml:space="preserve"> </t>
    </r>
    <r>
      <rPr>
        <sz val="11"/>
        <color theme="1"/>
        <rFont val="Calibri"/>
        <family val="2"/>
      </rPr>
      <t>어떠한</t>
    </r>
    <r>
      <rPr>
        <sz val="11"/>
        <color theme="1"/>
        <rFont val="Arial Unicode MS"/>
        <family val="2"/>
      </rPr>
      <t xml:space="preserve"> </t>
    </r>
    <r>
      <rPr>
        <sz val="11"/>
        <color theme="1"/>
        <rFont val="Calibri"/>
        <family val="2"/>
      </rPr>
      <t>독도</t>
    </r>
    <r>
      <rPr>
        <sz val="11"/>
        <color theme="1"/>
        <rFont val="Arial Unicode MS"/>
        <family val="2"/>
      </rPr>
      <t xml:space="preserve"> </t>
    </r>
    <r>
      <rPr>
        <sz val="11"/>
        <color theme="1"/>
        <rFont val="Calibri"/>
        <family val="2"/>
      </rPr>
      <t>침범하지</t>
    </r>
    <r>
      <rPr>
        <sz val="11"/>
        <color theme="1"/>
        <rFont val="Arial Unicode MS"/>
        <family val="2"/>
      </rPr>
      <t xml:space="preserve"> </t>
    </r>
    <r>
      <rPr>
        <sz val="11"/>
        <color theme="1"/>
        <rFont val="Calibri"/>
        <family val="2"/>
      </rPr>
      <t>못하는</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가지는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최상의</t>
    </r>
    <r>
      <rPr>
        <sz val="11"/>
        <color theme="1"/>
        <rFont val="Arial Unicode MS"/>
        <family val="2"/>
      </rPr>
      <t xml:space="preserve"> </t>
    </r>
    <r>
      <rPr>
        <sz val="11"/>
        <color theme="1"/>
        <rFont val="Calibri"/>
        <family val="2"/>
      </rPr>
      <t>독공을</t>
    </r>
    <r>
      <rPr>
        <sz val="11"/>
        <color theme="1"/>
        <rFont val="Arial Unicode MS"/>
        <family val="2"/>
      </rPr>
      <t xml:space="preserve"> </t>
    </r>
    <r>
      <rPr>
        <sz val="11"/>
        <color theme="1"/>
        <rFont val="Calibri"/>
        <family val="2"/>
      </rPr>
      <t>수련하거나</t>
    </r>
    <r>
      <rPr>
        <sz val="11"/>
        <color theme="1"/>
        <rFont val="Arial Unicode MS"/>
        <family val="2"/>
      </rPr>
      <t xml:space="preserve">, </t>
    </r>
    <r>
      <rPr>
        <sz val="11"/>
        <color theme="1"/>
        <rFont val="Calibri"/>
        <family val="2"/>
      </rPr>
      <t>극악한</t>
    </r>
    <r>
      <rPr>
        <sz val="11"/>
        <color theme="1"/>
        <rFont val="Arial Unicode MS"/>
        <family val="2"/>
      </rPr>
      <t xml:space="preserve"> </t>
    </r>
    <r>
      <rPr>
        <sz val="11"/>
        <color theme="1"/>
        <rFont val="Calibri"/>
        <family val="2"/>
      </rPr>
      <t>독약을</t>
    </r>
    <r>
      <rPr>
        <sz val="11"/>
        <color theme="1"/>
        <rFont val="Arial Unicode MS"/>
        <family val="2"/>
      </rPr>
      <t xml:space="preserve"> </t>
    </r>
    <r>
      <rPr>
        <sz val="11"/>
        <color theme="1"/>
        <rFont val="Calibri"/>
        <family val="2"/>
      </rPr>
      <t>먹게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독약에</t>
    </r>
    <r>
      <rPr>
        <sz val="11"/>
        <color theme="1"/>
        <rFont val="Arial Unicode MS"/>
        <family val="2"/>
      </rPr>
      <t xml:space="preserve"> </t>
    </r>
    <r>
      <rPr>
        <sz val="11"/>
        <color theme="1"/>
        <rFont val="Calibri"/>
        <family val="2"/>
      </rPr>
      <t>대한</t>
    </r>
    <r>
      <rPr>
        <sz val="11"/>
        <color theme="1"/>
        <rFont val="Arial Unicode MS"/>
        <family val="2"/>
      </rPr>
      <t xml:space="preserve"> </t>
    </r>
    <r>
      <rPr>
        <sz val="11"/>
        <color theme="1"/>
        <rFont val="Calibri"/>
        <family val="2"/>
      </rPr>
      <t>내성이</t>
    </r>
    <r>
      <rPr>
        <sz val="11"/>
        <color theme="1"/>
        <rFont val="Arial Unicode MS"/>
        <family val="2"/>
      </rPr>
      <t xml:space="preserve"> </t>
    </r>
    <r>
      <rPr>
        <sz val="11"/>
        <color theme="1"/>
        <rFont val="Calibri"/>
        <family val="2"/>
      </rPr>
      <t>생겨</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금강불괴가</t>
    </r>
    <r>
      <rPr>
        <sz val="11"/>
        <color theme="1"/>
        <rFont val="Arial Unicode MS"/>
        <family val="2"/>
      </rPr>
      <t xml:space="preserve"> </t>
    </r>
    <r>
      <rPr>
        <sz val="11"/>
        <color theme="1"/>
        <rFont val="Calibri"/>
        <family val="2"/>
      </rPr>
      <t>되어도</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된다</t>
    </r>
    <r>
      <rPr>
        <sz val="11"/>
        <color theme="1"/>
        <rFont val="Arial Unicode MS"/>
        <family val="2"/>
      </rPr>
      <t>.</t>
    </r>
  </si>
  <si>
    <r>
      <rPr>
        <sz val="11"/>
        <color theme="1"/>
        <rFont val="Calibri"/>
        <family val="2"/>
      </rPr>
      <t>신화경</t>
    </r>
    <r>
      <rPr>
        <sz val="11"/>
        <color theme="1"/>
        <rFont val="Arial Unicode MS"/>
        <family val="2"/>
      </rPr>
      <t>(</t>
    </r>
    <r>
      <rPr>
        <sz val="11"/>
        <color theme="1"/>
        <rFont val="Calibri"/>
        <family val="2"/>
      </rPr>
      <t>神化境</t>
    </r>
    <r>
      <rPr>
        <sz val="11"/>
        <color theme="1"/>
        <rFont val="Arial Unicode MS"/>
        <family val="2"/>
      </rPr>
      <t>)</t>
    </r>
  </si>
  <si>
    <r>
      <rPr>
        <sz val="11"/>
        <color theme="1"/>
        <rFont val="Calibri"/>
        <family val="2"/>
      </rPr>
      <t>무공이</t>
    </r>
    <r>
      <rPr>
        <sz val="11"/>
        <color theme="1"/>
        <rFont val="Arial Unicode MS"/>
        <family val="2"/>
      </rPr>
      <t xml:space="preserve"> </t>
    </r>
    <r>
      <rPr>
        <sz val="11"/>
        <color theme="1"/>
        <rFont val="Calibri"/>
        <family val="2"/>
      </rPr>
      <t>거의</t>
    </r>
    <r>
      <rPr>
        <sz val="11"/>
        <color theme="1"/>
        <rFont val="Arial Unicode MS"/>
        <family val="2"/>
      </rPr>
      <t xml:space="preserve"> </t>
    </r>
    <r>
      <rPr>
        <sz val="11"/>
        <color theme="1"/>
        <rFont val="Calibri"/>
        <family val="2"/>
      </rPr>
      <t>신에</t>
    </r>
    <r>
      <rPr>
        <sz val="11"/>
        <color theme="1"/>
        <rFont val="Arial Unicode MS"/>
        <family val="2"/>
      </rPr>
      <t xml:space="preserve"> </t>
    </r>
    <r>
      <rPr>
        <sz val="11"/>
        <color theme="1"/>
        <rFont val="Calibri"/>
        <family val="2"/>
      </rPr>
      <t>맞먹는</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이른</t>
    </r>
    <r>
      <rPr>
        <sz val="11"/>
        <color theme="1"/>
        <rFont val="Arial Unicode MS"/>
        <family val="2"/>
      </rPr>
      <t xml:space="preserve"> </t>
    </r>
    <r>
      <rPr>
        <sz val="11"/>
        <color theme="1"/>
        <rFont val="Calibri"/>
        <family val="2"/>
      </rPr>
      <t>것을</t>
    </r>
    <r>
      <rPr>
        <sz val="11"/>
        <color theme="1"/>
        <rFont val="Arial Unicode MS"/>
        <family val="2"/>
      </rPr>
      <t xml:space="preserve"> </t>
    </r>
    <r>
      <rPr>
        <sz val="11"/>
        <color theme="1"/>
        <rFont val="Calibri"/>
        <family val="2"/>
      </rPr>
      <t>일컫는</t>
    </r>
    <r>
      <rPr>
        <sz val="11"/>
        <color theme="1"/>
        <rFont val="Arial Unicode MS"/>
        <family val="2"/>
      </rPr>
      <t xml:space="preserve"> </t>
    </r>
    <r>
      <rPr>
        <sz val="11"/>
        <color theme="1"/>
        <rFont val="Calibri"/>
        <family val="2"/>
      </rPr>
      <t>말</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</si>
  <si>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종류</t>
    </r>
  </si>
  <si>
    <r>
      <rPr>
        <sz val="11"/>
        <color theme="1"/>
        <rFont val="Calibri"/>
        <family val="2"/>
      </rPr>
      <t>검</t>
    </r>
    <r>
      <rPr>
        <sz val="11"/>
        <color theme="1"/>
        <rFont val="Arial Unicode MS"/>
        <family val="2"/>
      </rPr>
      <t xml:space="preserve"> / </t>
    </r>
    <r>
      <rPr>
        <sz val="11"/>
        <color theme="1"/>
        <rFont val="Calibri"/>
        <family val="2"/>
      </rPr>
      <t>도</t>
    </r>
    <r>
      <rPr>
        <sz val="11"/>
        <color theme="1"/>
        <rFont val="Arial Unicode MS"/>
        <family val="2"/>
      </rPr>
      <t xml:space="preserve"> / </t>
    </r>
    <r>
      <rPr>
        <sz val="11"/>
        <color theme="1"/>
        <rFont val="Calibri"/>
        <family val="2"/>
      </rPr>
      <t>대검</t>
    </r>
    <r>
      <rPr>
        <sz val="11"/>
        <color theme="1"/>
        <rFont val="Arial Unicode MS"/>
        <family val="2"/>
      </rPr>
      <t xml:space="preserve"> /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 </t>
    </r>
    <r>
      <rPr>
        <sz val="11"/>
        <color theme="1"/>
        <rFont val="Calibri"/>
        <family val="2"/>
      </rPr>
      <t>마법책</t>
    </r>
    <r>
      <rPr>
        <sz val="11"/>
        <color theme="1"/>
        <rFont val="Arial Unicode MS"/>
        <family val="2"/>
      </rPr>
      <t xml:space="preserve"> / </t>
    </r>
    <r>
      <rPr>
        <sz val="11"/>
        <color theme="1"/>
        <rFont val="Calibri"/>
        <family val="2"/>
      </rPr>
      <t>메이스</t>
    </r>
    <r>
      <rPr>
        <sz val="11"/>
        <color theme="1"/>
        <rFont val="Arial Unicode MS"/>
        <family val="2"/>
      </rPr>
      <t xml:space="preserve">/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t>
    </r>
    <r>
      <rPr>
        <sz val="11"/>
        <color theme="1"/>
        <rFont val="Calibri"/>
        <family val="2"/>
      </rPr>
      <t>단궁</t>
    </r>
    <r>
      <rPr>
        <sz val="11"/>
        <color theme="1"/>
        <rFont val="Arial Unicode MS"/>
        <family val="2"/>
      </rPr>
      <t xml:space="preserve">/ </t>
    </r>
    <r>
      <rPr>
        <sz val="11"/>
        <color theme="1"/>
        <rFont val="Calibri"/>
        <family val="2"/>
      </rPr>
      <t>석궁</t>
    </r>
    <r>
      <rPr>
        <sz val="11"/>
        <color theme="1"/>
        <rFont val="Arial Unicode MS"/>
        <family val="2"/>
      </rPr>
      <t xml:space="preserve">/ </t>
    </r>
    <r>
      <rPr>
        <sz val="11"/>
        <color theme="1"/>
        <rFont val="Calibri"/>
        <family val="2"/>
      </rPr>
      <t>피리</t>
    </r>
    <r>
      <rPr>
        <sz val="11"/>
        <color theme="1"/>
        <rFont val="Arial Unicode MS"/>
        <family val="2"/>
      </rPr>
      <t xml:space="preserve"> (</t>
    </r>
    <r>
      <rPr>
        <sz val="11"/>
        <color theme="1"/>
        <rFont val="Calibri"/>
        <family val="2"/>
      </rPr>
      <t>소환사</t>
    </r>
    <r>
      <rPr>
        <sz val="11"/>
        <color theme="1"/>
        <rFont val="Arial Unicode MS"/>
        <family val="2"/>
      </rPr>
      <t>)</t>
    </r>
  </si>
  <si>
    <r>
      <rPr>
        <sz val="11"/>
        <color theme="1"/>
        <rFont val="Calibri"/>
        <family val="2"/>
      </rPr>
      <t>오기조원</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</si>
  <si>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5</t>
    </r>
    <r>
      <rPr>
        <sz val="11"/>
        <color theme="1"/>
        <rFont val="Calibri"/>
        <family val="2"/>
      </rPr>
      <t>개의</t>
    </r>
    <r>
      <rPr>
        <sz val="11"/>
        <color theme="1"/>
        <rFont val="Arial Unicode MS"/>
        <family val="2"/>
      </rPr>
      <t xml:space="preserve"> </t>
    </r>
    <r>
      <rPr>
        <sz val="11"/>
        <color theme="1"/>
        <rFont val="Calibri"/>
        <family val="2"/>
      </rPr>
      <t>고리가</t>
    </r>
    <r>
      <rPr>
        <sz val="11"/>
        <color theme="1"/>
        <rFont val="Arial Unicode MS"/>
        <family val="2"/>
      </rPr>
      <t xml:space="preserve"> </t>
    </r>
    <r>
      <rPr>
        <sz val="11"/>
        <color theme="1"/>
        <rFont val="Calibri"/>
        <family val="2"/>
      </rPr>
      <t>생기는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넘어서면</t>
    </r>
    <r>
      <rPr>
        <sz val="11"/>
        <color theme="1"/>
        <rFont val="Arial Unicode MS"/>
        <family val="2"/>
      </rPr>
      <t xml:space="preserve"> </t>
    </r>
    <r>
      <rPr>
        <sz val="11"/>
        <color theme="1"/>
        <rFont val="Calibri"/>
        <family val="2"/>
      </rPr>
      <t>주위</t>
    </r>
    <r>
      <rPr>
        <sz val="11"/>
        <color theme="1"/>
        <rFont val="Arial Unicode MS"/>
        <family val="2"/>
      </rPr>
      <t xml:space="preserve"> </t>
    </r>
    <r>
      <rPr>
        <sz val="11"/>
        <color theme="1"/>
        <rFont val="Calibri"/>
        <family val="2"/>
      </rPr>
      <t>사물</t>
    </r>
    <r>
      <rPr>
        <sz val="11"/>
        <color theme="1"/>
        <rFont val="Arial Unicode MS"/>
        <family val="2"/>
      </rPr>
      <t xml:space="preserve">, </t>
    </r>
    <r>
      <rPr>
        <sz val="11"/>
        <color theme="1"/>
        <rFont val="Calibri"/>
        <family val="2"/>
      </rPr>
      <t>대자연으로부터</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진기를</t>
    </r>
    <r>
      <rPr>
        <sz val="11"/>
        <color theme="1"/>
        <rFont val="Arial Unicode MS"/>
        <family val="2"/>
      </rPr>
      <t xml:space="preserve"> </t>
    </r>
    <r>
      <rPr>
        <sz val="11"/>
        <color theme="1"/>
        <rFont val="Calibri"/>
        <family val="2"/>
      </rPr>
      <t>받아들일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있다고</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</si>
  <si>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장비</t>
    </r>
    <r>
      <rPr>
        <sz val="11"/>
        <color theme="1"/>
        <rFont val="Arial Unicode MS"/>
        <family val="2"/>
      </rPr>
      <t xml:space="preserve"> </t>
    </r>
    <r>
      <rPr>
        <sz val="11"/>
        <color theme="1"/>
        <rFont val="Calibri"/>
        <family val="2"/>
      </rPr>
      <t>종류</t>
    </r>
  </si>
  <si>
    <r>
      <rPr>
        <sz val="11"/>
        <color theme="1"/>
        <rFont val="돋움"/>
        <family val="3"/>
        <charset val="129"/>
      </rPr>
      <t>무기류</t>
    </r>
    <r>
      <rPr>
        <sz val="11"/>
        <color theme="1"/>
        <rFont val="Arial Unicode MS"/>
        <family val="2"/>
      </rPr>
      <t xml:space="preserve"> + </t>
    </r>
    <r>
      <rPr>
        <sz val="11"/>
        <color theme="1"/>
        <rFont val="돋움"/>
        <family val="3"/>
        <charset val="129"/>
      </rPr>
      <t>갑옷</t>
    </r>
    <r>
      <rPr>
        <sz val="11"/>
        <color theme="1"/>
        <rFont val="Arial Unicode MS"/>
        <family val="2"/>
      </rPr>
      <t xml:space="preserve"> / ...</t>
    </r>
  </si>
  <si>
    <r>
      <rPr>
        <sz val="11"/>
        <color theme="1"/>
        <rFont val="Calibri"/>
        <family val="2"/>
      </rPr>
      <t>출신입화지경</t>
    </r>
    <r>
      <rPr>
        <sz val="11"/>
        <color theme="1"/>
        <rFont val="Arial Unicode MS"/>
        <family val="2"/>
      </rPr>
      <t>(</t>
    </r>
    <r>
      <rPr>
        <sz val="11"/>
        <color theme="1"/>
        <rFont val="Calibri"/>
        <family val="2"/>
      </rPr>
      <t>出神入火之境</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</si>
  <si>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스텟</t>
    </r>
    <r>
      <rPr>
        <sz val="11"/>
        <color theme="1"/>
        <rFont val="Arial Unicode MS"/>
        <family val="2"/>
      </rPr>
      <t xml:space="preserve"> </t>
    </r>
    <r>
      <rPr>
        <sz val="11"/>
        <color theme="1"/>
        <rFont val="Calibri"/>
        <family val="2"/>
      </rPr>
      <t>종류</t>
    </r>
  </si>
  <si>
    <r>
      <rPr>
        <sz val="11"/>
        <color theme="1"/>
        <rFont val="Calibri"/>
        <family val="2"/>
      </rPr>
      <t>힘민지</t>
    </r>
    <r>
      <rPr>
        <sz val="11"/>
        <color theme="1"/>
        <rFont val="Arial Unicode MS"/>
        <family val="2"/>
      </rPr>
      <t xml:space="preserve"> / </t>
    </r>
    <r>
      <rPr>
        <sz val="11"/>
        <color theme="1"/>
        <rFont val="Calibri"/>
        <family val="2"/>
      </rPr>
      <t>공속</t>
    </r>
    <r>
      <rPr>
        <sz val="11"/>
        <color theme="1"/>
        <rFont val="Arial Unicode MS"/>
        <family val="2"/>
      </rPr>
      <t xml:space="preserve">, </t>
    </r>
    <r>
      <rPr>
        <sz val="11"/>
        <color theme="1"/>
        <rFont val="Calibri"/>
        <family val="2"/>
      </rPr>
      <t>치명타</t>
    </r>
    <r>
      <rPr>
        <sz val="11"/>
        <color theme="1"/>
        <rFont val="Arial Unicode MS"/>
        <family val="2"/>
      </rPr>
      <t>(</t>
    </r>
    <r>
      <rPr>
        <sz val="11"/>
        <color theme="1"/>
        <rFont val="Calibri"/>
        <family val="2"/>
      </rPr>
      <t>배</t>
    </r>
    <r>
      <rPr>
        <sz val="11"/>
        <color theme="1"/>
        <rFont val="Arial Unicode MS"/>
        <family val="2"/>
      </rPr>
      <t>)</t>
    </r>
    <r>
      <rPr>
        <sz val="11"/>
        <color theme="1"/>
        <rFont val="Calibri"/>
        <family val="2"/>
      </rPr>
      <t>율</t>
    </r>
    <r>
      <rPr>
        <sz val="11"/>
        <color theme="1"/>
        <rFont val="Arial Unicode MS"/>
        <family val="2"/>
      </rPr>
      <t xml:space="preserve">, </t>
    </r>
    <r>
      <rPr>
        <sz val="11"/>
        <color theme="1"/>
        <rFont val="Calibri"/>
        <family val="2"/>
      </rPr>
      <t>회피율</t>
    </r>
    <r>
      <rPr>
        <sz val="11"/>
        <color theme="1"/>
        <rFont val="Arial Unicode MS"/>
        <family val="2"/>
      </rPr>
      <t xml:space="preserve">, </t>
    </r>
    <r>
      <rPr>
        <sz val="11"/>
        <color theme="1"/>
        <rFont val="Calibri"/>
        <family val="2"/>
      </rPr>
      <t>명중률</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쿨감</t>
    </r>
    <r>
      <rPr>
        <sz val="11"/>
        <color theme="1"/>
        <rFont val="Arial Unicode MS"/>
        <family val="2"/>
      </rPr>
      <t>%(</t>
    </r>
    <r>
      <rPr>
        <sz val="11"/>
        <color theme="1"/>
        <rFont val="Calibri"/>
        <family val="2"/>
      </rPr>
      <t>궁극기는</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절반</t>
    </r>
    <r>
      <rPr>
        <sz val="11"/>
        <color theme="1"/>
        <rFont val="Arial Unicode MS"/>
        <family val="2"/>
      </rPr>
      <t xml:space="preserve"> </t>
    </r>
    <r>
      <rPr>
        <sz val="11"/>
        <color theme="1"/>
        <rFont val="Calibri"/>
        <family val="2"/>
      </rPr>
      <t>등</t>
    </r>
    <r>
      <rPr>
        <sz val="11"/>
        <color theme="1"/>
        <rFont val="Arial Unicode MS"/>
        <family val="2"/>
      </rPr>
      <t>), CC</t>
    </r>
    <r>
      <rPr>
        <sz val="11"/>
        <color theme="1"/>
        <rFont val="Calibri"/>
        <family val="2"/>
      </rPr>
      <t>저항</t>
    </r>
    <r>
      <rPr>
        <sz val="11"/>
        <color theme="1"/>
        <rFont val="Arial Unicode MS"/>
        <family val="2"/>
      </rPr>
      <t>(</t>
    </r>
    <r>
      <rPr>
        <sz val="11"/>
        <color theme="1"/>
        <rFont val="Calibri"/>
        <family val="2"/>
      </rPr>
      <t>지속감소</t>
    </r>
    <r>
      <rPr>
        <sz val="11"/>
        <color theme="1"/>
        <rFont val="Arial Unicode MS"/>
        <family val="2"/>
      </rPr>
      <t xml:space="preserve">, </t>
    </r>
    <r>
      <rPr>
        <sz val="11"/>
        <color theme="1"/>
        <rFont val="Calibri"/>
        <family val="2"/>
      </rPr>
      <t>버프증가</t>
    </r>
    <r>
      <rPr>
        <sz val="11"/>
        <color theme="1"/>
        <rFont val="Arial Unicode MS"/>
        <family val="2"/>
      </rPr>
      <t>)</t>
    </r>
  </si>
  <si>
    <r>
      <rPr>
        <sz val="11"/>
        <color theme="1"/>
        <rFont val="Calibri"/>
        <family val="2"/>
      </rPr>
      <t>금강불괴</t>
    </r>
    <r>
      <rPr>
        <sz val="11"/>
        <color theme="1"/>
        <rFont val="Arial Unicode MS"/>
        <family val="2"/>
      </rPr>
      <t>(</t>
    </r>
    <r>
      <rPr>
        <sz val="11"/>
        <color theme="1"/>
        <rFont val="Calibri"/>
        <family val="2"/>
      </rPr>
      <t>金剛不壞</t>
    </r>
    <r>
      <rPr>
        <sz val="11"/>
        <color theme="1"/>
        <rFont val="Arial Unicode MS"/>
        <family val="2"/>
      </rPr>
      <t>)</t>
    </r>
  </si>
  <si>
    <r>
      <rPr>
        <sz val="11"/>
        <color theme="1"/>
        <rFont val="Calibri"/>
        <family val="2"/>
      </rPr>
      <t>도검불침의</t>
    </r>
    <r>
      <rPr>
        <sz val="11"/>
        <color theme="1"/>
        <rFont val="Arial Unicode MS"/>
        <family val="2"/>
      </rPr>
      <t xml:space="preserve"> </t>
    </r>
    <r>
      <rPr>
        <sz val="11"/>
        <color theme="1"/>
        <rFont val="Calibri"/>
        <family val="2"/>
      </rPr>
      <t>금강지체와</t>
    </r>
    <r>
      <rPr>
        <sz val="11"/>
        <color theme="1"/>
        <rFont val="Arial Unicode MS"/>
        <family val="2"/>
      </rPr>
      <t xml:space="preserve"> </t>
    </r>
    <r>
      <rPr>
        <sz val="11"/>
        <color theme="1"/>
        <rFont val="Calibri"/>
        <family val="2"/>
      </rPr>
      <t>수화불침의</t>
    </r>
    <r>
      <rPr>
        <sz val="11"/>
        <color theme="1"/>
        <rFont val="Arial Unicode MS"/>
        <family val="2"/>
      </rPr>
      <t xml:space="preserve"> </t>
    </r>
    <r>
      <rPr>
        <sz val="11"/>
        <color theme="1"/>
        <rFont val="Calibri"/>
        <family val="2"/>
      </rPr>
      <t>불괴지체를</t>
    </r>
    <r>
      <rPr>
        <sz val="11"/>
        <color theme="1"/>
        <rFont val="Arial Unicode MS"/>
        <family val="2"/>
      </rPr>
      <t xml:space="preserve"> </t>
    </r>
    <r>
      <rPr>
        <sz val="11"/>
        <color theme="1"/>
        <rFont val="Calibri"/>
        <family val="2"/>
      </rPr>
      <t>합쳐서</t>
    </r>
    <r>
      <rPr>
        <sz val="11"/>
        <color theme="1"/>
        <rFont val="Arial Unicode MS"/>
        <family val="2"/>
      </rPr>
      <t xml:space="preserve"> </t>
    </r>
    <r>
      <rPr>
        <sz val="11"/>
        <color theme="1"/>
        <rFont val="Calibri"/>
        <family val="2"/>
      </rPr>
      <t>가르키는</t>
    </r>
    <r>
      <rPr>
        <sz val="11"/>
        <color theme="1"/>
        <rFont val="Arial Unicode MS"/>
        <family val="2"/>
      </rPr>
      <t xml:space="preserve"> </t>
    </r>
    <r>
      <rPr>
        <sz val="11"/>
        <color theme="1"/>
        <rFont val="Calibri"/>
        <family val="2"/>
      </rPr>
      <t>말</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불침하고</t>
    </r>
    <r>
      <rPr>
        <sz val="11"/>
        <color theme="1"/>
        <rFont val="Arial Unicode MS"/>
        <family val="2"/>
      </rPr>
      <t xml:space="preserve"> </t>
    </r>
    <r>
      <rPr>
        <sz val="11"/>
        <color theme="1"/>
        <rFont val="Calibri"/>
        <family val="2"/>
      </rPr>
      <t>그야말로</t>
    </r>
    <r>
      <rPr>
        <sz val="11"/>
        <color theme="1"/>
        <rFont val="Arial Unicode MS"/>
        <family val="2"/>
      </rPr>
      <t xml:space="preserve"> </t>
    </r>
    <r>
      <rPr>
        <sz val="11"/>
        <color theme="1"/>
        <rFont val="Calibri"/>
        <family val="2"/>
      </rPr>
      <t>금강석과</t>
    </r>
    <r>
      <rPr>
        <sz val="11"/>
        <color theme="1"/>
        <rFont val="Arial Unicode MS"/>
        <family val="2"/>
      </rPr>
      <t xml:space="preserve"> </t>
    </r>
    <r>
      <rPr>
        <sz val="11"/>
        <color theme="1"/>
        <rFont val="Calibri"/>
        <family val="2"/>
      </rPr>
      <t>같은</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호신강기로</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완벽하게</t>
    </r>
    <r>
      <rPr>
        <sz val="11"/>
        <color theme="1"/>
        <rFont val="Arial Unicode MS"/>
        <family val="2"/>
      </rPr>
      <t xml:space="preserve"> </t>
    </r>
    <r>
      <rPr>
        <sz val="11"/>
        <color theme="1"/>
        <rFont val="Calibri"/>
        <family val="2"/>
      </rPr>
      <t>방어되는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</si>
  <si>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종류</t>
    </r>
  </si>
  <si>
    <r>
      <rPr>
        <sz val="11"/>
        <color theme="1"/>
        <rFont val="Calibri"/>
        <family val="2"/>
      </rPr>
      <t>스텟</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</si>
  <si>
    <r>
      <rPr>
        <sz val="11"/>
        <color theme="1"/>
        <rFont val="Calibri"/>
        <family val="2"/>
      </rPr>
      <t>등봉조극</t>
    </r>
    <r>
      <rPr>
        <sz val="11"/>
        <color theme="1"/>
        <rFont val="Arial Unicode MS"/>
        <family val="2"/>
      </rPr>
      <t>(</t>
    </r>
    <r>
      <rPr>
        <sz val="11"/>
        <color theme="1"/>
        <rFont val="Calibri"/>
        <family val="2"/>
      </rPr>
      <t>登峰造極</t>
    </r>
    <r>
      <rPr>
        <sz val="11"/>
        <color theme="1"/>
        <rFont val="Arial Unicode MS"/>
        <family val="2"/>
      </rPr>
      <t>)</t>
    </r>
  </si>
  <si>
    <r>
      <rPr>
        <sz val="11"/>
        <color theme="1"/>
        <rFont val="Calibri"/>
        <family val="2"/>
      </rPr>
      <t>삼화취정이나</t>
    </r>
    <r>
      <rPr>
        <sz val="11"/>
        <color theme="1"/>
        <rFont val="Arial Unicode MS"/>
        <family val="2"/>
      </rPr>
      <t xml:space="preserve"> </t>
    </r>
    <r>
      <rPr>
        <sz val="11"/>
        <color theme="1"/>
        <rFont val="Calibri"/>
        <family val="2"/>
      </rPr>
      <t>오기조원의</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무림인들이</t>
    </r>
    <r>
      <rPr>
        <sz val="11"/>
        <color theme="1"/>
        <rFont val="Arial Unicode MS"/>
        <family val="2"/>
      </rPr>
      <t xml:space="preserve"> </t>
    </r>
    <r>
      <rPr>
        <sz val="11"/>
        <color theme="1"/>
        <rFont val="Calibri"/>
        <family val="2"/>
      </rPr>
      <t>오를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경지라고도</t>
    </r>
    <r>
      <rPr>
        <sz val="11"/>
        <color theme="1"/>
        <rFont val="Arial Unicode MS"/>
        <family val="2"/>
      </rPr>
      <t xml:space="preserve"> </t>
    </r>
    <r>
      <rPr>
        <sz val="11"/>
        <color theme="1"/>
        <rFont val="Calibri"/>
        <family val="2"/>
      </rPr>
      <t>한다</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이르게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겉으로는</t>
    </r>
    <r>
      <rPr>
        <sz val="11"/>
        <color theme="1"/>
        <rFont val="Arial Unicode MS"/>
        <family val="2"/>
      </rPr>
      <t xml:space="preserve"> </t>
    </r>
    <r>
      <rPr>
        <sz val="11"/>
        <color theme="1"/>
        <rFont val="Calibri"/>
        <family val="2"/>
      </rPr>
      <t>전혀</t>
    </r>
    <r>
      <rPr>
        <sz val="11"/>
        <color theme="1"/>
        <rFont val="Arial Unicode MS"/>
        <family val="2"/>
      </rPr>
      <t xml:space="preserve"> </t>
    </r>
    <r>
      <rPr>
        <sz val="11"/>
        <color theme="1"/>
        <rFont val="Calibri"/>
        <family val="2"/>
      </rPr>
      <t>무공을</t>
    </r>
    <r>
      <rPr>
        <sz val="11"/>
        <color theme="1"/>
        <rFont val="Arial Unicode MS"/>
        <family val="2"/>
      </rPr>
      <t xml:space="preserve"> </t>
    </r>
    <r>
      <rPr>
        <sz val="11"/>
        <color theme="1"/>
        <rFont val="Calibri"/>
        <family val="2"/>
      </rPr>
      <t>익히지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사람처럼</t>
    </r>
    <r>
      <rPr>
        <sz val="11"/>
        <color theme="1"/>
        <rFont val="Arial Unicode MS"/>
        <family val="2"/>
      </rPr>
      <t xml:space="preserve"> </t>
    </r>
    <r>
      <rPr>
        <sz val="11"/>
        <color theme="1"/>
        <rFont val="Calibri"/>
        <family val="2"/>
      </rPr>
      <t>보이게</t>
    </r>
    <r>
      <rPr>
        <sz val="11"/>
        <color theme="1"/>
        <rFont val="Arial Unicode MS"/>
        <family val="2"/>
      </rPr>
      <t xml:space="preserve"> </t>
    </r>
    <r>
      <rPr>
        <sz val="11"/>
        <color theme="1"/>
        <rFont val="Calibri"/>
        <family val="2"/>
      </rPr>
      <t>된다</t>
    </r>
    <r>
      <rPr>
        <sz val="11"/>
        <color theme="1"/>
        <rFont val="Arial Unicode MS"/>
        <family val="2"/>
      </rPr>
      <t xml:space="preserve">. </t>
    </r>
    <r>
      <rPr>
        <sz val="11"/>
        <color theme="1"/>
        <rFont val="Calibri"/>
        <family val="2"/>
      </rPr>
      <t>다른말로</t>
    </r>
    <r>
      <rPr>
        <sz val="11"/>
        <color theme="1"/>
        <rFont val="Arial Unicode MS"/>
        <family val="2"/>
      </rPr>
      <t xml:space="preserve"> </t>
    </r>
    <r>
      <rPr>
        <sz val="11"/>
        <color theme="1"/>
        <rFont val="Calibri"/>
        <family val="2"/>
      </rPr>
      <t>육식귀원이라고도</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</si>
  <si>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종류</t>
    </r>
  </si>
  <si>
    <r>
      <rPr>
        <sz val="11"/>
        <color theme="1"/>
        <rFont val="Calibri"/>
        <family val="2"/>
      </rPr>
      <t>공격력</t>
    </r>
    <r>
      <rPr>
        <sz val="11"/>
        <color theme="1"/>
        <rFont val="Arial Unicode MS"/>
        <family val="2"/>
      </rPr>
      <t xml:space="preserve"> %</t>
    </r>
    <r>
      <rPr>
        <sz val="11"/>
        <color theme="1"/>
        <rFont val="Calibri"/>
        <family val="2"/>
      </rPr>
      <t>증가</t>
    </r>
    <r>
      <rPr>
        <sz val="11"/>
        <color theme="1"/>
        <rFont val="Arial Unicode MS"/>
        <family val="2"/>
      </rPr>
      <t xml:space="preserve">, </t>
    </r>
    <r>
      <rPr>
        <sz val="11"/>
        <color theme="1"/>
        <rFont val="Calibri"/>
        <family val="2"/>
      </rPr>
      <t>공격속도</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</si>
  <si>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삼화취정</t>
    </r>
    <r>
      <rPr>
        <sz val="11"/>
        <color theme="1"/>
        <rFont val="Arial Unicode MS"/>
        <family val="2"/>
      </rPr>
      <t>(</t>
    </r>
    <r>
      <rPr>
        <sz val="11"/>
        <color theme="1"/>
        <rFont val="Calibri"/>
        <family val="2"/>
      </rPr>
      <t>三花聚頂</t>
    </r>
    <r>
      <rPr>
        <sz val="11"/>
        <color theme="1"/>
        <rFont val="Arial Unicode MS"/>
        <family val="2"/>
      </rPr>
      <t>)</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</si>
  <si>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3</t>
    </r>
    <r>
      <rPr>
        <sz val="11"/>
        <color theme="1"/>
        <rFont val="Calibri"/>
        <family val="2"/>
      </rPr>
      <t>개의</t>
    </r>
    <r>
      <rPr>
        <sz val="11"/>
        <color theme="1"/>
        <rFont val="Arial Unicode MS"/>
        <family val="2"/>
      </rPr>
      <t xml:space="preserve"> </t>
    </r>
    <r>
      <rPr>
        <sz val="11"/>
        <color theme="1"/>
        <rFont val="Calibri"/>
        <family val="2"/>
      </rPr>
      <t>꽃봉오리가</t>
    </r>
    <r>
      <rPr>
        <sz val="11"/>
        <color theme="1"/>
        <rFont val="Arial Unicode MS"/>
        <family val="2"/>
      </rPr>
      <t xml:space="preserve"> </t>
    </r>
    <r>
      <rPr>
        <sz val="11"/>
        <color theme="1"/>
        <rFont val="Calibri"/>
        <family val="2"/>
      </rPr>
      <t>피어난다는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</si>
  <si>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업적</t>
    </r>
    <r>
      <rPr>
        <sz val="11"/>
        <color theme="1"/>
        <rFont val="Arial Unicode MS"/>
        <family val="2"/>
      </rPr>
      <t xml:space="preserve"> </t>
    </r>
    <r>
      <rPr>
        <sz val="11"/>
        <color theme="1"/>
        <rFont val="Calibri"/>
        <family val="2"/>
      </rPr>
      <t>종류</t>
    </r>
  </si>
  <si>
    <r>
      <rPr>
        <sz val="11"/>
        <color theme="1"/>
        <rFont val="Calibri"/>
        <family val="2"/>
      </rPr>
      <t>플레이시간</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킬</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레벨업</t>
    </r>
    <r>
      <rPr>
        <sz val="11"/>
        <color theme="1"/>
        <rFont val="Arial Unicode MS"/>
        <family val="2"/>
      </rPr>
      <t xml:space="preserve"> 000 </t>
    </r>
    <r>
      <rPr>
        <sz val="11"/>
        <color theme="1"/>
        <rFont val="Calibri"/>
        <family val="2"/>
      </rPr>
      <t>달성</t>
    </r>
  </si>
  <si>
    <r>
      <rPr>
        <sz val="11"/>
        <color theme="1"/>
        <rFont val="Calibri"/>
        <family val="2"/>
      </rPr>
      <t>화경</t>
    </r>
    <r>
      <rPr>
        <sz val="11"/>
        <color theme="1"/>
        <rFont val="Arial Unicode MS"/>
        <family val="2"/>
      </rPr>
      <t>(</t>
    </r>
    <r>
      <rPr>
        <sz val="11"/>
        <color theme="1"/>
        <rFont val="Calibri"/>
        <family val="2"/>
      </rPr>
      <t>化境</t>
    </r>
    <r>
      <rPr>
        <sz val="11"/>
        <color theme="1"/>
        <rFont val="Arial Unicode MS"/>
        <family val="2"/>
      </rPr>
      <t>)</t>
    </r>
  </si>
  <si>
    <r>
      <rPr>
        <sz val="11"/>
        <color theme="1"/>
        <rFont val="Calibri"/>
        <family val="2"/>
      </rPr>
      <t>신검합일</t>
    </r>
    <r>
      <rPr>
        <sz val="11"/>
        <color theme="1"/>
        <rFont val="Arial Unicode MS"/>
        <family val="2"/>
      </rPr>
      <t xml:space="preserve">, </t>
    </r>
    <r>
      <rPr>
        <sz val="11"/>
        <color theme="1"/>
        <rFont val="Calibri"/>
        <family val="2"/>
      </rPr>
      <t>검풍</t>
    </r>
    <r>
      <rPr>
        <sz val="11"/>
        <color theme="1"/>
        <rFont val="Arial Unicode MS"/>
        <family val="2"/>
      </rPr>
      <t xml:space="preserve">, </t>
    </r>
    <r>
      <rPr>
        <sz val="11"/>
        <color theme="1"/>
        <rFont val="Calibri"/>
        <family val="2"/>
      </rPr>
      <t>검기</t>
    </r>
    <r>
      <rPr>
        <sz val="11"/>
        <color theme="1"/>
        <rFont val="Arial Unicode MS"/>
        <family val="2"/>
      </rPr>
      <t xml:space="preserve">, </t>
    </r>
    <r>
      <rPr>
        <sz val="11"/>
        <color theme="1"/>
        <rFont val="Calibri"/>
        <family val="2"/>
      </rPr>
      <t>검환</t>
    </r>
    <r>
      <rPr>
        <sz val="11"/>
        <color theme="1"/>
        <rFont val="Arial Unicode MS"/>
        <family val="2"/>
      </rPr>
      <t xml:space="preserve">, </t>
    </r>
    <r>
      <rPr>
        <sz val="11"/>
        <color theme="1"/>
        <rFont val="Calibri"/>
        <family val="2"/>
      </rPr>
      <t>검강</t>
    </r>
    <r>
      <rPr>
        <sz val="11"/>
        <color theme="1"/>
        <rFont val="Arial Unicode MS"/>
        <family val="2"/>
      </rPr>
      <t xml:space="preserve">, </t>
    </r>
    <r>
      <rPr>
        <sz val="11"/>
        <color theme="1"/>
        <rFont val="Calibri"/>
        <family val="2"/>
      </rPr>
      <t>이기어검</t>
    </r>
    <r>
      <rPr>
        <sz val="11"/>
        <color theme="1"/>
        <rFont val="Arial Unicode MS"/>
        <family val="2"/>
      </rPr>
      <t xml:space="preserve">, </t>
    </r>
    <r>
      <rPr>
        <sz val="11"/>
        <color theme="1"/>
        <rFont val="Calibri"/>
        <family val="2"/>
      </rPr>
      <t>자연검</t>
    </r>
  </si>
  <si>
    <r>
      <rPr>
        <sz val="11"/>
        <color theme="1"/>
        <rFont val="Calibri"/>
        <family val="2"/>
      </rPr>
      <t>상태이상</t>
    </r>
    <r>
      <rPr>
        <sz val="11"/>
        <color theme="1"/>
        <rFont val="Arial Unicode MS"/>
        <family val="2"/>
      </rPr>
      <t xml:space="preserve"> </t>
    </r>
    <r>
      <rPr>
        <sz val="11"/>
        <color theme="1"/>
        <rFont val="Calibri"/>
        <family val="2"/>
      </rPr>
      <t>종류</t>
    </r>
  </si>
  <si>
    <r>
      <rPr>
        <sz val="11"/>
        <color theme="1"/>
        <rFont val="Calibri"/>
        <family val="2"/>
      </rPr>
      <t>중첩불가</t>
    </r>
  </si>
  <si>
    <r>
      <rPr>
        <sz val="11"/>
        <color theme="1"/>
        <rFont val="Calibri"/>
        <family val="2"/>
      </rPr>
      <t>속박</t>
    </r>
    <r>
      <rPr>
        <sz val="11"/>
        <color theme="1"/>
        <rFont val="Arial Unicode MS"/>
        <family val="2"/>
      </rPr>
      <t xml:space="preserve">, </t>
    </r>
    <r>
      <rPr>
        <sz val="11"/>
        <color theme="1"/>
        <rFont val="Calibri"/>
        <family val="2"/>
      </rPr>
      <t>빙결</t>
    </r>
    <r>
      <rPr>
        <sz val="11"/>
        <color theme="1"/>
        <rFont val="Arial Unicode MS"/>
        <family val="2"/>
      </rPr>
      <t xml:space="preserve">, </t>
    </r>
    <r>
      <rPr>
        <sz val="11"/>
        <color theme="1"/>
        <rFont val="Calibri"/>
        <family val="2"/>
      </rPr>
      <t>마비</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제한</t>
    </r>
    <r>
      <rPr>
        <sz val="11"/>
        <color theme="1"/>
        <rFont val="Arial Unicode MS"/>
        <family val="2"/>
      </rPr>
      <t>(</t>
    </r>
    <r>
      <rPr>
        <sz val="11"/>
        <color theme="1"/>
        <rFont val="Calibri"/>
        <family val="2"/>
      </rPr>
      <t>순보</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불가</t>
    </r>
    <r>
      <rPr>
        <sz val="11"/>
        <color theme="1"/>
        <rFont val="Arial Unicode MS"/>
        <family val="2"/>
      </rPr>
      <t>)</t>
    </r>
  </si>
  <si>
    <r>
      <rPr>
        <sz val="11"/>
        <color theme="1"/>
        <rFont val="Calibri"/>
        <family val="2"/>
      </rPr>
      <t>화상</t>
    </r>
    <r>
      <rPr>
        <sz val="11"/>
        <color theme="1"/>
        <rFont val="Arial Unicode MS"/>
        <family val="2"/>
      </rPr>
      <t xml:space="preserve">, </t>
    </r>
    <r>
      <rPr>
        <sz val="11"/>
        <color theme="1"/>
        <rFont val="Calibri"/>
        <family val="2"/>
      </rPr>
      <t>중독</t>
    </r>
    <r>
      <rPr>
        <sz val="11"/>
        <color theme="1"/>
        <rFont val="Arial Unicode MS"/>
        <family val="2"/>
      </rPr>
      <t xml:space="preserve">, </t>
    </r>
    <r>
      <rPr>
        <sz val="11"/>
        <color theme="1"/>
        <rFont val="Calibri"/>
        <family val="2"/>
      </rPr>
      <t>상처</t>
    </r>
    <r>
      <rPr>
        <sz val="11"/>
        <color theme="1"/>
        <rFont val="Arial Unicode MS"/>
        <family val="2"/>
      </rPr>
      <t xml:space="preserve"> (</t>
    </r>
    <r>
      <rPr>
        <sz val="11"/>
        <color theme="1"/>
        <rFont val="Calibri"/>
        <family val="2"/>
      </rPr>
      <t>도트딜</t>
    </r>
    <r>
      <rPr>
        <sz val="11"/>
        <color theme="1"/>
        <rFont val="Arial Unicode MS"/>
        <family val="2"/>
      </rPr>
      <t>)</t>
    </r>
  </si>
  <si>
    <r>
      <rPr>
        <sz val="11"/>
        <color theme="1"/>
        <rFont val="Calibri"/>
        <family val="2"/>
      </rPr>
      <t>혼란</t>
    </r>
    <r>
      <rPr>
        <sz val="11"/>
        <color theme="1"/>
        <rFont val="Arial Unicode MS"/>
        <family val="2"/>
      </rPr>
      <t>(</t>
    </r>
    <r>
      <rPr>
        <sz val="11"/>
        <color theme="1"/>
        <rFont val="Calibri"/>
        <family val="2"/>
      </rPr>
      <t>아군피해</t>
    </r>
    <r>
      <rPr>
        <sz val="11"/>
        <color theme="1"/>
        <rFont val="Arial Unicode MS"/>
        <family val="2"/>
      </rPr>
      <t xml:space="preserve">), </t>
    </r>
    <r>
      <rPr>
        <sz val="11"/>
        <color theme="1"/>
        <rFont val="Calibri"/>
        <family val="2"/>
      </rPr>
      <t>기절</t>
    </r>
  </si>
  <si>
    <r>
      <rPr>
        <sz val="11"/>
        <color theme="1"/>
        <rFont val="Calibri"/>
        <family val="2"/>
      </rPr>
      <t>약화</t>
    </r>
    <r>
      <rPr>
        <sz val="11"/>
        <color theme="1"/>
        <rFont val="Arial Unicode MS"/>
        <family val="2"/>
      </rPr>
      <t xml:space="preserve"> (</t>
    </r>
    <r>
      <rPr>
        <sz val="11"/>
        <color theme="1"/>
        <rFont val="Calibri"/>
        <family val="2"/>
      </rPr>
      <t>가하는</t>
    </r>
    <r>
      <rPr>
        <sz val="11"/>
        <color theme="1"/>
        <rFont val="Arial Unicode MS"/>
        <family val="2"/>
      </rPr>
      <t xml:space="preserve"> </t>
    </r>
    <r>
      <rPr>
        <sz val="11"/>
        <color theme="1"/>
        <rFont val="Calibri"/>
        <family val="2"/>
      </rPr>
      <t>데미지</t>
    </r>
    <r>
      <rPr>
        <sz val="11"/>
        <color theme="1"/>
        <rFont val="Arial Unicode MS"/>
        <family val="2"/>
      </rPr>
      <t xml:space="preserve"> 1, </t>
    </r>
    <r>
      <rPr>
        <sz val="11"/>
        <color theme="1"/>
        <rFont val="Calibri"/>
        <family val="2"/>
      </rPr>
      <t>받는</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</si>
  <si>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디버프</t>
    </r>
  </si>
  <si>
    <r>
      <rPr>
        <sz val="11"/>
        <color theme="1"/>
        <rFont val="Calibri"/>
        <family val="2"/>
      </rPr>
      <t>중첩가능</t>
    </r>
    <r>
      <rPr>
        <sz val="11"/>
        <color theme="1"/>
        <rFont val="Arial Unicode MS"/>
        <family val="2"/>
      </rPr>
      <t xml:space="preserve"> - </t>
    </r>
    <r>
      <rPr>
        <sz val="11"/>
        <color theme="1"/>
        <rFont val="Calibri"/>
        <family val="2"/>
      </rPr>
      <t>스텟</t>
    </r>
    <r>
      <rPr>
        <sz val="11"/>
        <color theme="1"/>
        <rFont val="Arial Unicode MS"/>
        <family val="2"/>
      </rPr>
      <t>(</t>
    </r>
    <r>
      <rPr>
        <sz val="11"/>
        <color theme="1"/>
        <rFont val="Calibri"/>
        <family val="2"/>
      </rPr>
      <t>공격력</t>
    </r>
    <r>
      <rPr>
        <sz val="11"/>
        <color theme="1"/>
        <rFont val="Arial Unicode MS"/>
        <family val="2"/>
      </rPr>
      <t xml:space="preserve">, </t>
    </r>
    <r>
      <rPr>
        <sz val="11"/>
        <color theme="1"/>
        <rFont val="Calibri"/>
        <family val="2"/>
      </rPr>
      <t>방어력</t>
    </r>
    <r>
      <rPr>
        <sz val="11"/>
        <color theme="1"/>
        <rFont val="Arial Unicode MS"/>
        <family val="2"/>
      </rPr>
      <t xml:space="preserve">, </t>
    </r>
    <r>
      <rPr>
        <sz val="11"/>
        <color theme="1"/>
        <rFont val="Calibri"/>
        <family val="2"/>
      </rPr>
      <t>피해감소</t>
    </r>
    <r>
      <rPr>
        <sz val="11"/>
        <color theme="1"/>
        <rFont val="Arial Unicode MS"/>
        <family val="2"/>
      </rPr>
      <t xml:space="preserve">, </t>
    </r>
    <r>
      <rPr>
        <sz val="11"/>
        <color theme="1"/>
        <rFont val="Calibri"/>
        <family val="2"/>
      </rPr>
      <t>강인함</t>
    </r>
    <r>
      <rPr>
        <sz val="11"/>
        <color theme="1"/>
        <rFont val="Arial Unicode MS"/>
        <family val="2"/>
      </rPr>
      <t xml:space="preserve">, </t>
    </r>
    <r>
      <rPr>
        <sz val="11"/>
        <color theme="1"/>
        <rFont val="Calibri"/>
        <family val="2"/>
      </rPr>
      <t>치명</t>
    </r>
    <r>
      <rPr>
        <sz val="11"/>
        <color theme="1"/>
        <rFont val="Arial Unicode MS"/>
        <family val="2"/>
      </rPr>
      <t xml:space="preserve">, </t>
    </r>
    <r>
      <rPr>
        <sz val="11"/>
        <color theme="1"/>
        <rFont val="Calibri"/>
        <family val="2"/>
      </rPr>
      <t>속도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저하</t>
    </r>
  </si>
  <si>
    <r>
      <rPr>
        <sz val="11"/>
        <color theme="1"/>
        <rFont val="Calibri"/>
        <family val="2"/>
      </rPr>
      <t>콤보</t>
    </r>
  </si>
  <si>
    <r>
      <rPr>
        <sz val="11"/>
        <color theme="1"/>
        <rFont val="Arial Unicode MS"/>
        <family val="2"/>
      </rPr>
      <t>2</t>
    </r>
    <r>
      <rPr>
        <sz val="11"/>
        <color theme="1"/>
        <rFont val="Calibri"/>
        <family val="2"/>
      </rPr>
      <t>초간</t>
    </r>
    <r>
      <rPr>
        <sz val="11"/>
        <color theme="1"/>
        <rFont val="Arial Unicode MS"/>
        <family val="2"/>
      </rPr>
      <t xml:space="preserve"> </t>
    </r>
    <r>
      <rPr>
        <sz val="11"/>
        <color theme="1"/>
        <rFont val="Calibri"/>
        <family val="2"/>
      </rPr>
      <t>뜬</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종합해서</t>
    </r>
    <r>
      <rPr>
        <sz val="11"/>
        <color theme="1"/>
        <rFont val="Arial Unicode MS"/>
        <family val="2"/>
      </rPr>
      <t xml:space="preserve"> VIEW</t>
    </r>
  </si>
  <si>
    <r>
      <rPr>
        <sz val="11"/>
        <color theme="1"/>
        <rFont val="Calibri"/>
        <family val="2"/>
      </rPr>
      <t>그</t>
    </r>
    <r>
      <rPr>
        <sz val="11"/>
        <color theme="1"/>
        <rFont val="Arial Unicode MS"/>
        <family val="2"/>
      </rPr>
      <t xml:space="preserve"> </t>
    </r>
    <r>
      <rPr>
        <sz val="11"/>
        <color theme="1"/>
        <rFont val="Calibri"/>
        <family val="2"/>
      </rPr>
      <t>사이에</t>
    </r>
    <r>
      <rPr>
        <sz val="11"/>
        <color theme="1"/>
        <rFont val="Arial Unicode MS"/>
        <family val="2"/>
      </rPr>
      <t xml:space="preserve"> </t>
    </r>
    <r>
      <rPr>
        <sz val="11"/>
        <color theme="1"/>
        <rFont val="Calibri"/>
        <family val="2"/>
      </rPr>
      <t>뜨는</t>
    </r>
    <r>
      <rPr>
        <sz val="11"/>
        <color theme="1"/>
        <rFont val="Arial Unicode MS"/>
        <family val="2"/>
      </rPr>
      <t xml:space="preserve"> </t>
    </r>
    <r>
      <rPr>
        <sz val="11"/>
        <color theme="1"/>
        <rFont val="Calibri"/>
        <family val="2"/>
      </rPr>
      <t>데미지는</t>
    </r>
    <r>
      <rPr>
        <sz val="11"/>
        <color theme="1"/>
        <rFont val="Arial Unicode MS"/>
        <family val="2"/>
      </rPr>
      <t xml:space="preserve"> </t>
    </r>
    <r>
      <rPr>
        <sz val="11"/>
        <color theme="1"/>
        <rFont val="Calibri"/>
        <family val="2"/>
      </rPr>
      <t>텍스트</t>
    </r>
    <r>
      <rPr>
        <sz val="11"/>
        <color theme="1"/>
        <rFont val="Arial Unicode MS"/>
        <family val="2"/>
      </rPr>
      <t xml:space="preserve"> </t>
    </r>
    <r>
      <rPr>
        <sz val="11"/>
        <color theme="1"/>
        <rFont val="Calibri"/>
        <family val="2"/>
      </rPr>
      <t>즉시변경</t>
    </r>
  </si>
  <si>
    <r>
      <rPr>
        <sz val="11"/>
        <color theme="1"/>
        <rFont val="Arial Unicode MS"/>
        <family val="2"/>
      </rPr>
      <t>50</t>
    </r>
    <r>
      <rPr>
        <sz val="11"/>
        <color theme="1"/>
        <rFont val="Calibri"/>
        <family val="2"/>
      </rPr>
      <t>데미지</t>
    </r>
    <r>
      <rPr>
        <sz val="11"/>
        <color theme="1"/>
        <rFont val="Arial Unicode MS"/>
        <family val="2"/>
      </rPr>
      <t xml:space="preserve"> </t>
    </r>
    <r>
      <rPr>
        <sz val="11"/>
        <color theme="1"/>
        <rFont val="Calibri"/>
        <family val="2"/>
      </rPr>
      <t>입음</t>
    </r>
    <r>
      <rPr>
        <sz val="11"/>
        <color theme="1"/>
        <rFont val="Arial Unicode MS"/>
        <family val="2"/>
      </rPr>
      <t xml:space="preserve">: </t>
    </r>
    <r>
      <rPr>
        <sz val="11"/>
        <color theme="1"/>
        <rFont val="Calibri"/>
        <family val="2"/>
      </rPr>
      <t>작게</t>
    </r>
    <r>
      <rPr>
        <sz val="11"/>
        <color theme="1"/>
        <rFont val="Arial Unicode MS"/>
        <family val="2"/>
      </rPr>
      <t xml:space="preserve"> 50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머리위</t>
    </r>
    <r>
      <rPr>
        <sz val="11"/>
        <color theme="1"/>
        <rFont val="Arial Unicode MS"/>
        <family val="2"/>
      </rPr>
      <t xml:space="preserve"> 50 </t>
    </r>
    <r>
      <rPr>
        <sz val="11"/>
        <color theme="1"/>
        <rFont val="Calibri"/>
        <family val="2"/>
      </rPr>
      <t>표시</t>
    </r>
    <r>
      <rPr>
        <sz val="11"/>
        <color theme="1"/>
        <rFont val="Arial Unicode MS"/>
        <family val="2"/>
      </rPr>
      <t xml:space="preserve"> - 2</t>
    </r>
    <r>
      <rPr>
        <sz val="11"/>
        <color theme="1"/>
        <rFont val="Calibri"/>
        <family val="2"/>
      </rPr>
      <t>초</t>
    </r>
    <r>
      <rPr>
        <sz val="11"/>
        <color theme="1"/>
        <rFont val="Arial Unicode MS"/>
        <family val="2"/>
      </rPr>
      <t xml:space="preserve"> </t>
    </r>
    <r>
      <rPr>
        <sz val="11"/>
        <color theme="1"/>
        <rFont val="Calibri"/>
        <family val="2"/>
      </rPr>
      <t>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</si>
  <si>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Arial Unicode MS"/>
        <family val="2"/>
      </rPr>
      <t>2</t>
    </r>
    <r>
      <rPr>
        <sz val="11"/>
        <color theme="1"/>
        <rFont val="Calibri"/>
        <family val="2"/>
      </rPr>
      <t>초</t>
    </r>
    <r>
      <rPr>
        <sz val="11"/>
        <color theme="1"/>
        <rFont val="Arial Unicode MS"/>
        <family val="2"/>
      </rPr>
      <t xml:space="preserve"> </t>
    </r>
    <r>
      <rPr>
        <sz val="11"/>
        <color theme="1"/>
        <rFont val="Calibri"/>
        <family val="2"/>
      </rPr>
      <t>내</t>
    </r>
    <r>
      <rPr>
        <sz val="11"/>
        <color theme="1"/>
        <rFont val="Arial Unicode MS"/>
        <family val="2"/>
      </rPr>
      <t xml:space="preserve"> 30</t>
    </r>
    <r>
      <rPr>
        <sz val="11"/>
        <color theme="1"/>
        <rFont val="Calibri"/>
        <family val="2"/>
      </rPr>
      <t>데미지</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작게</t>
    </r>
    <r>
      <rPr>
        <sz val="11"/>
        <color theme="1"/>
        <rFont val="Arial Unicode MS"/>
        <family val="2"/>
      </rPr>
      <t xml:space="preserve"> 30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80 </t>
    </r>
    <r>
      <rPr>
        <sz val="11"/>
        <color theme="1"/>
        <rFont val="Calibri"/>
        <family val="2"/>
      </rPr>
      <t>바뀜</t>
    </r>
    <r>
      <rPr>
        <sz val="11"/>
        <color theme="1"/>
        <rFont val="Arial Unicode MS"/>
        <family val="2"/>
      </rPr>
      <t xml:space="preserve"> - </t>
    </r>
    <r>
      <rPr>
        <sz val="11"/>
        <color theme="1"/>
        <rFont val="Calibri"/>
        <family val="2"/>
      </rPr>
      <t>다시</t>
    </r>
    <r>
      <rPr>
        <sz val="11"/>
        <color theme="1"/>
        <rFont val="Arial Unicode MS"/>
        <family val="2"/>
      </rPr>
      <t xml:space="preserve"> 2</t>
    </r>
    <r>
      <rPr>
        <sz val="11"/>
        <color theme="1"/>
        <rFont val="Calibri"/>
        <family val="2"/>
      </rPr>
      <t>초후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</si>
  <si>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맑은 고딕"/>
        <family val="3"/>
        <charset val="129"/>
      </rPr>
      <t>초당</t>
    </r>
    <r>
      <rPr>
        <sz val="11"/>
        <color theme="1"/>
        <rFont val="Arial"/>
        <family val="2"/>
      </rPr>
      <t xml:space="preserve"> </t>
    </r>
    <r>
      <rPr>
        <sz val="11"/>
        <color theme="1"/>
        <rFont val="맑은 고딕"/>
        <family val="3"/>
        <charset val="129"/>
      </rPr>
      <t>마나</t>
    </r>
    <r>
      <rPr>
        <sz val="11"/>
        <color theme="1"/>
        <rFont val="Arial"/>
        <family val="2"/>
      </rPr>
      <t>(</t>
    </r>
    <r>
      <rPr>
        <sz val="11"/>
        <color theme="1"/>
        <rFont val="맑은 고딕"/>
        <family val="3"/>
        <charset val="129"/>
      </rPr>
      <t>영력or영압</t>
    </r>
    <r>
      <rPr>
        <sz val="11"/>
        <color theme="1"/>
        <rFont val="Arial"/>
        <family val="2"/>
      </rPr>
      <t>)</t>
    </r>
    <r>
      <rPr>
        <sz val="11"/>
        <color theme="1"/>
        <rFont val="맑은 고딕"/>
        <family val="3"/>
        <charset val="129"/>
      </rPr>
      <t>를</t>
    </r>
    <r>
      <rPr>
        <sz val="11"/>
        <color theme="1"/>
        <rFont val="Arial"/>
        <family val="2"/>
      </rPr>
      <t xml:space="preserve"> </t>
    </r>
    <r>
      <rPr>
        <sz val="11"/>
        <color theme="1"/>
        <rFont val="맑은 고딕"/>
        <family val="3"/>
        <charset val="129"/>
      </rPr>
      <t>소모하여</t>
    </r>
    <r>
      <rPr>
        <sz val="11"/>
        <color theme="1"/>
        <rFont val="Arial"/>
        <family val="2"/>
      </rPr>
      <t xml:space="preserve"> </t>
    </r>
    <r>
      <rPr>
        <sz val="11"/>
        <color theme="1"/>
        <rFont val="맑은 고딕"/>
        <family val="3"/>
        <charset val="129"/>
      </rPr>
      <t>스킬이</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강력해진다</t>
    </r>
    <r>
      <rPr>
        <sz val="11"/>
        <color theme="1"/>
        <rFont val="Arial"/>
        <family val="2"/>
      </rPr>
      <t xml:space="preserve">. </t>
    </r>
    <r>
      <rPr>
        <sz val="11"/>
        <color theme="1"/>
        <rFont val="맑은 고딕"/>
        <family val="3"/>
        <charset val="129"/>
      </rPr>
      <t>상위</t>
    </r>
    <r>
      <rPr>
        <sz val="11"/>
        <color theme="1"/>
        <rFont val="Arial"/>
        <family val="2"/>
      </rPr>
      <t xml:space="preserve"> </t>
    </r>
    <r>
      <rPr>
        <sz val="11"/>
        <color theme="1"/>
        <rFont val="맑은 고딕"/>
        <family val="3"/>
        <charset val="129"/>
      </rPr>
      <t>변신을</t>
    </r>
    <r>
      <rPr>
        <sz val="11"/>
        <color theme="1"/>
        <rFont val="Arial"/>
        <family val="2"/>
      </rPr>
      <t xml:space="preserve"> </t>
    </r>
    <r>
      <rPr>
        <sz val="11"/>
        <color theme="1"/>
        <rFont val="맑은 고딕"/>
        <family val="3"/>
        <charset val="129"/>
      </rPr>
      <t>하면</t>
    </r>
    <r>
      <rPr>
        <sz val="11"/>
        <color theme="1"/>
        <rFont val="Arial"/>
        <family val="2"/>
      </rPr>
      <t xml:space="preserve"> </t>
    </r>
    <r>
      <rPr>
        <sz val="11"/>
        <color theme="1"/>
        <rFont val="맑은 고딕"/>
        <family val="3"/>
        <charset val="129"/>
      </rPr>
      <t>마나가</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빨리</t>
    </r>
    <r>
      <rPr>
        <sz val="11"/>
        <color theme="1"/>
        <rFont val="Arial"/>
        <family val="2"/>
      </rPr>
      <t xml:space="preserve"> </t>
    </r>
    <r>
      <rPr>
        <sz val="11"/>
        <color theme="1"/>
        <rFont val="맑은 고딕"/>
        <family val="3"/>
        <charset val="129"/>
      </rPr>
      <t>소모된다</t>
    </r>
    <r>
      <rPr>
        <sz val="11"/>
        <color theme="1"/>
        <rFont val="Arial"/>
        <family val="2"/>
      </rPr>
      <t>.</t>
    </r>
    <phoneticPr fontId="38" type="noConversion"/>
  </si>
  <si>
    <r>
      <t>2</t>
    </r>
    <r>
      <rPr>
        <sz val="11"/>
        <color theme="1"/>
        <rFont val="맑은 고딕"/>
        <family val="3"/>
        <charset val="129"/>
      </rPr>
      <t>업당</t>
    </r>
    <r>
      <rPr>
        <sz val="11"/>
        <color theme="1"/>
        <rFont val="Arial"/>
        <family val="2"/>
      </rPr>
      <t xml:space="preserve"> 1</t>
    </r>
    <r>
      <rPr>
        <sz val="11"/>
        <color theme="1"/>
        <rFont val="맑은 고딕"/>
        <family val="3"/>
        <charset val="129"/>
      </rPr>
      <t>스텟</t>
    </r>
    <r>
      <rPr>
        <sz val="11"/>
        <color theme="1"/>
        <rFont val="Arial"/>
        <family val="2"/>
      </rPr>
      <t>, 5</t>
    </r>
    <r>
      <rPr>
        <sz val="11"/>
        <color theme="1"/>
        <rFont val="맑은 고딕"/>
        <family val="3"/>
        <charset val="129"/>
      </rPr>
      <t>업당</t>
    </r>
    <r>
      <rPr>
        <sz val="11"/>
        <color theme="1"/>
        <rFont val="Arial"/>
        <family val="2"/>
      </rPr>
      <t xml:space="preserve"> 1</t>
    </r>
    <r>
      <rPr>
        <sz val="11"/>
        <color theme="1"/>
        <rFont val="맑은 고딕"/>
        <family val="3"/>
        <charset val="129"/>
      </rPr>
      <t>스킬포인트. 300렙 기준 150스텟 + 60스킬포인트</t>
    </r>
    <phoneticPr fontId="38" type="noConversion"/>
  </si>
  <si>
    <t>환생 보상</t>
    <phoneticPr fontId="38" type="noConversion"/>
  </si>
  <si>
    <t>단계 보상</t>
    <phoneticPr fontId="38" type="noConversion"/>
  </si>
  <si>
    <r>
      <rPr>
        <sz val="11"/>
        <color theme="1"/>
        <rFont val="맑은 고딕"/>
        <family val="3"/>
        <charset val="129"/>
      </rPr>
      <t>환생당</t>
    </r>
    <r>
      <rPr>
        <sz val="11"/>
        <color theme="1"/>
        <rFont val="Arial"/>
        <family val="2"/>
      </rPr>
      <t xml:space="preserve"> 50</t>
    </r>
    <r>
      <rPr>
        <sz val="11"/>
        <color theme="1"/>
        <rFont val="맑은 고딕"/>
        <family val="3"/>
        <charset val="129"/>
      </rPr>
      <t>스텟</t>
    </r>
    <r>
      <rPr>
        <sz val="11"/>
        <color theme="1"/>
        <rFont val="Arial"/>
        <family val="2"/>
      </rPr>
      <t xml:space="preserve"> + 20</t>
    </r>
    <r>
      <rPr>
        <sz val="11"/>
        <color theme="1"/>
        <rFont val="맑은 고딕"/>
        <family val="3"/>
        <charset val="129"/>
      </rPr>
      <t>스킬포인트</t>
    </r>
    <r>
      <rPr>
        <sz val="11"/>
        <color theme="1"/>
        <rFont val="Arial Unicode MS"/>
        <family val="3"/>
        <charset val="129"/>
      </rPr>
      <t xml:space="preserve"> : 특정 단계가 오를때 추가보상 (1.5배)</t>
    </r>
    <phoneticPr fontId="38" type="noConversion"/>
  </si>
  <si>
    <t>극 -&gt; 다음 단계로 갈 때, 환생의 50%정도에 달하는 보상을 받음. (30스텟, 10스킬포인트)</t>
    <phoneticPr fontId="38" type="noConversion"/>
  </si>
  <si>
    <t>참고자료</t>
    <phoneticPr fontId="38" type="noConversion"/>
  </si>
  <si>
    <t>언젠간 쓰겠지2</t>
    <phoneticPr fontId="38" type="noConversion"/>
  </si>
  <si>
    <t>https://cafe.naver.com/w3umf/133086</t>
    <phoneticPr fontId="38" type="noConversion"/>
  </si>
  <si>
    <t>https://cafe.naver.com/w3umf/136920</t>
    <phoneticPr fontId="38" type="noConversion"/>
  </si>
  <si>
    <r>
      <t>[</t>
    </r>
    <r>
      <rPr>
        <sz val="11"/>
        <color theme="1"/>
        <rFont val="맑은 고딕"/>
        <family val="3"/>
        <charset val="129"/>
        <scheme val="minor"/>
      </rPr>
      <t>유틸</t>
    </r>
    <r>
      <rPr>
        <sz val="11"/>
        <color theme="1"/>
        <rFont val="맑은 고딕"/>
        <family val="2"/>
        <scheme val="minor"/>
      </rPr>
      <t xml:space="preserve">] VSCode Markdown </t>
    </r>
    <r>
      <rPr>
        <sz val="11"/>
        <color theme="1"/>
        <rFont val="맑은 고딕"/>
        <family val="3"/>
        <charset val="129"/>
        <scheme val="minor"/>
      </rPr>
      <t>주석</t>
    </r>
    <r>
      <rPr>
        <sz val="11"/>
        <color theme="1"/>
        <rFont val="맑은 고딕"/>
        <family val="2"/>
        <scheme val="minor"/>
      </rPr>
      <t xml:space="preserve"> </t>
    </r>
    <r>
      <rPr>
        <sz val="11"/>
        <color theme="1"/>
        <rFont val="맑은 고딕"/>
        <family val="3"/>
        <charset val="129"/>
        <scheme val="minor"/>
      </rPr>
      <t>활용하기</t>
    </r>
    <phoneticPr fontId="38" type="noConversion"/>
  </si>
  <si>
    <t>[유틸] VSCode를 활용한 코딩과 git을 사용한 형상관리</t>
    <phoneticPr fontId="38" type="noConversion"/>
  </si>
  <si>
    <t>천혜양</t>
    <phoneticPr fontId="38" type="noConversion"/>
  </si>
  <si>
    <t>동동주</t>
    <phoneticPr fontId="38" type="noConversion"/>
  </si>
  <si>
    <t>공동작업 진행방법 - additional tool</t>
    <phoneticPr fontId="38" type="noConversion"/>
  </si>
  <si>
    <t>공동작업 진행방법 - maintool</t>
    <phoneticPr fontId="38" type="noConversion"/>
  </si>
  <si>
    <t>장식물생성, 보스등장 씨네마틱, 프레임 연동 체력바 생성</t>
    <phoneticPr fontId="38" type="noConversion"/>
  </si>
  <si>
    <r>
      <rPr>
        <b/>
        <sz val="11"/>
        <color theme="1"/>
        <rFont val="맑은 고딕"/>
        <family val="3"/>
        <charset val="129"/>
        <scheme val="minor"/>
      </rPr>
      <t>유닛</t>
    </r>
  </si>
  <si>
    <t>반응 완료</t>
  </si>
  <si>
    <r>
      <rPr>
        <b/>
        <sz val="11"/>
        <color theme="1"/>
        <rFont val="맑은 고딕"/>
        <family val="3"/>
        <charset val="129"/>
        <scheme val="minor"/>
      </rPr>
      <t>지형</t>
    </r>
  </si>
  <si>
    <r>
      <rPr>
        <sz val="11"/>
        <color theme="1"/>
        <rFont val="맑은 고딕"/>
        <family val="3"/>
        <charset val="129"/>
        <scheme val="minor"/>
      </rPr>
      <t>마을</t>
    </r>
    <phoneticPr fontId="38" type="noConversion"/>
  </si>
  <si>
    <t>추가기능 도입 완료</t>
  </si>
  <si>
    <t>최적화 설계 완료</t>
  </si>
  <si>
    <t>최적화, 블록화 완료</t>
  </si>
  <si>
    <r>
      <rPr>
        <sz val="11"/>
        <color theme="1"/>
        <rFont val="맑은 고딕"/>
        <family val="3"/>
        <charset val="129"/>
        <scheme val="minor"/>
      </rPr>
      <t>사냥터</t>
    </r>
    <phoneticPr fontId="38" type="noConversion"/>
  </si>
  <si>
    <r>
      <rPr>
        <b/>
        <sz val="11"/>
        <color theme="1"/>
        <rFont val="맑은 고딕"/>
        <family val="3"/>
        <charset val="129"/>
        <scheme val="minor"/>
      </rPr>
      <t>시스템</t>
    </r>
  </si>
  <si>
    <r>
      <rPr>
        <sz val="11"/>
        <color theme="1"/>
        <rFont val="맑은 고딕"/>
        <family val="3"/>
        <charset val="129"/>
        <scheme val="minor"/>
      </rPr>
      <t>아이템</t>
    </r>
  </si>
  <si>
    <r>
      <rPr>
        <sz val="11"/>
        <color theme="1"/>
        <rFont val="맑은 고딕"/>
        <family val="3"/>
        <charset val="129"/>
        <scheme val="minor"/>
      </rPr>
      <t>장착</t>
    </r>
  </si>
  <si>
    <r>
      <rPr>
        <sz val="11"/>
        <color theme="1"/>
        <rFont val="맑은 고딕"/>
        <family val="3"/>
        <charset val="129"/>
        <scheme val="minor"/>
      </rPr>
      <t>드랍</t>
    </r>
    <r>
      <rPr>
        <sz val="11"/>
        <color theme="1"/>
        <rFont val="맑은 고딕"/>
        <family val="2"/>
        <scheme val="minor"/>
      </rPr>
      <t xml:space="preserve">, </t>
    </r>
    <r>
      <rPr>
        <sz val="11"/>
        <color theme="1"/>
        <rFont val="맑은 고딕"/>
        <family val="3"/>
        <charset val="129"/>
        <scheme val="minor"/>
      </rPr>
      <t>판매</t>
    </r>
  </si>
  <si>
    <r>
      <rPr>
        <sz val="11"/>
        <color theme="1"/>
        <rFont val="맑은 고딕"/>
        <family val="3"/>
        <charset val="129"/>
        <scheme val="minor"/>
      </rPr>
      <t>강화</t>
    </r>
  </si>
  <si>
    <r>
      <rPr>
        <sz val="11"/>
        <color theme="1"/>
        <rFont val="맑은 고딕"/>
        <family val="3"/>
        <charset val="129"/>
        <scheme val="minor"/>
      </rPr>
      <t>등급</t>
    </r>
    <r>
      <rPr>
        <sz val="11"/>
        <color theme="1"/>
        <rFont val="맑은 고딕"/>
        <family val="2"/>
        <scheme val="minor"/>
      </rPr>
      <t xml:space="preserve"> </t>
    </r>
    <r>
      <rPr>
        <sz val="11"/>
        <color theme="1"/>
        <rFont val="맑은 고딕"/>
        <family val="3"/>
        <charset val="129"/>
        <scheme val="minor"/>
      </rPr>
      <t>추가옵션</t>
    </r>
  </si>
  <si>
    <r>
      <rPr>
        <sz val="11"/>
        <color theme="1"/>
        <rFont val="맑은 고딕"/>
        <family val="3"/>
        <charset val="129"/>
        <scheme val="minor"/>
      </rPr>
      <t>조합</t>
    </r>
  </si>
  <si>
    <r>
      <rPr>
        <sz val="11"/>
        <color theme="1"/>
        <rFont val="맑은 고딕"/>
        <family val="3"/>
        <charset val="129"/>
        <scheme val="minor"/>
      </rPr>
      <t>파티</t>
    </r>
  </si>
  <si>
    <r>
      <rPr>
        <sz val="11"/>
        <color theme="1"/>
        <rFont val="맑은 고딕"/>
        <family val="3"/>
        <charset val="129"/>
        <scheme val="minor"/>
      </rPr>
      <t>세이브</t>
    </r>
  </si>
  <si>
    <r>
      <rPr>
        <sz val="11"/>
        <color theme="1"/>
        <rFont val="맑은 고딕"/>
        <family val="3"/>
        <charset val="129"/>
        <scheme val="minor"/>
      </rPr>
      <t>스킬</t>
    </r>
  </si>
  <si>
    <r>
      <rPr>
        <sz val="11"/>
        <color theme="1"/>
        <rFont val="맑은 고딕"/>
        <family val="3"/>
        <charset val="129"/>
        <scheme val="minor"/>
      </rPr>
      <t>스킬트리</t>
    </r>
  </si>
  <si>
    <r>
      <rPr>
        <sz val="11"/>
        <color theme="1"/>
        <rFont val="맑은 고딕"/>
        <family val="3"/>
        <charset val="129"/>
        <scheme val="minor"/>
      </rPr>
      <t>공통</t>
    </r>
  </si>
  <si>
    <r>
      <rPr>
        <sz val="11"/>
        <color theme="1"/>
        <rFont val="맑은 고딕"/>
        <family val="3"/>
        <charset val="129"/>
        <scheme val="minor"/>
      </rPr>
      <t>패시브</t>
    </r>
  </si>
  <si>
    <r>
      <rPr>
        <sz val="11"/>
        <color theme="1"/>
        <rFont val="맑은 고딕"/>
        <family val="3"/>
        <charset val="129"/>
        <scheme val="minor"/>
      </rPr>
      <t>핵심</t>
    </r>
  </si>
  <si>
    <r>
      <rPr>
        <sz val="11"/>
        <color theme="1"/>
        <rFont val="맑은 고딕"/>
        <family val="3"/>
        <charset val="129"/>
        <scheme val="minor"/>
      </rPr>
      <t>칭호</t>
    </r>
  </si>
  <si>
    <r>
      <rPr>
        <sz val="11"/>
        <color theme="1"/>
        <rFont val="맑은 고딕"/>
        <family val="3"/>
        <charset val="129"/>
        <scheme val="minor"/>
      </rPr>
      <t>컨셉잡기</t>
    </r>
    <phoneticPr fontId="38" type="noConversion"/>
  </si>
  <si>
    <r>
      <rPr>
        <sz val="11"/>
        <color theme="1"/>
        <rFont val="맑은 고딕"/>
        <family val="3"/>
        <charset val="129"/>
        <scheme val="minor"/>
      </rPr>
      <t>구역잡기</t>
    </r>
    <phoneticPr fontId="38" type="noConversion"/>
  </si>
  <si>
    <r>
      <rPr>
        <sz val="11"/>
        <color theme="1"/>
        <rFont val="맑은 고딕"/>
        <family val="3"/>
        <charset val="129"/>
        <scheme val="minor"/>
      </rPr>
      <t>생성시스템</t>
    </r>
    <phoneticPr fontId="38" type="noConversion"/>
  </si>
  <si>
    <r>
      <rPr>
        <sz val="11"/>
        <color theme="1"/>
        <rFont val="맑은 고딕"/>
        <family val="3"/>
        <charset val="129"/>
        <scheme val="minor"/>
      </rPr>
      <t>추가시스템</t>
    </r>
    <phoneticPr fontId="38" type="noConversion"/>
  </si>
  <si>
    <r>
      <rPr>
        <sz val="11"/>
        <color theme="1"/>
        <rFont val="맑은 고딕"/>
        <family val="3"/>
        <charset val="129"/>
        <scheme val="minor"/>
      </rPr>
      <t>레이드시스템</t>
    </r>
    <phoneticPr fontId="38" type="noConversion"/>
  </si>
  <si>
    <r>
      <rPr>
        <b/>
        <sz val="11"/>
        <color theme="1"/>
        <rFont val="맑은 고딕"/>
        <family val="3"/>
        <charset val="129"/>
        <scheme val="minor"/>
      </rPr>
      <t>인터페이스</t>
    </r>
  </si>
  <si>
    <r>
      <rPr>
        <sz val="11"/>
        <color theme="1"/>
        <rFont val="맑은 고딕"/>
        <family val="3"/>
        <charset val="129"/>
        <scheme val="minor"/>
      </rPr>
      <t>메인</t>
    </r>
  </si>
  <si>
    <r>
      <rPr>
        <sz val="11"/>
        <color theme="1"/>
        <rFont val="맑은 고딕"/>
        <family val="3"/>
        <charset val="129"/>
        <scheme val="minor"/>
      </rPr>
      <t>셀릭</t>
    </r>
  </si>
  <si>
    <r>
      <rPr>
        <sz val="11"/>
        <color theme="1"/>
        <rFont val="맑은 고딕"/>
        <family val="3"/>
        <charset val="129"/>
        <scheme val="minor"/>
      </rPr>
      <t>퀵슬롯</t>
    </r>
  </si>
  <si>
    <r>
      <rPr>
        <sz val="11"/>
        <color theme="1"/>
        <rFont val="맑은 고딕"/>
        <family val="3"/>
        <charset val="129"/>
        <scheme val="minor"/>
      </rPr>
      <t>카톡</t>
    </r>
    <r>
      <rPr>
        <sz val="11"/>
        <color theme="1"/>
        <rFont val="맑은 고딕"/>
        <family val="2"/>
        <scheme val="minor"/>
      </rPr>
      <t xml:space="preserve"> </t>
    </r>
    <r>
      <rPr>
        <sz val="11"/>
        <color theme="1"/>
        <rFont val="맑은 고딕"/>
        <family val="3"/>
        <charset val="129"/>
        <scheme val="minor"/>
      </rPr>
      <t>등</t>
    </r>
  </si>
  <si>
    <r>
      <rPr>
        <sz val="11"/>
        <color theme="1"/>
        <rFont val="맑은 고딕"/>
        <family val="3"/>
        <charset val="129"/>
        <scheme val="minor"/>
      </rPr>
      <t>서브</t>
    </r>
  </si>
  <si>
    <r>
      <rPr>
        <sz val="11"/>
        <color theme="1"/>
        <rFont val="맑은 고딕"/>
        <family val="3"/>
        <charset val="129"/>
        <scheme val="minor"/>
      </rPr>
      <t>키설정</t>
    </r>
  </si>
  <si>
    <r>
      <rPr>
        <sz val="11"/>
        <color theme="1"/>
        <rFont val="맑은 고딕"/>
        <family val="3"/>
        <charset val="129"/>
        <scheme val="minor"/>
      </rPr>
      <t>기타설정</t>
    </r>
  </si>
  <si>
    <r>
      <rPr>
        <sz val="11"/>
        <color theme="1"/>
        <rFont val="맑은 고딕"/>
        <family val="3"/>
        <charset val="129"/>
        <scheme val="minor"/>
      </rPr>
      <t>인벤토리</t>
    </r>
  </si>
  <si>
    <r>
      <rPr>
        <b/>
        <sz val="11"/>
        <color theme="1"/>
        <rFont val="맑은 고딕"/>
        <family val="3"/>
        <charset val="129"/>
        <scheme val="minor"/>
      </rPr>
      <t>퀘스트</t>
    </r>
  </si>
  <si>
    <r>
      <rPr>
        <sz val="11"/>
        <color theme="1"/>
        <rFont val="맑은 고딕"/>
        <family val="3"/>
        <charset val="129"/>
        <scheme val="minor"/>
      </rPr>
      <t>메인퀘</t>
    </r>
  </si>
  <si>
    <r>
      <rPr>
        <sz val="11"/>
        <color theme="1"/>
        <rFont val="맑은 고딕"/>
        <family val="3"/>
        <charset val="129"/>
        <scheme val="minor"/>
      </rPr>
      <t>서브퀘</t>
    </r>
  </si>
  <si>
    <r>
      <rPr>
        <b/>
        <sz val="11"/>
        <color theme="1"/>
        <rFont val="맑은 고딕"/>
        <family val="3"/>
        <charset val="129"/>
        <scheme val="minor"/>
      </rPr>
      <t>기타</t>
    </r>
  </si>
  <si>
    <r>
      <rPr>
        <sz val="11"/>
        <color theme="1"/>
        <rFont val="맑은 고딕"/>
        <family val="3"/>
        <charset val="129"/>
        <scheme val="minor"/>
      </rPr>
      <t>맵</t>
    </r>
    <r>
      <rPr>
        <sz val="11"/>
        <color theme="1"/>
        <rFont val="맑은 고딕"/>
        <family val="2"/>
        <scheme val="minor"/>
      </rPr>
      <t xml:space="preserve"> </t>
    </r>
    <r>
      <rPr>
        <sz val="11"/>
        <color theme="1"/>
        <rFont val="맑은 고딕"/>
        <family val="3"/>
        <charset val="129"/>
        <scheme val="minor"/>
      </rPr>
      <t>컨셉</t>
    </r>
  </si>
  <si>
    <r>
      <rPr>
        <sz val="11"/>
        <color theme="1"/>
        <rFont val="맑은 고딕"/>
        <family val="3"/>
        <charset val="129"/>
        <scheme val="minor"/>
      </rPr>
      <t>기능</t>
    </r>
  </si>
  <si>
    <t>+17月카라</t>
  </si>
  <si>
    <t>캐시샵</t>
    <phoneticPr fontId="38" type="noConversion"/>
  </si>
  <si>
    <t>캐릭터</t>
    <phoneticPr fontId="38" type="noConversion"/>
  </si>
  <si>
    <t>몬스터</t>
    <phoneticPr fontId="38" type="noConversion"/>
  </si>
  <si>
    <t>NPC</t>
    <phoneticPr fontId="38" type="noConversion"/>
  </si>
  <si>
    <t>목표</t>
    <phoneticPr fontId="38" type="noConversion"/>
  </si>
  <si>
    <t>필요시간</t>
    <phoneticPr fontId="38" type="noConversion"/>
  </si>
  <si>
    <t>부족%</t>
    <phoneticPr fontId="38" type="noConversion"/>
  </si>
  <si>
    <r>
      <rPr>
        <sz val="11"/>
        <rFont val="맑은 고딕"/>
        <family val="3"/>
        <charset val="129"/>
        <scheme val="minor"/>
      </rPr>
      <t>사냥터</t>
    </r>
    <phoneticPr fontId="38" type="noConversion"/>
  </si>
  <si>
    <r>
      <t>[</t>
    </r>
    <r>
      <rPr>
        <sz val="11"/>
        <color theme="1"/>
        <rFont val="맑은 고딕"/>
        <family val="3"/>
        <charset val="129"/>
      </rPr>
      <t>아이디어</t>
    </r>
    <r>
      <rPr>
        <sz val="11"/>
        <color theme="1"/>
        <rFont val="맑은 고딕"/>
        <family val="2"/>
        <scheme val="minor"/>
      </rPr>
      <t xml:space="preserve">] </t>
    </r>
    <r>
      <rPr>
        <sz val="11"/>
        <color theme="1"/>
        <rFont val="맑은 고딕"/>
        <family val="3"/>
        <charset val="129"/>
      </rPr>
      <t>초보도</t>
    </r>
    <r>
      <rPr>
        <sz val="11"/>
        <color theme="1"/>
        <rFont val="맑은 고딕"/>
        <family val="2"/>
        <scheme val="minor"/>
      </rPr>
      <t xml:space="preserve"> </t>
    </r>
    <r>
      <rPr>
        <sz val="11"/>
        <color theme="1"/>
        <rFont val="맑은 고딕"/>
        <family val="3"/>
        <charset val="129"/>
      </rPr>
      <t>참여</t>
    </r>
    <r>
      <rPr>
        <sz val="11"/>
        <color theme="1"/>
        <rFont val="맑은 고딕"/>
        <family val="2"/>
        <scheme val="minor"/>
      </rPr>
      <t xml:space="preserve"> </t>
    </r>
    <r>
      <rPr>
        <sz val="11"/>
        <color theme="1"/>
        <rFont val="맑은 고딕"/>
        <family val="3"/>
        <charset val="129"/>
      </rPr>
      <t>할</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있는</t>
    </r>
    <r>
      <rPr>
        <sz val="11"/>
        <color theme="1"/>
        <rFont val="맑은 고딕"/>
        <family val="2"/>
        <scheme val="minor"/>
      </rPr>
      <t xml:space="preserve"> </t>
    </r>
    <r>
      <rPr>
        <sz val="11"/>
        <color theme="1"/>
        <rFont val="맑은 고딕"/>
        <family val="3"/>
        <charset val="129"/>
      </rPr>
      <t>레이드</t>
    </r>
    <phoneticPr fontId="38" type="noConversion"/>
  </si>
  <si>
    <t>154949</t>
    <phoneticPr fontId="38" type="noConversion"/>
  </si>
  <si>
    <t>https://cafe.naver.com/w3umf/138449</t>
    <phoneticPr fontId="38" type="noConversion"/>
  </si>
  <si>
    <t>공동 참여 레이드 아이디어</t>
    <phoneticPr fontId="38" type="noConversion"/>
  </si>
  <si>
    <t>우선도(알파)</t>
    <phoneticPr fontId="38" type="noConversion"/>
  </si>
  <si>
    <t>중요도</t>
    <phoneticPr fontId="38" type="noConversion"/>
  </si>
  <si>
    <r>
      <t>우선순위</t>
    </r>
    <r>
      <rPr>
        <b/>
        <sz val="11"/>
        <color theme="1"/>
        <rFont val="굴림"/>
        <family val="2"/>
        <charset val="129"/>
      </rPr>
      <t xml:space="preserve"> 기반 재설계:</t>
    </r>
    <phoneticPr fontId="38" type="noConversion"/>
  </si>
  <si>
    <t>제한</t>
    <phoneticPr fontId="38" type="noConversion"/>
  </si>
  <si>
    <t>카테고리</t>
    <phoneticPr fontId="38" type="noConversion"/>
  </si>
  <si>
    <t>일반</t>
    <phoneticPr fontId="38" type="noConversion"/>
  </si>
  <si>
    <t>날개</t>
    <phoneticPr fontId="38" type="noConversion"/>
  </si>
  <si>
    <t>영웅</t>
    <phoneticPr fontId="38" type="noConversion"/>
  </si>
  <si>
    <t>전체</t>
    <phoneticPr fontId="38" type="noConversion"/>
  </si>
  <si>
    <t>드알</t>
    <phoneticPr fontId="38" type="noConversion"/>
  </si>
  <si>
    <t>공용</t>
    <phoneticPr fontId="38" type="noConversion"/>
  </si>
  <si>
    <r>
      <t xml:space="preserve">극한 </t>
    </r>
    <r>
      <rPr>
        <sz val="11"/>
        <color theme="1"/>
        <rFont val="맑은 고딕"/>
        <family val="3"/>
        <charset val="129"/>
        <scheme val="minor"/>
      </rPr>
      <t>수련</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추가</t>
    </r>
    <phoneticPr fontId="38" type="noConversion"/>
  </si>
  <si>
    <r>
      <t xml:space="preserve">(펫 35Lv </t>
    </r>
    <r>
      <rPr>
        <sz val="11"/>
        <color theme="1"/>
        <rFont val="맑은 고딕"/>
        <family val="3"/>
        <charset val="129"/>
        <scheme val="minor"/>
      </rPr>
      <t>쿠우라</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</si>
  <si>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 xml:space="preserve">(창고 45Lv </t>
    </r>
    <r>
      <rPr>
        <sz val="11"/>
        <color theme="1"/>
        <rFont val="맑은 고딕"/>
        <family val="3"/>
        <charset val="129"/>
        <scheme val="minor"/>
      </rPr>
      <t>분홍여우</t>
    </r>
    <r>
      <rPr>
        <sz val="11"/>
        <color theme="1"/>
        <rFont val="맑은 고딕"/>
        <family val="2"/>
        <scheme val="minor"/>
      </rPr>
      <t xml:space="preserve"> </t>
    </r>
    <r>
      <rPr>
        <sz val="11"/>
        <color theme="1"/>
        <rFont val="맑은 고딕"/>
        <family val="3"/>
        <charset val="129"/>
        <scheme val="minor"/>
      </rPr>
      <t>성체</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</si>
  <si>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19종류 * 8</t>
    </r>
    <r>
      <rPr>
        <sz val="11"/>
        <color theme="1"/>
        <rFont val="맑은 고딕"/>
        <family val="3"/>
        <charset val="129"/>
        <scheme val="minor"/>
      </rPr>
      <t>번강화</t>
    </r>
    <r>
      <rPr>
        <sz val="11"/>
        <color theme="1"/>
        <rFont val="맑은 고딕"/>
        <family val="2"/>
        <scheme val="minor"/>
      </rPr>
      <t xml:space="preserve"> = 152</t>
    </r>
    <r>
      <rPr>
        <sz val="11"/>
        <color theme="1"/>
        <rFont val="맑은 고딕"/>
        <family val="3"/>
        <charset val="129"/>
        <scheme val="minor"/>
      </rPr>
      <t>레벨</t>
    </r>
    <phoneticPr fontId="38" type="noConversion"/>
  </si>
  <si>
    <r>
      <rPr>
        <sz val="11"/>
        <color theme="1"/>
        <rFont val="맑은 고딕"/>
        <family val="3"/>
        <charset val="129"/>
        <scheme val="minor"/>
      </rPr>
      <t>트리거</t>
    </r>
    <r>
      <rPr>
        <sz val="11"/>
        <color theme="1"/>
        <rFont val="맑은 고딕"/>
        <family val="2"/>
        <scheme val="minor"/>
      </rPr>
      <t xml:space="preserve"> </t>
    </r>
    <r>
      <rPr>
        <sz val="11"/>
        <color theme="1"/>
        <rFont val="맑은 고딕"/>
        <family val="3"/>
        <charset val="129"/>
        <scheme val="minor"/>
      </rPr>
      <t>데미지</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16Lv</t>
    </r>
    <r>
      <rPr>
        <sz val="11"/>
        <color theme="1"/>
        <rFont val="맑은 고딕"/>
        <family val="3"/>
        <charset val="129"/>
        <scheme val="minor"/>
      </rPr>
      <t>부터</t>
    </r>
    <r>
      <rPr>
        <sz val="11"/>
        <color theme="1"/>
        <rFont val="맑은 고딕"/>
        <family val="2"/>
        <scheme val="minor"/>
      </rPr>
      <t xml:space="preserve"> </t>
    </r>
    <r>
      <rPr>
        <sz val="11"/>
        <color theme="1"/>
        <rFont val="맑은 고딕"/>
        <family val="3"/>
        <charset val="129"/>
        <scheme val="minor"/>
      </rPr>
      <t>투력</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극한수련</t>
    </r>
    <r>
      <rPr>
        <sz val="11"/>
        <color theme="1"/>
        <rFont val="맑은 고딕"/>
        <family val="2"/>
        <scheme val="minor"/>
      </rPr>
      <t xml:space="preserve"> </t>
    </r>
    <r>
      <rPr>
        <sz val="11"/>
        <color theme="1"/>
        <rFont val="맑은 고딕"/>
        <family val="3"/>
        <charset val="129"/>
        <scheme val="minor"/>
      </rPr>
      <t>획득</t>
    </r>
    <r>
      <rPr>
        <sz val="11"/>
        <color theme="1"/>
        <rFont val="맑은 고딕"/>
        <family val="2"/>
        <scheme val="minor"/>
      </rPr>
      <t xml:space="preserve"> </t>
    </r>
    <r>
      <rPr>
        <sz val="11"/>
        <color theme="1"/>
        <rFont val="맑은 고딕"/>
        <family val="3"/>
        <charset val="129"/>
        <scheme val="minor"/>
      </rPr>
      <t>보너스</t>
    </r>
    <phoneticPr fontId="38" type="noConversion"/>
  </si>
  <si>
    <r>
      <rPr>
        <sz val="11"/>
        <color theme="1"/>
        <rFont val="맑은 고딕"/>
        <family val="2"/>
        <charset val="129"/>
        <scheme val="minor"/>
      </rPr>
      <t>추가골드</t>
    </r>
    <r>
      <rPr>
        <sz val="11"/>
        <color theme="1"/>
        <rFont val="맑은 고딕"/>
        <family val="2"/>
        <scheme val="minor"/>
      </rPr>
      <t xml:space="preserve">+1, </t>
    </r>
    <r>
      <rPr>
        <sz val="11"/>
        <color theme="1"/>
        <rFont val="맑은 고딕"/>
        <family val="2"/>
        <charset val="129"/>
        <scheme val="minor"/>
      </rPr>
      <t>경치</t>
    </r>
    <r>
      <rPr>
        <sz val="11"/>
        <color theme="1"/>
        <rFont val="맑은 고딕"/>
        <family val="2"/>
        <scheme val="minor"/>
      </rPr>
      <t>/</t>
    </r>
    <r>
      <rPr>
        <sz val="11"/>
        <color theme="1"/>
        <rFont val="맑은 고딕"/>
        <family val="2"/>
        <charset val="129"/>
        <scheme val="minor"/>
      </rPr>
      <t>드랍률</t>
    </r>
    <r>
      <rPr>
        <sz val="11"/>
        <color theme="1"/>
        <rFont val="맑은 고딕"/>
        <family val="2"/>
        <scheme val="minor"/>
      </rPr>
      <t xml:space="preserve"> +100%, </t>
    </r>
    <r>
      <rPr>
        <sz val="11"/>
        <color theme="1"/>
        <rFont val="맑은 고딕"/>
        <family val="2"/>
        <charset val="129"/>
        <scheme val="minor"/>
      </rPr>
      <t>별</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+1, </t>
    </r>
    <r>
      <rPr>
        <sz val="11"/>
        <color theme="1"/>
        <rFont val="맑은 고딕"/>
        <family val="2"/>
        <charset val="129"/>
        <scheme val="minor"/>
      </rPr>
      <t>훈련</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 +1, </t>
    </r>
    <r>
      <rPr>
        <sz val="11"/>
        <color theme="1"/>
        <rFont val="맑은 고딕"/>
        <family val="2"/>
        <charset val="129"/>
        <scheme val="minor"/>
      </rPr>
      <t>중첩드랍</t>
    </r>
    <r>
      <rPr>
        <sz val="11"/>
        <color theme="1"/>
        <rFont val="맑은 고딕"/>
        <family val="2"/>
        <scheme val="minor"/>
      </rPr>
      <t xml:space="preserve">+, </t>
    </r>
    <r>
      <rPr>
        <sz val="11"/>
        <color theme="1"/>
        <rFont val="맑은 고딕"/>
        <family val="2"/>
        <charset val="129"/>
        <scheme val="minor"/>
      </rPr>
      <t>모험</t>
    </r>
    <r>
      <rPr>
        <sz val="11"/>
        <color theme="1"/>
        <rFont val="맑은 고딕"/>
        <family val="2"/>
        <scheme val="minor"/>
      </rPr>
      <t xml:space="preserve"> </t>
    </r>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수련치</t>
    </r>
    <r>
      <rPr>
        <sz val="11"/>
        <color theme="1"/>
        <rFont val="맑은 고딕"/>
        <family val="2"/>
        <scheme val="minor"/>
      </rPr>
      <t xml:space="preserve">+30%, </t>
    </r>
    <r>
      <rPr>
        <sz val="11"/>
        <color theme="1"/>
        <rFont val="맑은 고딕"/>
        <family val="2"/>
        <charset val="129"/>
        <scheme val="minor"/>
      </rPr>
      <t>특수구간</t>
    </r>
    <r>
      <rPr>
        <sz val="11"/>
        <color theme="1"/>
        <rFont val="맑은 고딕"/>
        <family val="2"/>
        <scheme val="minor"/>
      </rPr>
      <t xml:space="preserve"> </t>
    </r>
    <r>
      <rPr>
        <sz val="11"/>
        <color theme="1"/>
        <rFont val="맑은 고딕"/>
        <family val="2"/>
        <charset val="129"/>
        <scheme val="minor"/>
      </rPr>
      <t>속도</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t>
    </r>
    <r>
      <rPr>
        <sz val="11"/>
        <color theme="1"/>
        <rFont val="맑은 고딕"/>
        <family val="2"/>
        <charset val="129"/>
        <scheme val="minor"/>
      </rPr>
      <t>효율성</t>
    </r>
    <r>
      <rPr>
        <sz val="11"/>
        <color theme="1"/>
        <rFont val="맑은 고딕"/>
        <family val="2"/>
        <scheme val="minor"/>
      </rPr>
      <t xml:space="preserve">+, </t>
    </r>
    <r>
      <rPr>
        <sz val="11"/>
        <color theme="1"/>
        <rFont val="맑은 고딕"/>
        <family val="2"/>
        <charset val="129"/>
        <scheme val="minor"/>
      </rPr>
      <t>극한수련</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+1%</t>
    </r>
    <phoneticPr fontId="38" type="noConversion"/>
  </si>
  <si>
    <r>
      <rPr>
        <b/>
        <sz val="11"/>
        <color theme="1"/>
        <rFont val="맑은 고딕"/>
        <family val="3"/>
        <charset val="129"/>
        <scheme val="minor"/>
      </rPr>
      <t>효과</t>
    </r>
    <phoneticPr fontId="38" type="noConversion"/>
  </si>
  <si>
    <r>
      <t xml:space="preserve">후원당 Lv </t>
    </r>
    <r>
      <rPr>
        <sz val="11"/>
        <color theme="1"/>
        <rFont val="맑은 고딕"/>
        <family val="3"/>
        <charset val="129"/>
        <scheme val="minor"/>
      </rPr>
      <t>자동</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</si>
  <si>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여분</t>
    </r>
    <r>
      <rPr>
        <sz val="11"/>
        <color theme="1"/>
        <rFont val="맑은 고딕"/>
        <family val="2"/>
        <scheme val="minor"/>
      </rPr>
      <t xml:space="preserve"> </t>
    </r>
    <r>
      <rPr>
        <sz val="11"/>
        <color theme="1"/>
        <rFont val="맑은 고딕"/>
        <family val="3"/>
        <charset val="129"/>
        <scheme val="minor"/>
      </rPr>
      <t>인벤토리</t>
    </r>
    <phoneticPr fontId="38" type="noConversion"/>
  </si>
  <si>
    <r>
      <t xml:space="preserve">체력,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서브스텟</t>
    </r>
    <r>
      <rPr>
        <sz val="11"/>
        <color theme="1"/>
        <rFont val="맑은 고딕"/>
        <family val="2"/>
        <scheme val="minor"/>
      </rPr>
      <t xml:space="preserve">,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체력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증가</t>
    </r>
    <phoneticPr fontId="38" type="noConversion"/>
  </si>
  <si>
    <r>
      <rPr>
        <sz val="11"/>
        <color theme="1"/>
        <rFont val="맑은 고딕"/>
        <family val="3"/>
        <charset val="129"/>
        <scheme val="minor"/>
      </rPr>
      <t>힐</t>
    </r>
    <r>
      <rPr>
        <sz val="11"/>
        <color theme="1"/>
        <rFont val="맑은 고딕"/>
        <family val="2"/>
        <scheme val="minor"/>
      </rPr>
      <t xml:space="preserve">, </t>
    </r>
    <r>
      <rPr>
        <sz val="11"/>
        <color theme="1"/>
        <rFont val="맑은 고딕"/>
        <family val="3"/>
        <charset val="129"/>
        <scheme val="minor"/>
      </rPr>
      <t>보조딜</t>
    </r>
    <r>
      <rPr>
        <sz val="11"/>
        <color theme="1"/>
        <rFont val="맑은 고딕"/>
        <family val="2"/>
        <scheme val="minor"/>
      </rPr>
      <t xml:space="preserve">, </t>
    </r>
    <r>
      <rPr>
        <sz val="11"/>
        <color theme="1"/>
        <rFont val="맑은 고딕"/>
        <family val="3"/>
        <charset val="129"/>
        <scheme val="minor"/>
      </rPr>
      <t>몸빵</t>
    </r>
    <r>
      <rPr>
        <sz val="11"/>
        <color theme="1"/>
        <rFont val="맑은 고딕"/>
        <family val="2"/>
        <scheme val="minor"/>
      </rPr>
      <t xml:space="preserve">, </t>
    </r>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뎀감</t>
    </r>
    <r>
      <rPr>
        <sz val="11"/>
        <color theme="1"/>
        <rFont val="맑은 고딕"/>
        <family val="2"/>
        <scheme val="minor"/>
      </rPr>
      <t xml:space="preserve">, </t>
    </r>
    <r>
      <rPr>
        <sz val="11"/>
        <color theme="1"/>
        <rFont val="맑은 고딕"/>
        <family val="3"/>
        <charset val="129"/>
        <scheme val="minor"/>
      </rPr>
      <t>뎀증</t>
    </r>
    <r>
      <rPr>
        <sz val="11"/>
        <color theme="1"/>
        <rFont val="맑은 고딕"/>
        <family val="2"/>
        <scheme val="minor"/>
      </rPr>
      <t xml:space="preserve">, </t>
    </r>
    <r>
      <rPr>
        <sz val="11"/>
        <color theme="1"/>
        <rFont val="맑은 고딕"/>
        <family val="3"/>
        <charset val="129"/>
        <scheme val="minor"/>
      </rPr>
      <t>이속</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t>
    </r>
    <r>
      <rPr>
        <sz val="11"/>
        <color theme="1"/>
        <rFont val="맑은 고딕"/>
        <family val="3"/>
        <charset val="129"/>
        <scheme val="minor"/>
      </rPr>
      <t>각각</t>
    </r>
    <r>
      <rPr>
        <sz val="11"/>
        <color theme="1"/>
        <rFont val="맑은 고딕"/>
        <family val="2"/>
        <scheme val="minor"/>
      </rPr>
      <t>&amp;</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</si>
  <si>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방어</t>
    </r>
    <r>
      <rPr>
        <sz val="11"/>
        <color theme="1"/>
        <rFont val="맑은 고딕"/>
        <family val="2"/>
        <scheme val="minor"/>
      </rPr>
      <t xml:space="preserve">, </t>
    </r>
    <r>
      <rPr>
        <sz val="11"/>
        <color theme="1"/>
        <rFont val="맑은 고딕"/>
        <family val="3"/>
        <charset val="129"/>
        <scheme val="minor"/>
      </rPr>
      <t>기력회복</t>
    </r>
    <r>
      <rPr>
        <sz val="11"/>
        <color theme="1"/>
        <rFont val="맑은 고딕"/>
        <family val="2"/>
        <scheme val="minor"/>
      </rPr>
      <t xml:space="preserve">, </t>
    </r>
    <r>
      <rPr>
        <sz val="11"/>
        <color theme="1"/>
        <rFont val="맑은 고딕"/>
        <family val="3"/>
        <charset val="129"/>
        <scheme val="minor"/>
      </rPr>
      <t>추가골드</t>
    </r>
    <r>
      <rPr>
        <sz val="11"/>
        <color theme="1"/>
        <rFont val="맑은 고딕"/>
        <family val="2"/>
        <scheme val="minor"/>
      </rPr>
      <t xml:space="preserve">, </t>
    </r>
    <r>
      <rPr>
        <sz val="11"/>
        <color theme="1"/>
        <rFont val="맑은 고딕"/>
        <family val="3"/>
        <charset val="129"/>
        <scheme val="minor"/>
      </rPr>
      <t>적방어감소</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phoneticPr fontId="38" type="noConversion"/>
  </si>
  <si>
    <r>
      <rPr>
        <sz val="11"/>
        <color theme="1"/>
        <rFont val="맑은 고딕"/>
        <family val="3"/>
        <charset val="129"/>
        <scheme val="minor"/>
      </rPr>
      <t>뎀지증가</t>
    </r>
    <r>
      <rPr>
        <sz val="11"/>
        <color theme="1"/>
        <rFont val="맑은 고딕"/>
        <family val="2"/>
        <scheme val="minor"/>
      </rPr>
      <t>, 10</t>
    </r>
    <r>
      <rPr>
        <sz val="11"/>
        <color theme="1"/>
        <rFont val="맑은 고딕"/>
        <family val="3"/>
        <charset val="129"/>
        <scheme val="minor"/>
      </rPr>
      <t>초당골드</t>
    </r>
    <r>
      <rPr>
        <sz val="11"/>
        <color theme="1"/>
        <rFont val="맑은 고딕"/>
        <family val="2"/>
        <scheme val="minor"/>
      </rPr>
      <t>(</t>
    </r>
    <r>
      <rPr>
        <sz val="11"/>
        <color theme="1"/>
        <rFont val="맑은 고딕"/>
        <family val="3"/>
        <charset val="129"/>
        <scheme val="minor"/>
      </rPr>
      <t>체력</t>
    </r>
    <r>
      <rPr>
        <sz val="11"/>
        <color theme="1"/>
        <rFont val="맑은 고딕"/>
        <family val="2"/>
        <scheme val="minor"/>
      </rPr>
      <t>/</t>
    </r>
    <r>
      <rPr>
        <sz val="11"/>
        <color theme="1"/>
        <rFont val="맑은 고딕"/>
        <family val="3"/>
        <charset val="129"/>
        <scheme val="minor"/>
      </rPr>
      <t>전투력</t>
    </r>
    <r>
      <rPr>
        <sz val="11"/>
        <color theme="1"/>
        <rFont val="맑은 고딕"/>
        <family val="2"/>
        <scheme val="minor"/>
      </rPr>
      <t>/</t>
    </r>
    <r>
      <rPr>
        <sz val="11"/>
        <color theme="1"/>
        <rFont val="맑은 고딕"/>
        <family val="3"/>
        <charset val="129"/>
        <scheme val="minor"/>
      </rPr>
      <t>기력</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r>
      <rPr>
        <sz val="11"/>
        <color theme="1"/>
        <rFont val="맑은 고딕"/>
        <family val="2"/>
        <scheme val="minor"/>
      </rPr>
      <t xml:space="preserve">, </t>
    </r>
    <r>
      <rPr>
        <sz val="11"/>
        <color theme="1"/>
        <rFont val="맑은 고딕"/>
        <family val="3"/>
        <charset val="129"/>
        <scheme val="minor"/>
      </rPr>
      <t>뎀지감소</t>
    </r>
    <r>
      <rPr>
        <sz val="11"/>
        <color theme="1"/>
        <rFont val="맑은 고딕"/>
        <family val="2"/>
        <scheme val="minor"/>
      </rPr>
      <t xml:space="preserve">, </t>
    </r>
    <r>
      <rPr>
        <sz val="11"/>
        <color theme="1"/>
        <rFont val="맑은 고딕"/>
        <family val="3"/>
        <charset val="129"/>
        <scheme val="minor"/>
      </rPr>
      <t>스텟수련효율</t>
    </r>
    <r>
      <rPr>
        <sz val="11"/>
        <color theme="1"/>
        <rFont val="맑은 고딕"/>
        <family val="2"/>
        <scheme val="minor"/>
      </rPr>
      <t xml:space="preserve">+, </t>
    </r>
    <r>
      <rPr>
        <sz val="11"/>
        <color theme="1"/>
        <rFont val="맑은 고딕"/>
        <family val="3"/>
        <charset val="129"/>
        <scheme val="minor"/>
      </rPr>
      <t>주변방깎</t>
    </r>
    <phoneticPr fontId="38" type="noConversion"/>
  </si>
  <si>
    <r>
      <rPr>
        <sz val="11"/>
        <color theme="1"/>
        <rFont val="맑은 고딕"/>
        <family val="2"/>
        <charset val="129"/>
        <scheme val="minor"/>
      </rPr>
      <t>동일</t>
    </r>
    <phoneticPr fontId="38" type="noConversion"/>
  </si>
  <si>
    <r>
      <t xml:space="preserve">… 극한 </t>
    </r>
    <r>
      <rPr>
        <sz val="11"/>
        <color theme="1"/>
        <rFont val="맑은 고딕"/>
        <family val="2"/>
        <charset val="129"/>
        <scheme val="minor"/>
      </rPr>
      <t>수련</t>
    </r>
    <r>
      <rPr>
        <sz val="11"/>
        <color theme="1"/>
        <rFont val="맑은 고딕"/>
        <family val="2"/>
        <scheme val="minor"/>
      </rPr>
      <t xml:space="preserve"> +10%</t>
    </r>
    <phoneticPr fontId="38" type="noConversion"/>
  </si>
  <si>
    <r>
      <t xml:space="preserve">… </t>
    </r>
    <r>
      <rPr>
        <sz val="11"/>
        <color theme="1"/>
        <rFont val="맑은 고딕"/>
        <family val="2"/>
        <charset val="129"/>
        <scheme val="minor"/>
      </rPr>
      <t>극한</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+15%, 일반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조건</t>
    </r>
    <r>
      <rPr>
        <sz val="11"/>
        <color theme="1"/>
        <rFont val="맑은 고딕"/>
        <family val="2"/>
        <scheme val="minor"/>
      </rPr>
      <t xml:space="preserve">x, </t>
    </r>
    <r>
      <rPr>
        <sz val="11"/>
        <color theme="1"/>
        <rFont val="맑은 고딕"/>
        <family val="2"/>
        <charset val="129"/>
        <scheme val="minor"/>
      </rPr>
      <t>공방</t>
    </r>
    <r>
      <rPr>
        <sz val="11"/>
        <color theme="1"/>
        <rFont val="맑은 고딕"/>
        <family val="2"/>
        <scheme val="minor"/>
      </rPr>
      <t xml:space="preserve"> </t>
    </r>
    <r>
      <rPr>
        <sz val="11"/>
        <color theme="1"/>
        <rFont val="맑은 고딕"/>
        <family val="2"/>
        <charset val="129"/>
        <scheme val="minor"/>
      </rPr>
      <t>경치</t>
    </r>
    <r>
      <rPr>
        <sz val="11"/>
        <color theme="1"/>
        <rFont val="맑은 고딕"/>
        <family val="2"/>
        <scheme val="minor"/>
      </rPr>
      <t xml:space="preserve">+100%, </t>
    </r>
    <r>
      <rPr>
        <sz val="11"/>
        <color theme="1"/>
        <rFont val="맑은 고딕"/>
        <family val="2"/>
        <charset val="129"/>
        <scheme val="minor"/>
      </rPr>
      <t>드랍</t>
    </r>
    <r>
      <rPr>
        <sz val="11"/>
        <color theme="1"/>
        <rFont val="맑은 고딕"/>
        <family val="2"/>
        <scheme val="minor"/>
      </rPr>
      <t xml:space="preserve">+50%, </t>
    </r>
    <r>
      <rPr>
        <sz val="11"/>
        <color theme="1"/>
        <rFont val="맑은 고딕"/>
        <family val="2"/>
        <charset val="129"/>
        <scheme val="minor"/>
      </rPr>
      <t>투력</t>
    </r>
    <r>
      <rPr>
        <sz val="11"/>
        <color theme="1"/>
        <rFont val="맑은 고딕"/>
        <family val="2"/>
        <scheme val="minor"/>
      </rPr>
      <t xml:space="preserve"> +1, / </t>
    </r>
    <r>
      <rPr>
        <sz val="11"/>
        <color theme="1"/>
        <rFont val="맑은 고딕"/>
        <family val="2"/>
        <charset val="129"/>
        <scheme val="minor"/>
      </rPr>
      <t>개인</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t>
    </r>
    <r>
      <rPr>
        <sz val="11"/>
        <color theme="1"/>
        <rFont val="맑은 고딕"/>
        <family val="2"/>
        <charset val="129"/>
        <scheme val="minor"/>
      </rPr>
      <t>투력</t>
    </r>
    <r>
      <rPr>
        <sz val="11"/>
        <color theme="1"/>
        <rFont val="맑은 고딕"/>
        <family val="2"/>
        <scheme val="minor"/>
      </rPr>
      <t>+2,</t>
    </r>
    <r>
      <rPr>
        <sz val="11"/>
        <color theme="1"/>
        <rFont val="맑은 고딕"/>
        <family val="2"/>
        <charset val="129"/>
        <scheme val="minor"/>
      </rPr>
      <t>스텟</t>
    </r>
    <r>
      <rPr>
        <sz val="11"/>
        <color theme="1"/>
        <rFont val="맑은 고딕"/>
        <family val="2"/>
        <scheme val="minor"/>
      </rPr>
      <t>+1,</t>
    </r>
    <r>
      <rPr>
        <sz val="11"/>
        <color theme="1"/>
        <rFont val="맑은 고딕"/>
        <family val="2"/>
        <charset val="129"/>
        <scheme val="minor"/>
      </rPr>
      <t>최종금화</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t>
    </r>
    <r>
      <rPr>
        <sz val="11"/>
        <color theme="1"/>
        <rFont val="맑은 고딕"/>
        <family val="2"/>
        <charset val="129"/>
        <scheme val="minor"/>
      </rPr>
      <t>트리거뎀</t>
    </r>
    <r>
      <rPr>
        <sz val="11"/>
        <color theme="1"/>
        <rFont val="맑은 고딕"/>
        <family val="2"/>
        <scheme val="minor"/>
      </rPr>
      <t>+25%</t>
    </r>
    <phoneticPr fontId="38" type="noConversion"/>
  </si>
  <si>
    <r>
      <rPr>
        <sz val="11"/>
        <color theme="1"/>
        <rFont val="맑은 고딕"/>
        <family val="2"/>
        <charset val="129"/>
        <scheme val="minor"/>
      </rPr>
      <t>대충</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무료</t>
    </r>
    <r>
      <rPr>
        <sz val="11"/>
        <color theme="1"/>
        <rFont val="맑은 고딕"/>
        <family val="2"/>
        <scheme val="minor"/>
      </rPr>
      <t xml:space="preserve"> </t>
    </r>
    <r>
      <rPr>
        <sz val="11"/>
        <color theme="1"/>
        <rFont val="맑은 고딕"/>
        <family val="2"/>
        <charset val="129"/>
        <scheme val="minor"/>
      </rPr>
      <t>개설</t>
    </r>
    <phoneticPr fontId="38" type="noConversion"/>
  </si>
  <si>
    <r>
      <rPr>
        <sz val="11"/>
        <color theme="1"/>
        <rFont val="맑은 고딕"/>
        <family val="2"/>
        <charset val="129"/>
        <scheme val="minor"/>
      </rPr>
      <t>대충</t>
    </r>
    <r>
      <rPr>
        <sz val="11"/>
        <color theme="1"/>
        <rFont val="맑은 고딕"/>
        <family val="2"/>
        <scheme val="minor"/>
      </rPr>
      <t>4</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공용</t>
    </r>
    <r>
      <rPr>
        <sz val="11"/>
        <color theme="1"/>
        <rFont val="맑은 고딕"/>
        <family val="2"/>
        <scheme val="minor"/>
      </rPr>
      <t xml:space="preserve">)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드랍</t>
    </r>
    <r>
      <rPr>
        <sz val="11"/>
        <color theme="1"/>
        <rFont val="맑은 고딕"/>
        <family val="2"/>
        <scheme val="minor"/>
      </rPr>
      <t xml:space="preserve"> </t>
    </r>
    <r>
      <rPr>
        <sz val="11"/>
        <color theme="1"/>
        <rFont val="맑은 고딕"/>
        <family val="2"/>
        <charset val="129"/>
        <scheme val="minor"/>
      </rPr>
      <t>아이템</t>
    </r>
    <r>
      <rPr>
        <sz val="11"/>
        <color theme="1"/>
        <rFont val="맑은 고딕"/>
        <family val="2"/>
        <scheme val="minor"/>
      </rPr>
      <t xml:space="preserve"> </t>
    </r>
    <r>
      <rPr>
        <sz val="11"/>
        <color theme="1"/>
        <rFont val="맑은 고딕"/>
        <family val="2"/>
        <charset val="129"/>
        <scheme val="minor"/>
      </rPr>
      <t>중첩수</t>
    </r>
    <r>
      <rPr>
        <sz val="11"/>
        <color theme="1"/>
        <rFont val="맑은 고딕"/>
        <family val="2"/>
        <scheme val="minor"/>
      </rPr>
      <t xml:space="preserve"> +1</t>
    </r>
    <phoneticPr fontId="38" type="noConversion"/>
  </si>
  <si>
    <r>
      <rPr>
        <sz val="11"/>
        <color theme="1"/>
        <rFont val="맑은 고딕"/>
        <family val="2"/>
        <charset val="129"/>
        <scheme val="minor"/>
      </rPr>
      <t>대충</t>
    </r>
    <r>
      <rPr>
        <sz val="11"/>
        <color theme="1"/>
        <rFont val="맑은 고딕"/>
        <family val="2"/>
        <scheme val="minor"/>
      </rPr>
      <t>6</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머드</t>
    </r>
    <r>
      <rPr>
        <sz val="11"/>
        <color theme="1"/>
        <rFont val="맑은 고딕"/>
        <family val="2"/>
        <scheme val="minor"/>
      </rPr>
      <t xml:space="preserve"> </t>
    </r>
    <r>
      <rPr>
        <sz val="11"/>
        <color theme="1"/>
        <rFont val="맑은 고딕"/>
        <family val="2"/>
        <charset val="129"/>
        <scheme val="minor"/>
      </rPr>
      <t>뮤츠</t>
    </r>
    <r>
      <rPr>
        <sz val="11"/>
        <color theme="1"/>
        <rFont val="맑은 고딕"/>
        <family val="2"/>
        <scheme val="minor"/>
      </rPr>
      <t xml:space="preserve"> </t>
    </r>
    <r>
      <rPr>
        <sz val="11"/>
        <color theme="1"/>
        <rFont val="맑은 고딕"/>
        <family val="2"/>
        <charset val="129"/>
        <scheme val="minor"/>
      </rPr>
      <t>피규어</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</si>
  <si>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t>+15/30/45/60/75/100%</t>
    <phoneticPr fontId="38" type="noConversion"/>
  </si>
  <si>
    <r>
      <rPr>
        <sz val="11"/>
        <color theme="1"/>
        <rFont val="맑은 고딕"/>
        <family val="2"/>
        <charset val="129"/>
        <scheme val="minor"/>
      </rPr>
      <t>드랍</t>
    </r>
    <r>
      <rPr>
        <sz val="11"/>
        <color theme="1"/>
        <rFont val="맑은 고딕"/>
        <family val="2"/>
        <scheme val="minor"/>
      </rPr>
      <t xml:space="preserve">10%, </t>
    </r>
    <r>
      <rPr>
        <sz val="11"/>
        <color theme="1"/>
        <rFont val="맑은 고딕"/>
        <family val="2"/>
        <charset val="129"/>
        <scheme val="minor"/>
      </rPr>
      <t>경치</t>
    </r>
    <r>
      <rPr>
        <sz val="11"/>
        <color theme="1"/>
        <rFont val="맑은 고딕"/>
        <family val="2"/>
        <scheme val="minor"/>
      </rPr>
      <t xml:space="preserve">25%, </t>
    </r>
    <r>
      <rPr>
        <sz val="11"/>
        <color theme="1"/>
        <rFont val="맑은 고딕"/>
        <family val="2"/>
        <charset val="129"/>
        <scheme val="minor"/>
      </rPr>
      <t>아데나</t>
    </r>
    <r>
      <rPr>
        <sz val="11"/>
        <color theme="1"/>
        <rFont val="맑은 고딕"/>
        <family val="2"/>
        <scheme val="minor"/>
      </rPr>
      <t>+2.5% * 4</t>
    </r>
    <r>
      <rPr>
        <sz val="11"/>
        <color theme="1"/>
        <rFont val="맑은 고딕"/>
        <family val="2"/>
        <charset val="129"/>
        <scheme val="minor"/>
      </rPr>
      <t>회</t>
    </r>
    <phoneticPr fontId="38" type="noConversion"/>
  </si>
  <si>
    <r>
      <t xml:space="preserve">5일 </t>
    </r>
    <r>
      <rPr>
        <sz val="11"/>
        <color theme="1"/>
        <rFont val="맑은 고딕"/>
        <family val="2"/>
        <charset val="129"/>
        <scheme val="minor"/>
      </rPr>
      <t>출석</t>
    </r>
    <r>
      <rPr>
        <sz val="11"/>
        <color theme="1"/>
        <rFont val="맑은 고딕"/>
        <family val="2"/>
        <scheme val="minor"/>
      </rPr>
      <t xml:space="preserve"> </t>
    </r>
    <r>
      <rPr>
        <sz val="11"/>
        <color theme="1"/>
        <rFont val="맑은 고딕"/>
        <family val="2"/>
        <charset val="129"/>
        <scheme val="minor"/>
      </rPr>
      <t>보스영혼석</t>
    </r>
    <r>
      <rPr>
        <sz val="11"/>
        <color theme="1"/>
        <rFont val="맑은 고딕"/>
        <family val="2"/>
        <scheme val="minor"/>
      </rPr>
      <t xml:space="preserve"> +30, </t>
    </r>
    <r>
      <rPr>
        <sz val="11"/>
        <color theme="1"/>
        <rFont val="맑은 고딕"/>
        <family val="2"/>
        <charset val="129"/>
        <scheme val="minor"/>
      </rPr>
      <t>픽시깃털</t>
    </r>
    <r>
      <rPr>
        <sz val="11"/>
        <color theme="1"/>
        <rFont val="맑은 고딕"/>
        <family val="2"/>
        <scheme val="minor"/>
      </rPr>
      <t xml:space="preserve"> +10</t>
    </r>
    <phoneticPr fontId="38" type="noConversion"/>
  </si>
  <si>
    <t>60/30/무료뽑기+1</t>
    <phoneticPr fontId="38" type="noConversion"/>
  </si>
  <si>
    <t>100/50/2, 110/60/20%</t>
    <phoneticPr fontId="38" type="noConversion"/>
  </si>
  <si>
    <r>
      <t>120/60/2, 160/100/30%, 추가스킨 2</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스킬이펙트</t>
    </r>
    <r>
      <rPr>
        <sz val="11"/>
        <color theme="1"/>
        <rFont val="맑은 고딕"/>
        <family val="2"/>
        <scheme val="minor"/>
      </rPr>
      <t>or</t>
    </r>
    <r>
      <rPr>
        <sz val="11"/>
        <color theme="1"/>
        <rFont val="맑은 고딕"/>
        <family val="2"/>
        <charset val="129"/>
        <scheme val="minor"/>
      </rPr>
      <t>오라이펙트</t>
    </r>
    <phoneticPr fontId="38" type="noConversion"/>
  </si>
  <si>
    <t>140/70/3, 210/140/40%</t>
    <phoneticPr fontId="38" type="noConversion"/>
  </si>
  <si>
    <r>
      <t xml:space="preserve">200/100/5, 310/300/70%, 추가스킨 +4, </t>
    </r>
    <r>
      <rPr>
        <sz val="11"/>
        <color theme="1"/>
        <rFont val="맑은 고딕"/>
        <family val="2"/>
        <charset val="129"/>
        <scheme val="minor"/>
      </rPr>
      <t>스킬이펙트</t>
    </r>
    <r>
      <rPr>
        <sz val="11"/>
        <color theme="1"/>
        <rFont val="맑은 고딕"/>
        <family val="2"/>
        <scheme val="minor"/>
      </rPr>
      <t xml:space="preserve"> 2</t>
    </r>
    <phoneticPr fontId="38" type="noConversion"/>
  </si>
  <si>
    <r>
      <t xml:space="preserve">24종류,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</si>
  <si>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 xml:space="preserve">10종류,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</si>
  <si>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10</t>
    </r>
    <r>
      <rPr>
        <sz val="11"/>
        <color theme="1"/>
        <rFont val="맑은 고딕"/>
        <family val="2"/>
        <charset val="129"/>
        <scheme val="minor"/>
      </rPr>
      <t>종류</t>
    </r>
    <r>
      <rPr>
        <sz val="11"/>
        <color theme="1"/>
        <rFont val="맑은 고딕"/>
        <family val="2"/>
        <scheme val="minor"/>
      </rPr>
      <t xml:space="preserve">,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</si>
  <si>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rPr>
        <sz val="11"/>
        <color theme="1"/>
        <rFont val="맑은 고딕"/>
        <family val="2"/>
        <charset val="129"/>
        <scheme val="minor"/>
      </rPr>
      <t>닉넴변경</t>
    </r>
    <phoneticPr fontId="38" type="noConversion"/>
  </si>
  <si>
    <r>
      <t xml:space="preserve">40/10, </t>
    </r>
    <r>
      <rPr>
        <sz val="11"/>
        <color theme="1"/>
        <rFont val="맑은 고딕"/>
        <family val="3"/>
        <charset val="129"/>
        <scheme val="minor"/>
      </rPr>
      <t>개인드랍</t>
    </r>
    <r>
      <rPr>
        <sz val="11"/>
        <color theme="1"/>
        <rFont val="맑은 고딕"/>
        <family val="2"/>
        <scheme val="minor"/>
      </rPr>
      <t xml:space="preserve"> +10%, 방버프</t>
    </r>
    <phoneticPr fontId="38" type="noConversion"/>
  </si>
  <si>
    <r>
      <t xml:space="preserve">70/40/1, </t>
    </r>
    <r>
      <rPr>
        <sz val="11"/>
        <color theme="1"/>
        <rFont val="맑은 고딕"/>
        <family val="3"/>
        <charset val="129"/>
        <scheme val="minor"/>
      </rPr>
      <t>개인드랍</t>
    </r>
    <r>
      <rPr>
        <sz val="11"/>
        <color theme="1"/>
        <rFont val="맑은 고딕"/>
        <family val="2"/>
        <scheme val="minor"/>
      </rPr>
      <t>/</t>
    </r>
    <r>
      <rPr>
        <sz val="11"/>
        <color theme="1"/>
        <rFont val="맑은 고딕"/>
        <family val="3"/>
        <charset val="129"/>
        <scheme val="minor"/>
      </rPr>
      <t>경치</t>
    </r>
    <r>
      <rPr>
        <sz val="11"/>
        <color theme="1"/>
        <rFont val="맑은 고딕"/>
        <family val="2"/>
        <scheme val="minor"/>
      </rPr>
      <t>/</t>
    </r>
    <r>
      <rPr>
        <sz val="11"/>
        <color theme="1"/>
        <rFont val="맑은 고딕"/>
        <family val="3"/>
        <charset val="129"/>
        <scheme val="minor"/>
      </rPr>
      <t>아데나</t>
    </r>
    <r>
      <rPr>
        <sz val="11"/>
        <color theme="1"/>
        <rFont val="맑은 고딕"/>
        <family val="2"/>
        <scheme val="minor"/>
      </rPr>
      <t xml:space="preserve"> 65/30/10%, 추가스킨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평타이펙트</t>
    </r>
    <phoneticPr fontId="38" type="noConversion"/>
  </si>
  <si>
    <t>170/80/4, 260/220/60%, 추가스킨+3</t>
    <phoneticPr fontId="38" type="noConversion"/>
  </si>
  <si>
    <r>
      <rPr>
        <sz val="11"/>
        <color theme="1"/>
        <rFont val="맑은 고딕"/>
        <family val="3"/>
        <charset val="129"/>
        <scheme val="minor"/>
      </rPr>
      <t>스텟과</t>
    </r>
    <r>
      <rPr>
        <sz val="11"/>
        <color theme="1"/>
        <rFont val="맑은 고딕"/>
        <family val="2"/>
        <scheme val="minor"/>
      </rPr>
      <t xml:space="preserve"> </t>
    </r>
    <r>
      <rPr>
        <sz val="11"/>
        <color theme="1"/>
        <rFont val="맑은 고딕"/>
        <family val="3"/>
        <charset val="129"/>
        <scheme val="minor"/>
      </rPr>
      <t>보스영혼석조각</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(9</t>
    </r>
    <r>
      <rPr>
        <sz val="11"/>
        <color theme="1"/>
        <rFont val="맑은 고딕"/>
        <family val="2"/>
        <charset val="129"/>
        <scheme val="minor"/>
      </rPr>
      <t>강</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9850 </t>
    </r>
    <r>
      <rPr>
        <sz val="11"/>
        <color theme="1"/>
        <rFont val="맑은 고딕"/>
        <family val="2"/>
        <charset val="129"/>
        <scheme val="minor"/>
      </rPr>
      <t>명예코인</t>
    </r>
    <r>
      <rPr>
        <sz val="11"/>
        <color theme="1"/>
        <rFont val="맑은 고딕"/>
        <family val="2"/>
        <scheme val="minor"/>
      </rPr>
      <t xml:space="preserve"> </t>
    </r>
    <r>
      <rPr>
        <sz val="11"/>
        <color theme="1"/>
        <rFont val="맑은 고딕"/>
        <family val="2"/>
        <charset val="129"/>
        <scheme val="minor"/>
      </rPr>
      <t>필요</t>
    </r>
    <r>
      <rPr>
        <sz val="11"/>
        <color theme="1"/>
        <rFont val="맑은 고딕"/>
        <family val="2"/>
        <scheme val="minor"/>
      </rPr>
      <t>)</t>
    </r>
    <phoneticPr fontId="38" type="noConversion"/>
  </si>
  <si>
    <r>
      <rPr>
        <sz val="11"/>
        <color theme="1"/>
        <rFont val="맑은 고딕"/>
        <family val="2"/>
        <charset val="129"/>
        <scheme val="minor"/>
      </rPr>
      <t>오만의탑</t>
    </r>
    <r>
      <rPr>
        <sz val="11"/>
        <color theme="1"/>
        <rFont val="맑은 고딕"/>
        <family val="2"/>
        <scheme val="minor"/>
      </rPr>
      <t xml:space="preserve"> </t>
    </r>
    <r>
      <rPr>
        <sz val="11"/>
        <color theme="1"/>
        <rFont val="맑은 고딕"/>
        <family val="2"/>
        <charset val="129"/>
        <scheme val="minor"/>
      </rPr>
      <t>한정</t>
    </r>
    <r>
      <rPr>
        <sz val="11"/>
        <color theme="1"/>
        <rFont val="맑은 고딕"/>
        <family val="2"/>
        <scheme val="minor"/>
      </rPr>
      <t xml:space="preserve"> </t>
    </r>
    <r>
      <rPr>
        <sz val="11"/>
        <color theme="1"/>
        <rFont val="맑은 고딕"/>
        <family val="2"/>
        <charset val="129"/>
        <scheme val="minor"/>
      </rPr>
      <t>경험치</t>
    </r>
    <r>
      <rPr>
        <sz val="11"/>
        <color theme="1"/>
        <rFont val="맑은 고딕"/>
        <family val="2"/>
        <scheme val="minor"/>
      </rPr>
      <t xml:space="preserve"> 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개수만큼</t>
    </r>
    <r>
      <rPr>
        <sz val="11"/>
        <color theme="1"/>
        <rFont val="맑은 고딕"/>
        <family val="2"/>
        <scheme val="minor"/>
      </rPr>
      <t>)</t>
    </r>
    <phoneticPr fontId="38" type="noConversion"/>
  </si>
  <si>
    <r>
      <rPr>
        <sz val="11"/>
        <color theme="1"/>
        <rFont val="맑은 고딕"/>
        <family val="3"/>
        <charset val="129"/>
        <scheme val="minor"/>
      </rPr>
      <t>모든피해증가</t>
    </r>
    <r>
      <rPr>
        <sz val="11"/>
        <color theme="1"/>
        <rFont val="맑은 고딕"/>
        <family val="2"/>
        <scheme val="minor"/>
      </rPr>
      <t xml:space="preserve">, </t>
    </r>
    <r>
      <rPr>
        <sz val="11"/>
        <color theme="1"/>
        <rFont val="맑은 고딕"/>
        <family val="3"/>
        <charset val="129"/>
        <scheme val="minor"/>
      </rPr>
      <t>명중률</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xml:space="preserve"> (90</t>
    </r>
    <r>
      <rPr>
        <sz val="11"/>
        <color theme="1"/>
        <rFont val="맑은 고딕"/>
        <family val="2"/>
        <charset val="129"/>
        <scheme val="minor"/>
      </rPr>
      <t>렙에</t>
    </r>
    <r>
      <rPr>
        <sz val="11"/>
        <color theme="1"/>
        <rFont val="맑은 고딕"/>
        <family val="2"/>
        <scheme val="minor"/>
      </rPr>
      <t xml:space="preserve"> 1500</t>
    </r>
    <r>
      <rPr>
        <sz val="11"/>
        <color theme="1"/>
        <rFont val="맑은 고딕"/>
        <family val="2"/>
        <charset val="129"/>
        <scheme val="minor"/>
      </rPr>
      <t>코인</t>
    </r>
    <r>
      <rPr>
        <sz val="11"/>
        <color theme="1"/>
        <rFont val="맑은 고딕"/>
        <family val="2"/>
        <scheme val="minor"/>
      </rPr>
      <t>, 100</t>
    </r>
    <r>
      <rPr>
        <sz val="11"/>
        <color theme="1"/>
        <rFont val="맑은 고딕"/>
        <family val="2"/>
        <charset val="129"/>
        <scheme val="minor"/>
      </rPr>
      <t>렙부터</t>
    </r>
    <r>
      <rPr>
        <sz val="11"/>
        <color theme="1"/>
        <rFont val="맑은 고딕"/>
        <family val="2"/>
        <scheme val="minor"/>
      </rPr>
      <t xml:space="preserve"> 10</t>
    </r>
    <r>
      <rPr>
        <sz val="11"/>
        <color theme="1"/>
        <rFont val="맑은 고딕"/>
        <family val="2"/>
        <charset val="129"/>
        <scheme val="minor"/>
      </rPr>
      <t>렙당</t>
    </r>
    <r>
      <rPr>
        <sz val="11"/>
        <color theme="1"/>
        <rFont val="맑은 고딕"/>
        <family val="2"/>
        <scheme val="minor"/>
      </rPr>
      <t xml:space="preserve"> 3</t>
    </r>
    <r>
      <rPr>
        <sz val="11"/>
        <color theme="1"/>
        <rFont val="맑은 고딕"/>
        <family val="2"/>
        <charset val="129"/>
        <scheme val="minor"/>
      </rPr>
      <t>천코인</t>
    </r>
    <r>
      <rPr>
        <sz val="11"/>
        <color theme="1"/>
        <rFont val="맑은 고딕"/>
        <family val="2"/>
        <scheme val="minor"/>
      </rPr>
      <t xml:space="preserve"> </t>
    </r>
    <r>
      <rPr>
        <sz val="11"/>
        <color theme="1"/>
        <rFont val="맑은 고딕"/>
        <family val="2"/>
        <charset val="129"/>
        <scheme val="minor"/>
      </rPr>
      <t>소모</t>
    </r>
    <r>
      <rPr>
        <sz val="11"/>
        <color theme="1"/>
        <rFont val="맑은 고딕"/>
        <family val="2"/>
        <scheme val="minor"/>
      </rPr>
      <t>=90~129</t>
    </r>
    <r>
      <rPr>
        <sz val="11"/>
        <color theme="1"/>
        <rFont val="맑은 고딕"/>
        <family val="2"/>
        <charset val="129"/>
        <scheme val="minor"/>
      </rPr>
      <t>렙까지</t>
    </r>
    <r>
      <rPr>
        <sz val="11"/>
        <color theme="1"/>
        <rFont val="맑은 고딕"/>
        <family val="2"/>
        <scheme val="minor"/>
      </rPr>
      <t xml:space="preserve"> 10500</t>
    </r>
    <r>
      <rPr>
        <sz val="11"/>
        <color theme="1"/>
        <rFont val="맑은 고딕"/>
        <family val="2"/>
        <charset val="129"/>
        <scheme val="minor"/>
      </rPr>
      <t>코인</t>
    </r>
    <r>
      <rPr>
        <sz val="11"/>
        <color theme="1"/>
        <rFont val="맑은 고딕"/>
        <family val="2"/>
        <scheme val="minor"/>
      </rPr>
      <t>)</t>
    </r>
    <phoneticPr fontId="38" type="noConversion"/>
  </si>
  <si>
    <t>Lv 9</t>
    <phoneticPr fontId="38" type="noConversion"/>
  </si>
  <si>
    <r>
      <t xml:space="preserve">영웅장비 </t>
    </r>
    <r>
      <rPr>
        <sz val="11"/>
        <color theme="1"/>
        <rFont val="맑은 고딕"/>
        <family val="2"/>
        <charset val="129"/>
        <scheme val="minor"/>
      </rPr>
      <t>갈아서</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t>
    </r>
    <r>
      <rPr>
        <sz val="11"/>
        <color theme="1"/>
        <rFont val="맑은 고딕"/>
        <family val="2"/>
        <charset val="129"/>
        <scheme val="minor"/>
      </rPr>
      <t>샌드웜</t>
    </r>
    <r>
      <rPr>
        <sz val="11"/>
        <color theme="1"/>
        <rFont val="맑은 고딕"/>
        <family val="2"/>
        <scheme val="minor"/>
      </rPr>
      <t>, 1-3</t>
    </r>
    <r>
      <rPr>
        <sz val="11"/>
        <color theme="1"/>
        <rFont val="맑은 고딕"/>
        <family val="2"/>
        <charset val="129"/>
        <scheme val="minor"/>
      </rPr>
      <t>보스</t>
    </r>
    <r>
      <rPr>
        <sz val="11"/>
        <color theme="1"/>
        <rFont val="맑은 고딕"/>
        <family val="2"/>
        <scheme val="minor"/>
      </rPr>
      <t xml:space="preserve">, </t>
    </r>
    <r>
      <rPr>
        <sz val="11"/>
        <color theme="1"/>
        <rFont val="맑은 고딕"/>
        <family val="2"/>
        <charset val="129"/>
        <scheme val="minor"/>
      </rPr>
      <t>오만탑</t>
    </r>
    <r>
      <rPr>
        <sz val="11"/>
        <color theme="1"/>
        <rFont val="맑은 고딕"/>
        <family val="2"/>
        <scheme val="minor"/>
      </rPr>
      <t xml:space="preserve"> 2,3</t>
    </r>
    <r>
      <rPr>
        <sz val="11"/>
        <color theme="1"/>
        <rFont val="맑은 고딕"/>
        <family val="2"/>
        <charset val="129"/>
        <scheme val="minor"/>
      </rPr>
      <t>층</t>
    </r>
    <r>
      <rPr>
        <sz val="11"/>
        <color theme="1"/>
        <rFont val="맑은 고딕"/>
        <family val="2"/>
        <scheme val="minor"/>
      </rPr>
      <t>)</t>
    </r>
    <phoneticPr fontId="38" type="noConversion"/>
  </si>
  <si>
    <r>
      <rPr>
        <sz val="11"/>
        <color theme="1"/>
        <rFont val="맑은 고딕"/>
        <family val="2"/>
        <charset val="129"/>
        <scheme val="minor"/>
      </rPr>
      <t>배낭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</si>
  <si>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캐릭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</si>
  <si>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세트</t>
    </r>
    <r>
      <rPr>
        <sz val="11"/>
        <color theme="1"/>
        <rFont val="맑은 고딕"/>
        <family val="2"/>
        <scheme val="minor"/>
      </rPr>
      <t xml:space="preserve"> 10</t>
    </r>
    <r>
      <rPr>
        <sz val="11"/>
        <color theme="1"/>
        <rFont val="맑은 고딕"/>
        <family val="2"/>
        <charset val="129"/>
        <scheme val="minor"/>
      </rPr>
      <t>만원</t>
    </r>
    <phoneticPr fontId="38" type="noConversion"/>
  </si>
  <si>
    <r>
      <rPr>
        <sz val="11"/>
        <color theme="1"/>
        <rFont val="맑은 고딕"/>
        <family val="2"/>
        <charset val="129"/>
        <scheme val="minor"/>
      </rPr>
      <t>캐릭터</t>
    </r>
    <r>
      <rPr>
        <sz val="11"/>
        <color theme="1"/>
        <rFont val="맑은 고딕"/>
        <family val="2"/>
        <scheme val="minor"/>
      </rPr>
      <t xml:space="preserve">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업적</t>
    </r>
    <r>
      <rPr>
        <sz val="11"/>
        <color theme="1"/>
        <rFont val="맑은 고딕"/>
        <family val="2"/>
        <scheme val="minor"/>
      </rPr>
      <t xml:space="preserve"> </t>
    </r>
    <r>
      <rPr>
        <sz val="11"/>
        <color theme="1"/>
        <rFont val="맑은 고딕"/>
        <family val="2"/>
        <charset val="129"/>
        <scheme val="minor"/>
      </rPr>
      <t>이동</t>
    </r>
    <phoneticPr fontId="38" type="noConversion"/>
  </si>
  <si>
    <r>
      <t>20</t>
    </r>
    <r>
      <rPr>
        <sz val="11"/>
        <color theme="1"/>
        <rFont val="맑은 고딕"/>
        <family val="2"/>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1</t>
    </r>
    <r>
      <rPr>
        <sz val="11"/>
        <color theme="1"/>
        <rFont val="맑은 고딕"/>
        <family val="3"/>
        <charset val="129"/>
        <scheme val="minor"/>
      </rPr>
      <t>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</si>
  <si>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</si>
  <si>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+10%,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</si>
  <si>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</si>
  <si>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+25%,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</si>
  <si>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+35%,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</si>
  <si>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+50%, </t>
    </r>
    <r>
      <rPr>
        <sz val="11"/>
        <color theme="1"/>
        <rFont val="맑은 고딕"/>
        <family val="2"/>
        <charset val="129"/>
        <scheme val="minor"/>
      </rPr>
      <t>도핑물약</t>
    </r>
    <r>
      <rPr>
        <sz val="11"/>
        <color theme="1"/>
        <rFont val="맑은 고딕"/>
        <family val="2"/>
        <scheme val="minor"/>
      </rPr>
      <t xml:space="preserve"> +4,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+4</t>
    </r>
    <phoneticPr fontId="38" type="noConversion"/>
  </si>
  <si>
    <r>
      <rPr>
        <sz val="11"/>
        <color theme="1"/>
        <rFont val="맑은 고딕"/>
        <family val="2"/>
        <charset val="129"/>
        <scheme val="minor"/>
      </rPr>
      <t>전체경치</t>
    </r>
    <r>
      <rPr>
        <sz val="11"/>
        <color theme="1"/>
        <rFont val="맑은 고딕"/>
        <family val="2"/>
        <scheme val="minor"/>
      </rPr>
      <t>/</t>
    </r>
    <r>
      <rPr>
        <sz val="11"/>
        <color theme="1"/>
        <rFont val="맑은 고딕"/>
        <family val="3"/>
        <charset val="129"/>
        <scheme val="minor"/>
      </rPr>
      <t>드랍</t>
    </r>
    <r>
      <rPr>
        <sz val="11"/>
        <color theme="1"/>
        <rFont val="맑은 고딕"/>
        <family val="2"/>
        <scheme val="minor"/>
      </rPr>
      <t>/</t>
    </r>
    <r>
      <rPr>
        <sz val="11"/>
        <color theme="1"/>
        <rFont val="맑은 고딕"/>
        <family val="3"/>
        <charset val="129"/>
        <scheme val="minor"/>
      </rPr>
      <t>자원률</t>
    </r>
    <r>
      <rPr>
        <sz val="11"/>
        <color theme="1"/>
        <rFont val="맑은 고딕"/>
        <family val="2"/>
        <scheme val="minor"/>
      </rPr>
      <t xml:space="preserve"> +2%</t>
    </r>
    <phoneticPr fontId="38" type="noConversion"/>
  </si>
  <si>
    <r>
      <t xml:space="preserve">… +20%, 마을에 </t>
    </r>
    <r>
      <rPr>
        <sz val="11"/>
        <color theme="1"/>
        <rFont val="맑은 고딕"/>
        <family val="2"/>
        <charset val="129"/>
        <scheme val="minor"/>
      </rPr>
      <t>동상</t>
    </r>
    <r>
      <rPr>
        <sz val="11"/>
        <color theme="1"/>
        <rFont val="맑은 고딕"/>
        <family val="2"/>
        <scheme val="minor"/>
      </rPr>
      <t xml:space="preserve"> </t>
    </r>
    <r>
      <rPr>
        <sz val="11"/>
        <color theme="1"/>
        <rFont val="맑은 고딕"/>
        <family val="2"/>
        <charset val="129"/>
        <scheme val="minor"/>
      </rPr>
      <t>추가</t>
    </r>
    <phoneticPr fontId="38" type="noConversion"/>
  </si>
  <si>
    <r>
      <t xml:space="preserve">… +30%, 개인날개, </t>
    </r>
    <r>
      <rPr>
        <sz val="11"/>
        <color theme="1"/>
        <rFont val="맑은 고딕"/>
        <family val="2"/>
        <charset val="129"/>
        <scheme val="minor"/>
      </rPr>
      <t>개인오라</t>
    </r>
    <r>
      <rPr>
        <sz val="11"/>
        <color theme="1"/>
        <rFont val="맑은 고딕"/>
        <family val="2"/>
        <scheme val="minor"/>
      </rPr>
      <t xml:space="preserve"> </t>
    </r>
    <r>
      <rPr>
        <sz val="11"/>
        <color theme="1"/>
        <rFont val="맑은 고딕"/>
        <family val="2"/>
        <charset val="129"/>
        <scheme val="minor"/>
      </rPr>
      <t>추가</t>
    </r>
    <phoneticPr fontId="38" type="noConversion"/>
  </si>
  <si>
    <t>콘텐츠 순환 구조</t>
  </si>
  <si>
    <t>캐릭터/아이템/도감
경험치 획득</t>
  </si>
  <si>
    <t>템강화, 템등급, 티켓, 부활깃 재료 획득</t>
  </si>
  <si>
    <t>캐시/마일리지 획득</t>
  </si>
  <si>
    <t>캐시/마일리지 소모</t>
  </si>
  <si>
    <t>1일</t>
    <phoneticPr fontId="38" type="noConversion"/>
  </si>
  <si>
    <r>
      <rPr>
        <sz val="11"/>
        <color theme="1"/>
        <rFont val="맑은 고딕"/>
        <family val="3"/>
        <charset val="129"/>
        <scheme val="minor"/>
      </rPr>
      <t>출석체크</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데일리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x2</t>
    </r>
    <r>
      <rPr>
        <sz val="11"/>
        <color theme="1"/>
        <rFont val="맑은 고딕"/>
        <family val="3"/>
        <charset val="129"/>
        <scheme val="minor"/>
      </rPr>
      <t>배</t>
    </r>
    <phoneticPr fontId="38" type="noConversion"/>
  </si>
  <si>
    <r>
      <rPr>
        <sz val="11"/>
        <color theme="1"/>
        <rFont val="맑은 고딕"/>
        <family val="3"/>
        <charset val="129"/>
        <scheme val="minor"/>
      </rPr>
      <t>※</t>
    </r>
    <r>
      <rPr>
        <sz val="11"/>
        <color theme="1"/>
        <rFont val="맑은 고딕"/>
        <family val="2"/>
        <scheme val="minor"/>
      </rPr>
      <t>1</t>
    </r>
    <r>
      <rPr>
        <sz val="11"/>
        <color theme="1"/>
        <rFont val="맑은 고딕"/>
        <family val="3"/>
        <charset val="129"/>
        <scheme val="minor"/>
      </rPr>
      <t>일짜리는</t>
    </r>
    <r>
      <rPr>
        <sz val="11"/>
        <color theme="1"/>
        <rFont val="맑은 고딕"/>
        <family val="2"/>
        <scheme val="minor"/>
      </rPr>
      <t xml:space="preserve"> </t>
    </r>
    <r>
      <rPr>
        <sz val="11"/>
        <color theme="1"/>
        <rFont val="맑은 고딕"/>
        <family val="3"/>
        <charset val="129"/>
        <scheme val="minor"/>
      </rPr>
      <t>이벤트로</t>
    </r>
    <r>
      <rPr>
        <sz val="11"/>
        <color theme="1"/>
        <rFont val="맑은 고딕"/>
        <family val="2"/>
        <scheme val="minor"/>
      </rPr>
      <t xml:space="preserve"> </t>
    </r>
    <r>
      <rPr>
        <sz val="11"/>
        <color theme="1"/>
        <rFont val="맑은 고딕"/>
        <family val="3"/>
        <charset val="129"/>
        <scheme val="minor"/>
      </rPr>
      <t>뿌릴</t>
    </r>
    <r>
      <rPr>
        <sz val="11"/>
        <color theme="1"/>
        <rFont val="맑은 고딕"/>
        <family val="2"/>
        <scheme val="minor"/>
      </rPr>
      <t xml:space="preserve"> </t>
    </r>
    <r>
      <rPr>
        <sz val="11"/>
        <color theme="1"/>
        <rFont val="맑은 고딕"/>
        <family val="3"/>
        <charset val="129"/>
        <scheme val="minor"/>
      </rPr>
      <t>예정</t>
    </r>
    <r>
      <rPr>
        <sz val="11"/>
        <color theme="1"/>
        <rFont val="맑은 고딕"/>
        <family val="2"/>
        <scheme val="minor"/>
      </rPr>
      <t xml:space="preserve">, </t>
    </r>
    <r>
      <rPr>
        <sz val="11"/>
        <color theme="1"/>
        <rFont val="맑은 고딕"/>
        <family val="3"/>
        <charset val="129"/>
        <scheme val="minor"/>
      </rPr>
      <t>갖고있으면</t>
    </r>
    <r>
      <rPr>
        <sz val="11"/>
        <color theme="1"/>
        <rFont val="맑은 고딕"/>
        <family val="2"/>
        <scheme val="minor"/>
      </rPr>
      <t xml:space="preserve"> </t>
    </r>
    <r>
      <rPr>
        <sz val="11"/>
        <color theme="1"/>
        <rFont val="맑은 고딕"/>
        <family val="3"/>
        <charset val="129"/>
        <scheme val="minor"/>
      </rPr>
      <t>마일리지</t>
    </r>
    <r>
      <rPr>
        <sz val="11"/>
        <color theme="1"/>
        <rFont val="맑은 고딕"/>
        <family val="2"/>
        <scheme val="minor"/>
      </rPr>
      <t xml:space="preserve"> +500 </t>
    </r>
    <r>
      <rPr>
        <sz val="11"/>
        <color theme="1"/>
        <rFont val="맑은 고딕"/>
        <family val="3"/>
        <charset val="129"/>
        <scheme val="minor"/>
      </rPr>
      <t>획득</t>
    </r>
    <phoneticPr fontId="38" type="noConversion"/>
  </si>
  <si>
    <r>
      <t>60</t>
    </r>
    <r>
      <rPr>
        <sz val="11"/>
        <color theme="1"/>
        <rFont val="맑은 고딕"/>
        <family val="3"/>
        <charset val="129"/>
        <scheme val="minor"/>
      </rPr>
      <t>분정도</t>
    </r>
    <r>
      <rPr>
        <sz val="11"/>
        <color theme="1"/>
        <rFont val="맑은 고딕"/>
        <family val="2"/>
        <scheme val="minor"/>
      </rPr>
      <t xml:space="preserve"> </t>
    </r>
    <r>
      <rPr>
        <sz val="11"/>
        <color theme="1"/>
        <rFont val="맑은 고딕"/>
        <family val="3"/>
        <charset val="129"/>
        <scheme val="minor"/>
      </rPr>
      <t>소요되어</t>
    </r>
    <r>
      <rPr>
        <sz val="11"/>
        <color theme="1"/>
        <rFont val="맑은 고딕"/>
        <family val="2"/>
        <scheme val="minor"/>
      </rPr>
      <t xml:space="preserve"> 7000-10000</t>
    </r>
    <r>
      <rPr>
        <sz val="11"/>
        <color theme="1"/>
        <rFont val="맑은 고딕"/>
        <family val="3"/>
        <charset val="129"/>
        <scheme val="minor"/>
      </rPr>
      <t>원</t>
    </r>
    <r>
      <rPr>
        <sz val="11"/>
        <color theme="1"/>
        <rFont val="맑은 고딕"/>
        <family val="2"/>
        <scheme val="minor"/>
      </rPr>
      <t xml:space="preserve"> </t>
    </r>
    <r>
      <rPr>
        <sz val="11"/>
        <color theme="1"/>
        <rFont val="맑은 고딕"/>
        <family val="3"/>
        <charset val="129"/>
        <scheme val="minor"/>
      </rPr>
      <t>가치를</t>
    </r>
    <r>
      <rPr>
        <sz val="11"/>
        <color theme="1"/>
        <rFont val="맑은 고딕"/>
        <family val="2"/>
        <scheme val="minor"/>
      </rPr>
      <t xml:space="preserve"> </t>
    </r>
    <r>
      <rPr>
        <sz val="11"/>
        <color theme="1"/>
        <rFont val="맑은 고딕"/>
        <family val="3"/>
        <charset val="129"/>
        <scheme val="minor"/>
      </rPr>
      <t>얻는</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도전가능</t>
    </r>
    <phoneticPr fontId="38" type="noConversion"/>
  </si>
  <si>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7</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2</t>
    </r>
    <r>
      <rPr>
        <sz val="11"/>
        <color theme="1"/>
        <rFont val="맑은 고딕"/>
        <family val="3"/>
        <charset val="129"/>
        <scheme val="minor"/>
      </rPr>
      <t>일</t>
    </r>
    <phoneticPr fontId="38" type="noConversion"/>
  </si>
  <si>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30</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10</t>
    </r>
    <r>
      <rPr>
        <sz val="11"/>
        <color theme="1"/>
        <rFont val="맑은 고딕"/>
        <family val="3"/>
        <charset val="129"/>
        <scheme val="minor"/>
      </rPr>
      <t>일</t>
    </r>
    <phoneticPr fontId="38" type="noConversion"/>
  </si>
  <si>
    <r>
      <rPr>
        <sz val="11"/>
        <color theme="1"/>
        <rFont val="맑은 고딕"/>
        <family val="3"/>
        <charset val="129"/>
        <scheme val="minor"/>
      </rPr>
      <t>출석미션</t>
    </r>
    <phoneticPr fontId="38" type="noConversion"/>
  </si>
  <si>
    <r>
      <rPr>
        <sz val="11"/>
        <color theme="1"/>
        <rFont val="맑은 고딕"/>
        <family val="3"/>
        <charset val="129"/>
        <scheme val="minor"/>
      </rPr>
      <t>욕심쟁이</t>
    </r>
    <phoneticPr fontId="38" type="noConversion"/>
  </si>
  <si>
    <r>
      <rPr>
        <sz val="11"/>
        <color theme="1"/>
        <rFont val="맑은 고딕"/>
        <family val="3"/>
        <charset val="129"/>
        <scheme val="minor"/>
      </rPr>
      <t>일반</t>
    </r>
    <phoneticPr fontId="38" type="noConversion"/>
  </si>
  <si>
    <r>
      <rPr>
        <sz val="11"/>
        <color theme="1"/>
        <rFont val="맑은 고딕"/>
        <family val="3"/>
        <charset val="129"/>
        <scheme val="minor"/>
      </rPr>
      <t>영구</t>
    </r>
    <phoneticPr fontId="38" type="noConversion"/>
  </si>
  <si>
    <r>
      <rPr>
        <sz val="11"/>
        <color theme="1"/>
        <rFont val="맑은 고딕"/>
        <family val="3"/>
        <charset val="129"/>
        <scheme val="minor"/>
      </rPr>
      <t>몬쓸리</t>
    </r>
    <phoneticPr fontId="38" type="noConversion"/>
  </si>
  <si>
    <r>
      <rPr>
        <sz val="11"/>
        <color theme="1"/>
        <rFont val="맑은 고딕"/>
        <family val="3"/>
        <charset val="129"/>
        <scheme val="minor"/>
      </rPr>
      <t>시간여행</t>
    </r>
    <phoneticPr fontId="38" type="noConversion"/>
  </si>
  <si>
    <t>1시간</t>
    <phoneticPr fontId="38" type="noConversion"/>
  </si>
  <si>
    <t>재화</t>
    <phoneticPr fontId="38" type="noConversion"/>
  </si>
  <si>
    <t>1개</t>
    <phoneticPr fontId="38" type="noConversion"/>
  </si>
  <si>
    <t>50개</t>
    <phoneticPr fontId="38" type="noConversion"/>
  </si>
  <si>
    <t>5분</t>
    <phoneticPr fontId="38" type="noConversion"/>
  </si>
  <si>
    <t>옵션리롤</t>
    <phoneticPr fontId="38" type="noConversion"/>
  </si>
  <si>
    <r>
      <rPr>
        <sz val="11"/>
        <color theme="1"/>
        <rFont val="맑은 고딕"/>
        <family val="2"/>
        <charset val="129"/>
        <scheme val="minor"/>
      </rPr>
      <t>도핑물약</t>
    </r>
    <phoneticPr fontId="38" type="noConversion"/>
  </si>
  <si>
    <r>
      <rPr>
        <sz val="11"/>
        <color theme="1"/>
        <rFont val="맑은 고딕"/>
        <family val="3"/>
        <charset val="129"/>
        <scheme val="minor"/>
      </rPr>
      <t>경험치</t>
    </r>
    <phoneticPr fontId="38" type="noConversion"/>
  </si>
  <si>
    <r>
      <t>10</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</si>
  <si>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t>5</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</si>
  <si>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rPr>
        <i/>
        <sz val="11"/>
        <color theme="1"/>
        <rFont val="맑은 고딕"/>
        <family val="3"/>
        <charset val="129"/>
        <scheme val="minor"/>
      </rPr>
      <t>무과금</t>
    </r>
    <phoneticPr fontId="38" type="noConversion"/>
  </si>
  <si>
    <r>
      <t>50</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모든</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2</t>
    </r>
    <r>
      <rPr>
        <sz val="11"/>
        <color theme="1"/>
        <rFont val="맑은 고딕"/>
        <family val="3"/>
        <charset val="129"/>
        <scheme val="minor"/>
      </rPr>
      <t>배</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마리당</t>
    </r>
    <r>
      <rPr>
        <sz val="11"/>
        <color theme="1"/>
        <rFont val="맑은 고딕"/>
        <family val="2"/>
        <scheme val="minor"/>
      </rPr>
      <t xml:space="preserve"> 1</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소모</t>
    </r>
    <phoneticPr fontId="38" type="noConversion"/>
  </si>
  <si>
    <r>
      <rPr>
        <sz val="11"/>
        <color theme="1"/>
        <rFont val="맑은 고딕"/>
        <family val="3"/>
        <charset val="129"/>
        <scheme val="minor"/>
      </rPr>
      <t>강화</t>
    </r>
    <phoneticPr fontId="38" type="noConversion"/>
  </si>
  <si>
    <r>
      <t>5</t>
    </r>
    <r>
      <rPr>
        <sz val="11"/>
        <color theme="1"/>
        <rFont val="맑은 고딕"/>
        <family val="3"/>
        <charset val="129"/>
        <scheme val="minor"/>
      </rPr>
      <t>분간</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</si>
  <si>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t>15일</t>
    <phoneticPr fontId="38" type="noConversion"/>
  </si>
  <si>
    <t>D급</t>
    <phoneticPr fontId="38" type="noConversion"/>
  </si>
  <si>
    <t>C급</t>
    <phoneticPr fontId="38" type="noConversion"/>
  </si>
  <si>
    <t>B급</t>
    <phoneticPr fontId="38" type="noConversion"/>
  </si>
  <si>
    <r>
      <t xml:space="preserve">1회에 </t>
    </r>
    <r>
      <rPr>
        <sz val="11"/>
        <color theme="1"/>
        <rFont val="맑은 고딕"/>
        <family val="2"/>
        <charset val="129"/>
        <scheme val="minor"/>
      </rPr>
      <t>한해</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</si>
  <si>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r>
      <rPr>
        <sz val="11"/>
        <color theme="1"/>
        <rFont val="맑은 고딕"/>
        <family val="3"/>
        <charset val="129"/>
        <scheme val="minor"/>
      </rPr>
      <t>해당</t>
    </r>
    <r>
      <rPr>
        <sz val="11"/>
        <color theme="1"/>
        <rFont val="맑은 고딕"/>
        <family val="2"/>
        <scheme val="minor"/>
      </rPr>
      <t xml:space="preserve"> </t>
    </r>
    <r>
      <rPr>
        <sz val="11"/>
        <color theme="1"/>
        <rFont val="맑은 고딕"/>
        <family val="3"/>
        <charset val="129"/>
        <scheme val="minor"/>
      </rPr>
      <t>아이템이</t>
    </r>
    <r>
      <rPr>
        <sz val="11"/>
        <color theme="1"/>
        <rFont val="맑은 고딕"/>
        <family val="2"/>
        <scheme val="minor"/>
      </rPr>
      <t xml:space="preserve"> </t>
    </r>
    <r>
      <rPr>
        <sz val="11"/>
        <color theme="1"/>
        <rFont val="맑은 고딕"/>
        <family val="3"/>
        <charset val="129"/>
        <scheme val="minor"/>
      </rPr>
      <t>가진</t>
    </r>
    <r>
      <rPr>
        <sz val="11"/>
        <color theme="1"/>
        <rFont val="맑은 고딕"/>
        <family val="2"/>
        <scheme val="minor"/>
      </rPr>
      <t xml:space="preserve"> </t>
    </r>
    <r>
      <rPr>
        <sz val="11"/>
        <color theme="1"/>
        <rFont val="맑은 고딕"/>
        <family val="3"/>
        <charset val="129"/>
        <scheme val="minor"/>
      </rPr>
      <t>옵션을</t>
    </r>
    <r>
      <rPr>
        <sz val="11"/>
        <color theme="1"/>
        <rFont val="맑은 고딕"/>
        <family val="2"/>
        <scheme val="minor"/>
      </rPr>
      <t xml:space="preserve"> F~S급으로 </t>
    </r>
    <r>
      <rPr>
        <sz val="11"/>
        <color theme="1"/>
        <rFont val="맑은 고딕"/>
        <family val="3"/>
        <charset val="129"/>
        <scheme val="minor"/>
      </rPr>
      <t>재설정합니다</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</si>
  <si>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D~S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 xml:space="preserve">. </t>
    </r>
    <r>
      <rPr>
        <sz val="11"/>
        <color theme="1"/>
        <rFont val="맑은 고딕"/>
        <family val="3"/>
        <charset val="129"/>
        <scheme val="minor"/>
      </rPr>
      <t>구매를</t>
    </r>
    <r>
      <rPr>
        <sz val="11"/>
        <color theme="1"/>
        <rFont val="맑은 고딕"/>
        <family val="2"/>
        <scheme val="minor"/>
      </rPr>
      <t xml:space="preserve"> </t>
    </r>
    <r>
      <rPr>
        <sz val="11"/>
        <color theme="1"/>
        <rFont val="맑은 고딕"/>
        <family val="3"/>
        <charset val="129"/>
        <scheme val="minor"/>
      </rPr>
      <t>하기보다</t>
    </r>
    <r>
      <rPr>
        <sz val="11"/>
        <color theme="1"/>
        <rFont val="맑은 고딕"/>
        <family val="2"/>
        <scheme val="minor"/>
      </rPr>
      <t xml:space="preserve"> </t>
    </r>
    <r>
      <rPr>
        <sz val="11"/>
        <color theme="1"/>
        <rFont val="맑은 고딕"/>
        <family val="3"/>
        <charset val="129"/>
        <scheme val="minor"/>
      </rPr>
      <t>기준가격을</t>
    </r>
    <r>
      <rPr>
        <sz val="11"/>
        <color theme="1"/>
        <rFont val="맑은 고딕"/>
        <family val="2"/>
        <scheme val="minor"/>
      </rPr>
      <t xml:space="preserve"> </t>
    </r>
    <r>
      <rPr>
        <sz val="11"/>
        <color theme="1"/>
        <rFont val="맑은 고딕"/>
        <family val="3"/>
        <charset val="129"/>
        <scheme val="minor"/>
      </rPr>
      <t>잡는</t>
    </r>
    <r>
      <rPr>
        <sz val="11"/>
        <color theme="1"/>
        <rFont val="맑은 고딕"/>
        <family val="2"/>
        <scheme val="minor"/>
      </rPr>
      <t xml:space="preserve"> </t>
    </r>
    <r>
      <rPr>
        <sz val="11"/>
        <color theme="1"/>
        <rFont val="맑은 고딕"/>
        <family val="3"/>
        <charset val="129"/>
        <scheme val="minor"/>
      </rPr>
      <t>것</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</si>
  <si>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C~S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phoneticPr fontId="38" type="noConversion"/>
  </si>
  <si>
    <r>
      <rPr>
        <sz val="11"/>
        <color theme="1"/>
        <rFont val="맑은 고딕"/>
        <family val="3"/>
        <charset val="129"/>
        <scheme val="minor"/>
      </rPr>
      <t>같음</t>
    </r>
    <r>
      <rPr>
        <sz val="11"/>
        <color theme="1"/>
        <rFont val="맑은 고딕"/>
        <family val="2"/>
        <scheme val="minor"/>
      </rPr>
      <t>, B~S (B, B+, A, A+, 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t>
    </r>
    <phoneticPr fontId="38" type="noConversion"/>
  </si>
  <si>
    <r>
      <t xml:space="preserve">원하는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강화</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등급에</t>
    </r>
    <r>
      <rPr>
        <sz val="11"/>
        <color theme="1"/>
        <rFont val="맑은 고딕"/>
        <family val="2"/>
        <scheme val="minor"/>
      </rPr>
      <t xml:space="preserve"> </t>
    </r>
    <r>
      <rPr>
        <sz val="11"/>
        <color theme="1"/>
        <rFont val="맑은 고딕"/>
        <family val="2"/>
        <charset val="129"/>
        <scheme val="minor"/>
      </rPr>
      <t>따라</t>
    </r>
    <r>
      <rPr>
        <sz val="11"/>
        <color theme="1"/>
        <rFont val="맑은 고딕"/>
        <family val="2"/>
        <scheme val="minor"/>
      </rPr>
      <t xml:space="preserve"> 1/2/4…256</t>
    </r>
    <r>
      <rPr>
        <sz val="11"/>
        <color theme="1"/>
        <rFont val="맑은 고딕"/>
        <family val="2"/>
        <charset val="129"/>
        <scheme val="minor"/>
      </rPr>
      <t>장</t>
    </r>
    <r>
      <rPr>
        <sz val="11"/>
        <color theme="1"/>
        <rFont val="맑은 고딕"/>
        <family val="2"/>
        <scheme val="minor"/>
      </rPr>
      <t xml:space="preserve"> </t>
    </r>
    <r>
      <rPr>
        <sz val="11"/>
        <color theme="1"/>
        <rFont val="맑은 고딕"/>
        <family val="2"/>
        <charset val="129"/>
        <scheme val="minor"/>
      </rPr>
      <t>필요</t>
    </r>
    <phoneticPr fontId="38" type="noConversion"/>
  </si>
  <si>
    <r>
      <rPr>
        <b/>
        <sz val="11"/>
        <color theme="1"/>
        <rFont val="맑은 고딕"/>
        <family val="3"/>
        <charset val="129"/>
        <scheme val="minor"/>
      </rPr>
      <t>이름</t>
    </r>
    <phoneticPr fontId="38" type="noConversion"/>
  </si>
  <si>
    <r>
      <rPr>
        <sz val="11"/>
        <color theme="1"/>
        <rFont val="맑은 고딕"/>
        <family val="3"/>
        <charset val="129"/>
        <scheme val="minor"/>
      </rPr>
      <t>옵션고정</t>
    </r>
    <phoneticPr fontId="38" type="noConversion"/>
  </si>
  <si>
    <r>
      <rPr>
        <sz val="11"/>
        <color theme="1"/>
        <rFont val="맑은 고딕"/>
        <family val="3"/>
        <charset val="129"/>
        <scheme val="minor"/>
      </rPr>
      <t>옵션강화</t>
    </r>
    <phoneticPr fontId="38" type="noConversion"/>
  </si>
  <si>
    <r>
      <rPr>
        <b/>
        <sz val="11"/>
        <color theme="1"/>
        <rFont val="맑은 고딕"/>
        <family val="3"/>
        <charset val="129"/>
        <scheme val="minor"/>
      </rPr>
      <t>제한</t>
    </r>
    <phoneticPr fontId="38" type="noConversion"/>
  </si>
  <si>
    <r>
      <rPr>
        <b/>
        <sz val="20"/>
        <color theme="1"/>
        <rFont val="맑은 고딕"/>
        <family val="3"/>
        <charset val="129"/>
        <scheme val="minor"/>
      </rPr>
      <t>후원</t>
    </r>
    <r>
      <rPr>
        <b/>
        <sz val="20"/>
        <color theme="1"/>
        <rFont val="맑은 고딕"/>
        <family val="2"/>
        <scheme val="minor"/>
      </rPr>
      <t xml:space="preserve"> - </t>
    </r>
    <r>
      <rPr>
        <b/>
        <sz val="20"/>
        <color theme="1"/>
        <rFont val="맑은 고딕"/>
        <family val="3"/>
        <charset val="129"/>
        <scheme val="minor"/>
      </rPr>
      <t>참고항목</t>
    </r>
    <phoneticPr fontId="38" type="noConversion"/>
  </si>
  <si>
    <r>
      <rPr>
        <b/>
        <sz val="22"/>
        <color theme="1"/>
        <rFont val="맑은 고딕"/>
        <family val="3"/>
        <charset val="129"/>
        <scheme val="minor"/>
      </rPr>
      <t>후원</t>
    </r>
    <phoneticPr fontId="38" type="noConversion"/>
  </si>
  <si>
    <r>
      <rPr>
        <b/>
        <sz val="22"/>
        <color theme="1"/>
        <rFont val="맑은 고딕"/>
        <family val="3"/>
        <charset val="129"/>
        <scheme val="minor"/>
      </rPr>
      <t>후원의</t>
    </r>
    <r>
      <rPr>
        <b/>
        <sz val="22"/>
        <color theme="1"/>
        <rFont val="맑은 고딕"/>
        <family val="2"/>
        <scheme val="minor"/>
      </rPr>
      <t xml:space="preserve"> </t>
    </r>
    <r>
      <rPr>
        <b/>
        <sz val="22"/>
        <color theme="1"/>
        <rFont val="맑은 고딕"/>
        <family val="3"/>
        <charset val="129"/>
        <scheme val="minor"/>
      </rPr>
      <t>종류</t>
    </r>
    <phoneticPr fontId="38" type="noConversion"/>
  </si>
  <si>
    <r>
      <rPr>
        <b/>
        <sz val="11"/>
        <color theme="1"/>
        <rFont val="맑은 고딕"/>
        <family val="3"/>
        <charset val="129"/>
        <scheme val="minor"/>
      </rPr>
      <t>알피지</t>
    </r>
    <phoneticPr fontId="38" type="noConversion"/>
  </si>
  <si>
    <r>
      <rPr>
        <b/>
        <sz val="11"/>
        <color theme="1"/>
        <rFont val="맑은 고딕"/>
        <family val="3"/>
        <charset val="129"/>
        <scheme val="minor"/>
      </rPr>
      <t>카테고리</t>
    </r>
    <phoneticPr fontId="38" type="noConversion"/>
  </si>
  <si>
    <r>
      <t>(</t>
    </r>
    <r>
      <rPr>
        <b/>
        <sz val="11"/>
        <color theme="1"/>
        <rFont val="맑은 고딕"/>
        <family val="3"/>
        <charset val="129"/>
        <scheme val="minor"/>
      </rPr>
      <t>총</t>
    </r>
    <r>
      <rPr>
        <b/>
        <sz val="11"/>
        <color theme="1"/>
        <rFont val="맑은 고딕"/>
        <family val="2"/>
        <scheme val="minor"/>
      </rPr>
      <t>)</t>
    </r>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만원</t>
    </r>
    <r>
      <rPr>
        <b/>
        <sz val="11"/>
        <color theme="1"/>
        <rFont val="맑은 고딕"/>
        <family val="2"/>
        <scheme val="minor"/>
      </rPr>
      <t>)</t>
    </r>
    <phoneticPr fontId="38" type="noConversion"/>
  </si>
  <si>
    <r>
      <rPr>
        <b/>
        <sz val="11"/>
        <color theme="1"/>
        <rFont val="맑은 고딕"/>
        <family val="3"/>
        <charset val="129"/>
        <scheme val="minor"/>
      </rPr>
      <t>목차</t>
    </r>
    <phoneticPr fontId="38" type="noConversion"/>
  </si>
  <si>
    <r>
      <t xml:space="preserve"> - </t>
    </r>
    <r>
      <rPr>
        <sz val="11"/>
        <color theme="1"/>
        <rFont val="맑은 고딕"/>
        <family val="3"/>
        <charset val="129"/>
        <scheme val="minor"/>
      </rPr>
      <t>후원의</t>
    </r>
    <r>
      <rPr>
        <sz val="11"/>
        <color theme="1"/>
        <rFont val="맑은 고딕"/>
        <family val="2"/>
        <scheme val="minor"/>
      </rPr>
      <t xml:space="preserve"> </t>
    </r>
    <r>
      <rPr>
        <sz val="11"/>
        <color theme="1"/>
        <rFont val="맑은 고딕"/>
        <family val="3"/>
        <charset val="129"/>
        <scheme val="minor"/>
      </rPr>
      <t>정의와</t>
    </r>
    <r>
      <rPr>
        <sz val="11"/>
        <color theme="1"/>
        <rFont val="맑은 고딕"/>
        <family val="2"/>
        <scheme val="minor"/>
      </rPr>
      <t xml:space="preserve"> </t>
    </r>
    <r>
      <rPr>
        <sz val="11"/>
        <color theme="1"/>
        <rFont val="맑은 고딕"/>
        <family val="3"/>
        <charset val="129"/>
        <scheme val="minor"/>
      </rPr>
      <t xml:space="preserve">목적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혜택과</t>
    </r>
    <r>
      <rPr>
        <sz val="11"/>
        <color theme="1"/>
        <rFont val="맑은 고딕"/>
        <family val="2"/>
        <scheme val="minor"/>
      </rPr>
      <t xml:space="preserve"> </t>
    </r>
    <r>
      <rPr>
        <sz val="11"/>
        <color theme="1"/>
        <rFont val="맑은 고딕"/>
        <family val="2"/>
        <charset val="129"/>
        <scheme val="minor"/>
      </rPr>
      <t xml:space="preserve">종류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방법과</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제한과</t>
    </r>
    <r>
      <rPr>
        <sz val="11"/>
        <color theme="1"/>
        <rFont val="맑은 고딕"/>
        <family val="2"/>
        <scheme val="minor"/>
      </rPr>
      <t xml:space="preserve"> </t>
    </r>
    <r>
      <rPr>
        <sz val="11"/>
        <color theme="1"/>
        <rFont val="맑은 고딕"/>
        <family val="2"/>
        <charset val="129"/>
        <scheme val="minor"/>
      </rPr>
      <t>한계</t>
    </r>
    <phoneticPr fontId="38" type="noConversion"/>
  </si>
  <si>
    <r>
      <t xml:space="preserve"> - </t>
    </r>
    <r>
      <rPr>
        <sz val="11"/>
        <color theme="1"/>
        <rFont val="맑은 고딕"/>
        <family val="3"/>
        <charset val="129"/>
        <scheme val="minor"/>
      </rPr>
      <t xml:space="preserve">카테고리
</t>
    </r>
    <r>
      <rPr>
        <sz val="11"/>
        <color theme="1"/>
        <rFont val="맑은 고딕"/>
        <family val="2"/>
        <scheme val="minor"/>
      </rPr>
      <t xml:space="preserve"> -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횟수</t>
    </r>
    <r>
      <rPr>
        <sz val="11"/>
        <color theme="1"/>
        <rFont val="맑은 고딕"/>
        <family val="2"/>
        <scheme val="minor"/>
      </rPr>
      <t xml:space="preserve"> </t>
    </r>
    <r>
      <rPr>
        <sz val="11"/>
        <color theme="1"/>
        <rFont val="맑은 고딕"/>
        <family val="3"/>
        <charset val="129"/>
        <scheme val="minor"/>
      </rPr>
      <t xml:space="preserve">제한
</t>
    </r>
    <r>
      <rPr>
        <sz val="11"/>
        <color theme="1"/>
        <rFont val="맑은 고딕"/>
        <family val="2"/>
        <scheme val="minor"/>
      </rPr>
      <t xml:space="preserve"> - </t>
    </r>
    <r>
      <rPr>
        <sz val="11"/>
        <color theme="1"/>
        <rFont val="맑은 고딕"/>
        <family val="3"/>
        <charset val="129"/>
        <scheme val="minor"/>
      </rPr>
      <t>종류와</t>
    </r>
    <r>
      <rPr>
        <sz val="11"/>
        <color theme="1"/>
        <rFont val="맑은 고딕"/>
        <family val="2"/>
        <scheme val="minor"/>
      </rPr>
      <t xml:space="preserve"> </t>
    </r>
    <r>
      <rPr>
        <sz val="11"/>
        <color theme="1"/>
        <rFont val="맑은 고딕"/>
        <family val="3"/>
        <charset val="129"/>
        <scheme val="minor"/>
      </rPr>
      <t xml:space="preserve">효과
</t>
    </r>
    <r>
      <rPr>
        <sz val="11"/>
        <color theme="1"/>
        <rFont val="맑은 고딕"/>
        <family val="2"/>
        <scheme val="minor"/>
      </rPr>
      <t xml:space="preserve"> - </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나열</t>
    </r>
    <phoneticPr fontId="38" type="noConversion"/>
  </si>
  <si>
    <r>
      <rPr>
        <sz val="11"/>
        <color theme="1"/>
        <rFont val="맑은 고딕"/>
        <family val="3"/>
        <charset val="129"/>
        <scheme val="minor"/>
      </rPr>
      <t>배낭</t>
    </r>
    <phoneticPr fontId="38" type="noConversion"/>
  </si>
  <si>
    <r>
      <rPr>
        <sz val="11"/>
        <color theme="1"/>
        <rFont val="맑은 고딕"/>
        <family val="3"/>
        <charset val="129"/>
        <scheme val="minor"/>
      </rPr>
      <t>친구영웅</t>
    </r>
    <phoneticPr fontId="38" type="noConversion"/>
  </si>
  <si>
    <r>
      <rPr>
        <b/>
        <sz val="11"/>
        <color theme="1"/>
        <rFont val="맑은 고딕"/>
        <family val="3"/>
        <charset val="129"/>
        <scheme val="minor"/>
      </rPr>
      <t>정의
목적</t>
    </r>
    <phoneticPr fontId="38" type="noConversion"/>
  </si>
  <si>
    <r>
      <t xml:space="preserve"> - </t>
    </r>
    <r>
      <rPr>
        <sz val="11"/>
        <color theme="1"/>
        <rFont val="맑은 고딕"/>
        <family val="2"/>
        <charset val="129"/>
        <scheme val="minor"/>
      </rPr>
      <t>후원이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판매</t>
    </r>
    <r>
      <rPr>
        <sz val="11"/>
        <color theme="1"/>
        <rFont val="맑은 고딕"/>
        <family val="2"/>
        <scheme val="minor"/>
      </rPr>
      <t xml:space="preserve">', </t>
    </r>
    <r>
      <rPr>
        <sz val="11"/>
        <color theme="1"/>
        <rFont val="맑은 고딕"/>
        <family val="2"/>
        <charset val="129"/>
        <scheme val="minor"/>
      </rPr>
      <t>그에따른</t>
    </r>
    <r>
      <rPr>
        <sz val="11"/>
        <color theme="1"/>
        <rFont val="맑은 고딕"/>
        <family val="2"/>
        <scheme val="minor"/>
      </rPr>
      <t xml:space="preserve"> </t>
    </r>
    <r>
      <rPr>
        <sz val="11"/>
        <color theme="1"/>
        <rFont val="맑은 고딕"/>
        <family val="2"/>
        <charset val="129"/>
        <scheme val="minor"/>
      </rPr>
      <t>규정</t>
    </r>
    <r>
      <rPr>
        <sz val="11"/>
        <color theme="1"/>
        <rFont val="맑은 고딕"/>
        <family val="2"/>
        <scheme val="minor"/>
      </rPr>
      <t xml:space="preserve"> </t>
    </r>
    <r>
      <rPr>
        <sz val="11"/>
        <color theme="1"/>
        <rFont val="맑은 고딕"/>
        <family val="2"/>
        <charset val="129"/>
        <scheme val="minor"/>
      </rPr>
      <t xml:space="preserve">안내
</t>
    </r>
    <r>
      <rPr>
        <sz val="11"/>
        <color theme="1"/>
        <rFont val="맑은 고딕"/>
        <family val="2"/>
        <scheme val="minor"/>
      </rPr>
      <t xml:space="preserve"> - </t>
    </r>
    <r>
      <rPr>
        <sz val="11"/>
        <color theme="1"/>
        <rFont val="맑은 고딕"/>
        <family val="2"/>
        <charset val="129"/>
        <scheme val="minor"/>
      </rPr>
      <t>게임을</t>
    </r>
    <r>
      <rPr>
        <sz val="11"/>
        <color theme="1"/>
        <rFont val="맑은 고딕"/>
        <family val="2"/>
        <scheme val="minor"/>
      </rPr>
      <t xml:space="preserve"> </t>
    </r>
    <r>
      <rPr>
        <sz val="11"/>
        <color theme="1"/>
        <rFont val="맑은 고딕"/>
        <family val="2"/>
        <charset val="129"/>
        <scheme val="minor"/>
      </rPr>
      <t>더욱</t>
    </r>
    <r>
      <rPr>
        <sz val="11"/>
        <color theme="1"/>
        <rFont val="맑은 고딕"/>
        <family val="2"/>
        <scheme val="minor"/>
      </rPr>
      <t xml:space="preserve"> </t>
    </r>
    <r>
      <rPr>
        <sz val="11"/>
        <color theme="1"/>
        <rFont val="맑은 고딕"/>
        <family val="2"/>
        <charset val="129"/>
        <scheme val="minor"/>
      </rPr>
      <t>즐기기</t>
    </r>
    <r>
      <rPr>
        <sz val="11"/>
        <color theme="1"/>
        <rFont val="맑은 고딕"/>
        <family val="2"/>
        <scheme val="minor"/>
      </rPr>
      <t xml:space="preserve"> </t>
    </r>
    <r>
      <rPr>
        <sz val="11"/>
        <color theme="1"/>
        <rFont val="맑은 고딕"/>
        <family val="2"/>
        <charset val="129"/>
        <scheme val="minor"/>
      </rPr>
      <t>위하여</t>
    </r>
    <r>
      <rPr>
        <sz val="11"/>
        <color theme="1"/>
        <rFont val="맑은 고딕"/>
        <family val="2"/>
        <scheme val="minor"/>
      </rPr>
      <t xml:space="preserve"> </t>
    </r>
    <r>
      <rPr>
        <sz val="11"/>
        <color theme="1"/>
        <rFont val="맑은 고딕"/>
        <family val="2"/>
        <charset val="129"/>
        <scheme val="minor"/>
      </rPr>
      <t>과금하는</t>
    </r>
    <r>
      <rPr>
        <sz val="11"/>
        <color theme="1"/>
        <rFont val="맑은 고딕"/>
        <family val="2"/>
        <scheme val="minor"/>
      </rPr>
      <t xml:space="preserve"> </t>
    </r>
    <r>
      <rPr>
        <sz val="11"/>
        <color theme="1"/>
        <rFont val="맑은 고딕"/>
        <family val="2"/>
        <charset val="129"/>
        <scheme val="minor"/>
      </rPr>
      <t xml:space="preserve">행위
</t>
    </r>
    <r>
      <rPr>
        <sz val="11"/>
        <color theme="1"/>
        <rFont val="맑은 고딕"/>
        <family val="2"/>
        <scheme val="minor"/>
      </rPr>
      <t xml:space="preserve"> - </t>
    </r>
    <r>
      <rPr>
        <sz val="11"/>
        <color theme="1"/>
        <rFont val="맑은 고딕"/>
        <family val="2"/>
        <charset val="129"/>
        <scheme val="minor"/>
      </rPr>
      <t>현금영수증</t>
    </r>
    <r>
      <rPr>
        <sz val="11"/>
        <color theme="1"/>
        <rFont val="맑은 고딕"/>
        <family val="2"/>
        <scheme val="minor"/>
      </rPr>
      <t xml:space="preserve"> </t>
    </r>
    <r>
      <rPr>
        <sz val="11"/>
        <color theme="1"/>
        <rFont val="맑은 고딕"/>
        <family val="2"/>
        <charset val="129"/>
        <scheme val="minor"/>
      </rPr>
      <t>발급</t>
    </r>
    <r>
      <rPr>
        <sz val="11"/>
        <color theme="1"/>
        <rFont val="맑은 고딕"/>
        <family val="2"/>
        <scheme val="minor"/>
      </rPr>
      <t xml:space="preserve"> (</t>
    </r>
    <r>
      <rPr>
        <sz val="11"/>
        <color theme="1"/>
        <rFont val="맑은 고딕"/>
        <family val="2"/>
        <charset val="129"/>
        <scheme val="minor"/>
      </rPr>
      <t>제가</t>
    </r>
    <r>
      <rPr>
        <sz val="11"/>
        <color theme="1"/>
        <rFont val="맑은 고딕"/>
        <family val="2"/>
        <scheme val="minor"/>
      </rPr>
      <t xml:space="preserve"> </t>
    </r>
    <r>
      <rPr>
        <sz val="11"/>
        <color theme="1"/>
        <rFont val="맑은 고딕"/>
        <family val="2"/>
        <charset val="129"/>
        <scheme val="minor"/>
      </rPr>
      <t>부가세</t>
    </r>
    <r>
      <rPr>
        <sz val="11"/>
        <color theme="1"/>
        <rFont val="맑은 고딕"/>
        <family val="2"/>
        <scheme val="minor"/>
      </rPr>
      <t xml:space="preserve"> 10% </t>
    </r>
    <r>
      <rPr>
        <sz val="11"/>
        <color theme="1"/>
        <rFont val="맑은 고딕"/>
        <family val="2"/>
        <charset val="129"/>
        <scheme val="minor"/>
      </rPr>
      <t>손해봄</t>
    </r>
    <r>
      <rPr>
        <sz val="11"/>
        <color theme="1"/>
        <rFont val="맑은 고딕"/>
        <family val="2"/>
        <scheme val="minor"/>
      </rPr>
      <t xml:space="preserve">, </t>
    </r>
    <r>
      <rPr>
        <sz val="11"/>
        <color theme="1"/>
        <rFont val="맑은 고딕"/>
        <family val="2"/>
        <charset val="129"/>
        <scheme val="minor"/>
      </rPr>
      <t>서비스</t>
    </r>
    <r>
      <rPr>
        <sz val="11"/>
        <color theme="1"/>
        <rFont val="맑은 고딕"/>
        <family val="2"/>
        <scheme val="minor"/>
      </rPr>
      <t xml:space="preserve"> </t>
    </r>
    <r>
      <rPr>
        <sz val="11"/>
        <color theme="1"/>
        <rFont val="맑은 고딕"/>
        <family val="2"/>
        <charset val="129"/>
        <scheme val="minor"/>
      </rPr>
      <t>차원</t>
    </r>
    <r>
      <rPr>
        <sz val="11"/>
        <color theme="1"/>
        <rFont val="맑은 고딕"/>
        <family val="2"/>
        <scheme val="minor"/>
      </rPr>
      <t xml:space="preserve">)
 - </t>
    </r>
    <r>
      <rPr>
        <sz val="11"/>
        <color theme="1"/>
        <rFont val="맑은 고딕"/>
        <family val="2"/>
        <charset val="129"/>
        <scheme val="minor"/>
      </rPr>
      <t>모든</t>
    </r>
    <r>
      <rPr>
        <sz val="11"/>
        <color theme="1"/>
        <rFont val="맑은 고딕"/>
        <family val="2"/>
        <scheme val="minor"/>
      </rPr>
      <t xml:space="preserve"> </t>
    </r>
    <r>
      <rPr>
        <sz val="11"/>
        <color theme="1"/>
        <rFont val="맑은 고딕"/>
        <family val="2"/>
        <charset val="129"/>
        <scheme val="minor"/>
      </rPr>
      <t>후원은</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변환됨</t>
    </r>
    <r>
      <rPr>
        <sz val="11"/>
        <color theme="1"/>
        <rFont val="맑은 고딕"/>
        <family val="2"/>
        <scheme val="minor"/>
      </rPr>
      <t>. (1</t>
    </r>
    <r>
      <rPr>
        <sz val="11"/>
        <color theme="1"/>
        <rFont val="맑은 고딕"/>
        <family val="2"/>
        <charset val="129"/>
        <scheme val="minor"/>
      </rPr>
      <t>마일리지</t>
    </r>
    <r>
      <rPr>
        <sz val="11"/>
        <color theme="1"/>
        <rFont val="맑은 고딕"/>
        <family val="2"/>
        <scheme val="minor"/>
      </rPr>
      <t xml:space="preserve"> = 50</t>
    </r>
    <r>
      <rPr>
        <sz val="11"/>
        <color theme="1"/>
        <rFont val="맑은 고딕"/>
        <family val="2"/>
        <charset val="129"/>
        <scheme val="minor"/>
      </rPr>
      <t>원</t>
    </r>
    <r>
      <rPr>
        <sz val="11"/>
        <color theme="1"/>
        <rFont val="맑은 고딕"/>
        <family val="2"/>
        <scheme val="minor"/>
      </rPr>
      <t xml:space="preserve">)
 - </t>
    </r>
    <r>
      <rPr>
        <sz val="11"/>
        <color theme="1"/>
        <rFont val="맑은 고딕"/>
        <family val="2"/>
        <charset val="129"/>
        <scheme val="minor"/>
      </rPr>
      <t>마일리지는</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t>
    </r>
    <r>
      <rPr>
        <sz val="11"/>
        <color theme="1"/>
        <rFont val="맑은 고딕"/>
        <family val="2"/>
        <scheme val="minor"/>
      </rPr>
      <t>'</t>
    </r>
    <r>
      <rPr>
        <sz val="11"/>
        <color theme="1"/>
        <rFont val="맑은 고딕"/>
        <family val="2"/>
        <charset val="129"/>
        <scheme val="minor"/>
      </rPr>
      <t>에서</t>
    </r>
    <r>
      <rPr>
        <sz val="11"/>
        <color theme="1"/>
        <rFont val="맑은 고딕"/>
        <family val="2"/>
        <scheme val="minor"/>
      </rPr>
      <t xml:space="preserve"> </t>
    </r>
    <r>
      <rPr>
        <sz val="11"/>
        <color theme="1"/>
        <rFont val="맑은 고딕"/>
        <family val="2"/>
        <charset val="129"/>
        <scheme val="minor"/>
      </rPr>
      <t>플레이</t>
    </r>
    <r>
      <rPr>
        <sz val="11"/>
        <color theme="1"/>
        <rFont val="맑은 고딕"/>
        <family val="2"/>
        <scheme val="minor"/>
      </rPr>
      <t xml:space="preserve"> </t>
    </r>
    <r>
      <rPr>
        <sz val="11"/>
        <color theme="1"/>
        <rFont val="맑은 고딕"/>
        <family val="2"/>
        <charset val="129"/>
        <scheme val="minor"/>
      </rPr>
      <t>도움</t>
    </r>
    <r>
      <rPr>
        <sz val="11"/>
        <color theme="1"/>
        <rFont val="맑은 고딕"/>
        <family val="2"/>
        <scheme val="minor"/>
      </rPr>
      <t xml:space="preserve"> </t>
    </r>
    <r>
      <rPr>
        <sz val="11"/>
        <color theme="1"/>
        <rFont val="맑은 고딕"/>
        <family val="2"/>
        <charset val="129"/>
        <scheme val="minor"/>
      </rPr>
      <t>상품</t>
    </r>
    <r>
      <rPr>
        <sz val="11"/>
        <color theme="1"/>
        <rFont val="맑은 고딕"/>
        <family val="2"/>
        <scheme val="minor"/>
      </rPr>
      <t xml:space="preserve"> </t>
    </r>
    <r>
      <rPr>
        <sz val="11"/>
        <color theme="1"/>
        <rFont val="맑은 고딕"/>
        <family val="2"/>
        <charset val="129"/>
        <scheme val="minor"/>
      </rPr>
      <t>구매에</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</si>
  <si>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카테
고리</t>
    </r>
    <phoneticPr fontId="38" type="noConversion"/>
  </si>
  <si>
    <r>
      <rPr>
        <sz val="11"/>
        <color theme="1"/>
        <rFont val="맑은 고딕"/>
        <family val="3"/>
        <charset val="129"/>
        <scheme val="minor"/>
      </rPr>
      <t xml:space="preserve">누적혜택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금액이</t>
    </r>
    <r>
      <rPr>
        <sz val="11"/>
        <color theme="1"/>
        <rFont val="맑은 고딕"/>
        <family val="2"/>
        <scheme val="minor"/>
      </rPr>
      <t xml:space="preserve"> </t>
    </r>
    <r>
      <rPr>
        <sz val="11"/>
        <color theme="1"/>
        <rFont val="맑은 고딕"/>
        <family val="3"/>
        <charset val="129"/>
        <scheme val="minor"/>
      </rPr>
      <t>일정</t>
    </r>
    <r>
      <rPr>
        <sz val="11"/>
        <color theme="1"/>
        <rFont val="맑은 고딕"/>
        <family val="2"/>
        <scheme val="minor"/>
      </rPr>
      <t xml:space="preserve"> </t>
    </r>
    <r>
      <rPr>
        <sz val="11"/>
        <color theme="1"/>
        <rFont val="맑은 고딕"/>
        <family val="3"/>
        <charset val="129"/>
        <scheme val="minor"/>
      </rPr>
      <t>금액에</t>
    </r>
    <r>
      <rPr>
        <sz val="11"/>
        <color theme="1"/>
        <rFont val="맑은 고딕"/>
        <family val="2"/>
        <scheme val="minor"/>
      </rPr>
      <t xml:space="preserve"> </t>
    </r>
    <r>
      <rPr>
        <sz val="11"/>
        <color theme="1"/>
        <rFont val="맑은 고딕"/>
        <family val="3"/>
        <charset val="129"/>
        <scheme val="minor"/>
      </rPr>
      <t>달하면</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받습니다</t>
    </r>
    <r>
      <rPr>
        <sz val="11"/>
        <color theme="1"/>
        <rFont val="맑은 고딕"/>
        <family val="2"/>
        <scheme val="minor"/>
      </rPr>
      <t xml:space="preserve">.
</t>
    </r>
    <r>
      <rPr>
        <sz val="11"/>
        <color theme="1"/>
        <rFont val="맑은 고딕"/>
        <family val="3"/>
        <charset val="129"/>
        <scheme val="minor"/>
      </rPr>
      <t xml:space="preserve">일반구매	</t>
    </r>
    <r>
      <rPr>
        <sz val="11"/>
        <color theme="1"/>
        <rFont val="맑은 고딕"/>
        <family val="2"/>
        <scheme val="minor"/>
      </rPr>
      <t xml:space="preserve"> -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상품으로</t>
    </r>
    <r>
      <rPr>
        <sz val="11"/>
        <color theme="1"/>
        <rFont val="맑은 고딕"/>
        <family val="2"/>
        <scheme val="minor"/>
      </rPr>
      <t xml:space="preserve">, </t>
    </r>
    <r>
      <rPr>
        <sz val="11"/>
        <color theme="1"/>
        <rFont val="맑은 고딕"/>
        <family val="3"/>
        <charset val="129"/>
        <scheme val="minor"/>
      </rPr>
      <t>마일리지로</t>
    </r>
    <r>
      <rPr>
        <sz val="11"/>
        <color theme="1"/>
        <rFont val="맑은 고딕"/>
        <family val="2"/>
        <scheme val="minor"/>
      </rPr>
      <t xml:space="preserve"> </t>
    </r>
    <r>
      <rPr>
        <sz val="11"/>
        <color theme="1"/>
        <rFont val="맑은 고딕"/>
        <family val="3"/>
        <charset val="129"/>
        <scheme val="minor"/>
      </rPr>
      <t>구매가</t>
    </r>
    <r>
      <rPr>
        <sz val="11"/>
        <color theme="1"/>
        <rFont val="맑은 고딕"/>
        <family val="2"/>
        <scheme val="minor"/>
      </rPr>
      <t xml:space="preserve"> </t>
    </r>
    <r>
      <rPr>
        <sz val="11"/>
        <color theme="1"/>
        <rFont val="맑은 고딕"/>
        <family val="3"/>
        <charset val="129"/>
        <scheme val="minor"/>
      </rPr>
      <t>가능한</t>
    </r>
    <r>
      <rPr>
        <sz val="11"/>
        <color theme="1"/>
        <rFont val="맑은 고딕"/>
        <family val="2"/>
        <scheme val="minor"/>
      </rPr>
      <t xml:space="preserve"> </t>
    </r>
    <r>
      <rPr>
        <sz val="11"/>
        <color theme="1"/>
        <rFont val="맑은 고딕"/>
        <family val="3"/>
        <charset val="129"/>
        <scheme val="minor"/>
      </rPr>
      <t>상품들입니다</t>
    </r>
    <r>
      <rPr>
        <sz val="11"/>
        <color theme="1"/>
        <rFont val="맑은 고딕"/>
        <family val="2"/>
        <scheme val="minor"/>
      </rPr>
      <t>.</t>
    </r>
    <phoneticPr fontId="38" type="noConversion"/>
  </si>
  <si>
    <r>
      <rPr>
        <sz val="11"/>
        <color theme="1"/>
        <rFont val="맑은 고딕"/>
        <family val="3"/>
        <charset val="129"/>
        <scheme val="minor"/>
      </rPr>
      <t>친구업글</t>
    </r>
    <phoneticPr fontId="38" type="noConversion"/>
  </si>
  <si>
    <r>
      <rPr>
        <sz val="11"/>
        <color theme="1"/>
        <rFont val="맑은 고딕"/>
        <family val="3"/>
        <charset val="129"/>
        <scheme val="minor"/>
      </rPr>
      <t>펫</t>
    </r>
    <phoneticPr fontId="38" type="noConversion"/>
  </si>
  <si>
    <r>
      <rPr>
        <sz val="11"/>
        <color theme="1"/>
        <rFont val="맑은 고딕"/>
        <family val="3"/>
        <charset val="129"/>
        <scheme val="minor"/>
      </rPr>
      <t>펫업글</t>
    </r>
    <phoneticPr fontId="38" type="noConversion"/>
  </si>
  <si>
    <r>
      <rPr>
        <b/>
        <sz val="11"/>
        <color theme="1"/>
        <rFont val="맑은 고딕"/>
        <family val="2"/>
        <charset val="129"/>
        <scheme val="minor"/>
      </rPr>
      <t>구매
제한</t>
    </r>
    <phoneticPr fontId="38" type="noConversion"/>
  </si>
  <si>
    <r>
      <rPr>
        <sz val="11"/>
        <color theme="1"/>
        <rFont val="맑은 고딕"/>
        <family val="3"/>
        <charset val="129"/>
        <scheme val="minor"/>
      </rPr>
      <t>일반　　</t>
    </r>
    <r>
      <rPr>
        <sz val="11"/>
        <color theme="1"/>
        <rFont val="맑은 고딕"/>
        <family val="2"/>
        <scheme val="minor"/>
      </rPr>
      <t xml:space="preserve"> - </t>
    </r>
    <r>
      <rPr>
        <sz val="11"/>
        <color theme="1"/>
        <rFont val="맑은 고딕"/>
        <family val="3"/>
        <charset val="129"/>
        <scheme val="minor"/>
      </rPr>
      <t>일반</t>
    </r>
    <r>
      <rPr>
        <sz val="11"/>
        <color theme="1"/>
        <rFont val="맑은 고딕"/>
        <family val="2"/>
        <scheme val="minor"/>
      </rPr>
      <t xml:space="preserve">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중</t>
    </r>
    <r>
      <rPr>
        <sz val="11"/>
        <color theme="1"/>
        <rFont val="맑은 고딕"/>
        <family val="2"/>
        <scheme val="minor"/>
      </rPr>
      <t>, 1</t>
    </r>
    <r>
      <rPr>
        <sz val="11"/>
        <color theme="1"/>
        <rFont val="맑은 고딕"/>
        <family val="3"/>
        <charset val="129"/>
        <scheme val="minor"/>
      </rPr>
      <t>회만</t>
    </r>
    <r>
      <rPr>
        <sz val="11"/>
        <color theme="1"/>
        <rFont val="맑은 고딕"/>
        <family val="2"/>
        <scheme val="minor"/>
      </rPr>
      <t xml:space="preserve"> </t>
    </r>
    <r>
      <rPr>
        <sz val="11"/>
        <color theme="1"/>
        <rFont val="맑은 고딕"/>
        <family val="3"/>
        <charset val="129"/>
        <scheme val="minor"/>
      </rPr>
      <t>구매하면</t>
    </r>
    <r>
      <rPr>
        <sz val="11"/>
        <color theme="1"/>
        <rFont val="맑은 고딕"/>
        <family val="2"/>
        <scheme val="minor"/>
      </rPr>
      <t xml:space="preserve"> </t>
    </r>
    <r>
      <rPr>
        <sz val="11"/>
        <color theme="1"/>
        <rFont val="맑은 고딕"/>
        <family val="3"/>
        <charset val="129"/>
        <scheme val="minor"/>
      </rPr>
      <t>되는</t>
    </r>
    <r>
      <rPr>
        <sz val="11"/>
        <color theme="1"/>
        <rFont val="맑은 고딕"/>
        <family val="2"/>
        <scheme val="minor"/>
      </rPr>
      <t xml:space="preserve">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중첩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레벨이</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여러</t>
    </r>
    <r>
      <rPr>
        <sz val="11"/>
        <color theme="1"/>
        <rFont val="맑은 고딕"/>
        <family val="2"/>
        <scheme val="minor"/>
      </rPr>
      <t xml:space="preserve"> </t>
    </r>
    <r>
      <rPr>
        <sz val="11"/>
        <color theme="1"/>
        <rFont val="맑은 고딕"/>
        <family val="3"/>
        <charset val="129"/>
        <scheme val="minor"/>
      </rPr>
      <t>번</t>
    </r>
    <r>
      <rPr>
        <sz val="11"/>
        <color theme="1"/>
        <rFont val="맑은 고딕"/>
        <family val="2"/>
        <scheme val="minor"/>
      </rPr>
      <t xml:space="preserve"> </t>
    </r>
    <r>
      <rPr>
        <sz val="11"/>
        <color theme="1"/>
        <rFont val="맑은 고딕"/>
        <family val="3"/>
        <charset val="129"/>
        <scheme val="minor"/>
      </rPr>
      <t>구매하여</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효과를</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무과금　</t>
    </r>
    <r>
      <rPr>
        <sz val="11"/>
        <color theme="1"/>
        <rFont val="맑은 고딕"/>
        <family val="2"/>
        <scheme val="minor"/>
      </rPr>
      <t xml:space="preserve"> - </t>
    </r>
    <r>
      <rPr>
        <sz val="11"/>
        <color theme="1"/>
        <rFont val="맑은 고딕"/>
        <family val="3"/>
        <charset val="129"/>
        <scheme val="minor"/>
      </rPr>
      <t>무과금도</t>
    </r>
    <r>
      <rPr>
        <sz val="11"/>
        <color theme="1"/>
        <rFont val="맑은 고딕"/>
        <family val="2"/>
        <scheme val="minor"/>
      </rPr>
      <t xml:space="preserve"> </t>
    </r>
    <r>
      <rPr>
        <sz val="11"/>
        <color theme="1"/>
        <rFont val="맑은 고딕"/>
        <family val="3"/>
        <charset val="129"/>
        <scheme val="minor"/>
      </rPr>
      <t>다른</t>
    </r>
    <r>
      <rPr>
        <sz val="11"/>
        <color theme="1"/>
        <rFont val="맑은 고딕"/>
        <family val="2"/>
        <scheme val="minor"/>
      </rPr>
      <t xml:space="preserve"> </t>
    </r>
    <r>
      <rPr>
        <sz val="11"/>
        <color theme="1"/>
        <rFont val="맑은 고딕"/>
        <family val="3"/>
        <charset val="129"/>
        <scheme val="minor"/>
      </rPr>
      <t>경로로</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한정상품</t>
    </r>
    <r>
      <rPr>
        <sz val="11"/>
        <color theme="1"/>
        <rFont val="맑은 고딕"/>
        <family val="2"/>
        <scheme val="minor"/>
      </rPr>
      <t xml:space="preserve"> - </t>
    </r>
    <r>
      <rPr>
        <sz val="11"/>
        <color theme="1"/>
        <rFont val="맑은 고딕"/>
        <family val="3"/>
        <charset val="129"/>
        <scheme val="minor"/>
      </rPr>
      <t>단</t>
    </r>
    <r>
      <rPr>
        <sz val="11"/>
        <color theme="1"/>
        <rFont val="맑은 고딕"/>
        <family val="2"/>
        <scheme val="minor"/>
      </rPr>
      <t xml:space="preserve"> 1</t>
    </r>
    <r>
      <rPr>
        <sz val="11"/>
        <color theme="1"/>
        <rFont val="맑은 고딕"/>
        <family val="3"/>
        <charset val="129"/>
        <scheme val="minor"/>
      </rPr>
      <t>개만</t>
    </r>
    <r>
      <rPr>
        <sz val="11"/>
        <color theme="1"/>
        <rFont val="맑은 고딕"/>
        <family val="2"/>
        <scheme val="minor"/>
      </rPr>
      <t xml:space="preserve"> </t>
    </r>
    <r>
      <rPr>
        <sz val="11"/>
        <color theme="1"/>
        <rFont val="맑은 고딕"/>
        <family val="3"/>
        <charset val="129"/>
        <scheme val="minor"/>
      </rPr>
      <t>존재하는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선착순</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특정</t>
    </r>
    <r>
      <rPr>
        <sz val="11"/>
        <color theme="1"/>
        <rFont val="맑은 고딕"/>
        <family val="2"/>
        <scheme val="minor"/>
      </rPr>
      <t xml:space="preserve"> </t>
    </r>
    <r>
      <rPr>
        <sz val="11"/>
        <color theme="1"/>
        <rFont val="맑은 고딕"/>
        <family val="3"/>
        <charset val="129"/>
        <scheme val="minor"/>
      </rPr>
      <t>혜택으로만</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t>
    </r>
    <phoneticPr fontId="38" type="noConversion"/>
  </si>
  <si>
    <r>
      <rPr>
        <sz val="11"/>
        <color theme="1"/>
        <rFont val="맑은 고딕"/>
        <family val="3"/>
        <charset val="129"/>
        <scheme val="minor"/>
      </rPr>
      <t>창고스킨</t>
    </r>
    <phoneticPr fontId="38" type="noConversion"/>
  </si>
  <si>
    <r>
      <rPr>
        <sz val="11"/>
        <color theme="1"/>
        <rFont val="맑은 고딕"/>
        <family val="3"/>
        <charset val="129"/>
        <scheme val="minor"/>
      </rPr>
      <t>창고업글</t>
    </r>
    <phoneticPr fontId="38" type="noConversion"/>
  </si>
  <si>
    <r>
      <rPr>
        <b/>
        <sz val="11"/>
        <color theme="1"/>
        <rFont val="맑은 고딕"/>
        <family val="3"/>
        <charset val="129"/>
        <scheme val="minor"/>
      </rPr>
      <t>혜택
종류</t>
    </r>
    <phoneticPr fontId="38" type="noConversion"/>
  </si>
  <si>
    <r>
      <rPr>
        <sz val="11"/>
        <color theme="1"/>
        <rFont val="맑은 고딕"/>
        <family val="3"/>
        <charset val="129"/>
        <scheme val="minor"/>
      </rPr>
      <t>날개</t>
    </r>
    <phoneticPr fontId="38" type="noConversion"/>
  </si>
  <si>
    <r>
      <rPr>
        <sz val="11"/>
        <color theme="1"/>
        <rFont val="맑은 고딕"/>
        <family val="3"/>
        <charset val="129"/>
        <scheme val="minor"/>
      </rPr>
      <t>날개업글</t>
    </r>
    <phoneticPr fontId="38" type="noConversion"/>
  </si>
  <si>
    <r>
      <rPr>
        <sz val="11"/>
        <color theme="1"/>
        <rFont val="맑은 고딕"/>
        <family val="3"/>
        <charset val="129"/>
        <scheme val="minor"/>
      </rPr>
      <t>누적보상</t>
    </r>
    <phoneticPr fontId="38" type="noConversion"/>
  </si>
  <si>
    <r>
      <rPr>
        <b/>
        <sz val="11"/>
        <color theme="1"/>
        <rFont val="맑은 고딕"/>
        <family val="3"/>
        <charset val="129"/>
        <scheme val="minor"/>
      </rPr>
      <t>종류
효과</t>
    </r>
    <phoneticPr fontId="38" type="noConversion"/>
  </si>
  <si>
    <r>
      <rPr>
        <b/>
        <sz val="11"/>
        <color theme="1"/>
        <rFont val="맑은 고딕"/>
        <family val="3"/>
        <charset val="129"/>
        <scheme val="minor"/>
      </rPr>
      <t>방법
환불</t>
    </r>
    <phoneticPr fontId="38" type="noConversion"/>
  </si>
  <si>
    <r>
      <t xml:space="preserve"> - </t>
    </r>
    <r>
      <rPr>
        <sz val="11"/>
        <color theme="1"/>
        <rFont val="맑은 고딕"/>
        <family val="2"/>
        <charset val="129"/>
        <scheme val="minor"/>
      </rPr>
      <t>지정된</t>
    </r>
    <r>
      <rPr>
        <sz val="11"/>
        <color theme="1"/>
        <rFont val="맑은 고딕"/>
        <family val="2"/>
        <scheme val="minor"/>
      </rPr>
      <t xml:space="preserve"> </t>
    </r>
    <r>
      <rPr>
        <sz val="11"/>
        <color theme="1"/>
        <rFont val="맑은 고딕"/>
        <family val="2"/>
        <charset val="129"/>
        <scheme val="minor"/>
      </rPr>
      <t>계좌</t>
    </r>
    <r>
      <rPr>
        <sz val="11"/>
        <color theme="1"/>
        <rFont val="맑은 고딕"/>
        <family val="2"/>
        <scheme val="minor"/>
      </rPr>
      <t>+</t>
    </r>
    <r>
      <rPr>
        <sz val="11"/>
        <color theme="1"/>
        <rFont val="맑은 고딕"/>
        <family val="2"/>
        <charset val="129"/>
        <scheme val="minor"/>
      </rPr>
      <t>워크</t>
    </r>
    <r>
      <rPr>
        <sz val="11"/>
        <color theme="1"/>
        <rFont val="맑은 고딕"/>
        <family val="2"/>
        <scheme val="minor"/>
      </rPr>
      <t xml:space="preserve"> </t>
    </r>
    <r>
      <rPr>
        <sz val="11"/>
        <color theme="1"/>
        <rFont val="맑은 고딕"/>
        <family val="2"/>
        <charset val="129"/>
        <scheme val="minor"/>
      </rPr>
      <t>아이디</t>
    </r>
    <r>
      <rPr>
        <sz val="11"/>
        <color theme="1"/>
        <rFont val="맑은 고딕"/>
        <family val="2"/>
        <scheme val="minor"/>
      </rPr>
      <t xml:space="preserve"> </t>
    </r>
    <r>
      <rPr>
        <sz val="11"/>
        <color theme="1"/>
        <rFont val="맑은 고딕"/>
        <family val="2"/>
        <charset val="129"/>
        <scheme val="minor"/>
      </rPr>
      <t>입금자명시</t>
    </r>
    <r>
      <rPr>
        <sz val="11"/>
        <color theme="1"/>
        <rFont val="맑은 고딕"/>
        <family val="2"/>
        <scheme val="minor"/>
      </rPr>
      <t xml:space="preserve"> </t>
    </r>
    <r>
      <rPr>
        <sz val="11"/>
        <color theme="1"/>
        <rFont val="맑은 고딕"/>
        <family val="2"/>
        <charset val="129"/>
        <scheme val="minor"/>
      </rPr>
      <t>확인</t>
    </r>
    <r>
      <rPr>
        <sz val="11"/>
        <color theme="1"/>
        <rFont val="맑은 고딕"/>
        <family val="2"/>
        <scheme val="minor"/>
      </rPr>
      <t xml:space="preserve"> </t>
    </r>
    <r>
      <rPr>
        <sz val="11"/>
        <color theme="1"/>
        <rFont val="맑은 고딕"/>
        <family val="2"/>
        <charset val="129"/>
        <scheme val="minor"/>
      </rPr>
      <t>후</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적용된</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상점에서</t>
    </r>
    <r>
      <rPr>
        <sz val="11"/>
        <color theme="1"/>
        <rFont val="맑은 고딕"/>
        <family val="2"/>
        <scheme val="minor"/>
      </rPr>
      <t xml:space="preserve"> </t>
    </r>
    <r>
      <rPr>
        <sz val="11"/>
        <color theme="1"/>
        <rFont val="맑은 고딕"/>
        <family val="2"/>
        <charset val="129"/>
        <scheme val="minor"/>
      </rPr>
      <t>원하는대로</t>
    </r>
    <r>
      <rPr>
        <sz val="11"/>
        <color theme="1"/>
        <rFont val="맑은 고딕"/>
        <family val="2"/>
        <scheme val="minor"/>
      </rPr>
      <t xml:space="preserve"> </t>
    </r>
    <r>
      <rPr>
        <sz val="11"/>
        <color theme="1"/>
        <rFont val="맑은 고딕"/>
        <family val="2"/>
        <charset val="129"/>
        <scheme val="minor"/>
      </rPr>
      <t xml:space="preserve">구매가능
</t>
    </r>
    <r>
      <rPr>
        <sz val="11"/>
        <color theme="1"/>
        <rFont val="맑은 고딕"/>
        <family val="2"/>
        <scheme val="minor"/>
      </rPr>
      <t xml:space="preserve"> - </t>
    </r>
    <r>
      <rPr>
        <sz val="11"/>
        <color theme="1"/>
        <rFont val="맑은 고딕"/>
        <family val="2"/>
        <charset val="129"/>
        <scheme val="minor"/>
      </rPr>
      <t>누적</t>
    </r>
    <r>
      <rPr>
        <sz val="11"/>
        <color theme="1"/>
        <rFont val="맑은 고딕"/>
        <family val="2"/>
        <scheme val="minor"/>
      </rPr>
      <t xml:space="preserve"> </t>
    </r>
    <r>
      <rPr>
        <sz val="11"/>
        <color theme="1"/>
        <rFont val="맑은 고딕"/>
        <family val="2"/>
        <charset val="129"/>
        <scheme val="minor"/>
      </rPr>
      <t>보상은</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결제</t>
    </r>
    <r>
      <rPr>
        <sz val="11"/>
        <color theme="1"/>
        <rFont val="맑은 고딕"/>
        <family val="2"/>
        <scheme val="minor"/>
      </rPr>
      <t xml:space="preserve"> </t>
    </r>
    <r>
      <rPr>
        <sz val="11"/>
        <color theme="1"/>
        <rFont val="맑은 고딕"/>
        <family val="2"/>
        <charset val="129"/>
        <scheme val="minor"/>
      </rPr>
      <t>기준이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사용하지</t>
    </r>
    <r>
      <rPr>
        <sz val="11"/>
        <color theme="1"/>
        <rFont val="맑은 고딕"/>
        <family val="2"/>
        <scheme val="minor"/>
      </rPr>
      <t xml:space="preserve"> </t>
    </r>
    <r>
      <rPr>
        <sz val="11"/>
        <color theme="1"/>
        <rFont val="맑은 고딕"/>
        <family val="2"/>
        <charset val="129"/>
        <scheme val="minor"/>
      </rPr>
      <t>않은</t>
    </r>
    <r>
      <rPr>
        <sz val="11"/>
        <color theme="1"/>
        <rFont val="맑은 고딕"/>
        <family val="2"/>
        <scheme val="minor"/>
      </rPr>
      <t xml:space="preserve"> </t>
    </r>
    <r>
      <rPr>
        <sz val="11"/>
        <color theme="1"/>
        <rFont val="맑은 고딕"/>
        <family val="2"/>
        <charset val="129"/>
        <scheme val="minor"/>
      </rPr>
      <t>마일리지는</t>
    </r>
    <r>
      <rPr>
        <sz val="11"/>
        <color theme="1"/>
        <rFont val="맑은 고딕"/>
        <family val="2"/>
        <scheme val="minor"/>
      </rPr>
      <t xml:space="preserve"> 1</t>
    </r>
    <r>
      <rPr>
        <sz val="11"/>
        <color theme="1"/>
        <rFont val="맑은 고딕"/>
        <family val="2"/>
        <charset val="129"/>
        <scheme val="minor"/>
      </rPr>
      <t>주일</t>
    </r>
    <r>
      <rPr>
        <sz val="11"/>
        <color theme="1"/>
        <rFont val="맑은 고딕"/>
        <family val="2"/>
        <scheme val="minor"/>
      </rPr>
      <t xml:space="preserve"> </t>
    </r>
    <r>
      <rPr>
        <sz val="11"/>
        <color theme="1"/>
        <rFont val="맑은 고딕"/>
        <family val="2"/>
        <charset val="129"/>
        <scheme val="minor"/>
      </rPr>
      <t>내</t>
    </r>
    <r>
      <rPr>
        <sz val="11"/>
        <color theme="1"/>
        <rFont val="맑은 고딕"/>
        <family val="2"/>
        <scheme val="minor"/>
      </rPr>
      <t xml:space="preserve"> 100% </t>
    </r>
    <r>
      <rPr>
        <sz val="11"/>
        <color theme="1"/>
        <rFont val="맑은 고딕"/>
        <family val="2"/>
        <charset val="129"/>
        <scheme val="minor"/>
      </rPr>
      <t>환불가능</t>
    </r>
    <r>
      <rPr>
        <sz val="11"/>
        <color theme="1"/>
        <rFont val="맑은 고딕"/>
        <family val="2"/>
        <scheme val="minor"/>
      </rPr>
      <t xml:space="preserve"> </t>
    </r>
    <r>
      <rPr>
        <sz val="10"/>
        <color theme="1"/>
        <rFont val="맑은 고딕"/>
        <family val="2"/>
        <scheme val="minor"/>
      </rPr>
      <t>(</t>
    </r>
    <r>
      <rPr>
        <sz val="10"/>
        <color theme="1"/>
        <rFont val="맑은 고딕"/>
        <family val="3"/>
        <charset val="129"/>
        <scheme val="minor"/>
      </rPr>
      <t>사용부분</t>
    </r>
    <r>
      <rPr>
        <sz val="10"/>
        <color theme="1"/>
        <rFont val="맑은 고딕"/>
        <family val="2"/>
        <scheme val="minor"/>
      </rPr>
      <t xml:space="preserve"> </t>
    </r>
    <r>
      <rPr>
        <sz val="10"/>
        <color theme="1"/>
        <rFont val="맑은 고딕"/>
        <family val="3"/>
        <charset val="129"/>
        <scheme val="minor"/>
      </rPr>
      <t>환불</t>
    </r>
    <r>
      <rPr>
        <sz val="10"/>
        <color theme="1"/>
        <rFont val="맑은 고딕"/>
        <family val="2"/>
        <scheme val="minor"/>
      </rPr>
      <t xml:space="preserve"> </t>
    </r>
    <r>
      <rPr>
        <sz val="10"/>
        <color theme="1"/>
        <rFont val="맑은 고딕"/>
        <family val="3"/>
        <charset val="129"/>
        <scheme val="minor"/>
      </rPr>
      <t>불가</t>
    </r>
    <r>
      <rPr>
        <sz val="10"/>
        <color theme="1"/>
        <rFont val="맑은 고딕"/>
        <family val="2"/>
        <scheme val="minor"/>
      </rPr>
      <t>)</t>
    </r>
    <r>
      <rPr>
        <sz val="11"/>
        <color theme="1"/>
        <rFont val="맑은 고딕"/>
        <family val="2"/>
        <scheme val="minor"/>
      </rPr>
      <t xml:space="preserve">
 - </t>
    </r>
    <r>
      <rPr>
        <sz val="11"/>
        <color theme="1"/>
        <rFont val="맑은 고딕"/>
        <family val="2"/>
        <charset val="129"/>
        <scheme val="minor"/>
      </rPr>
      <t>지속적인</t>
    </r>
    <r>
      <rPr>
        <sz val="11"/>
        <color theme="1"/>
        <rFont val="맑은 고딕"/>
        <family val="2"/>
        <scheme val="minor"/>
      </rPr>
      <t xml:space="preserve"> </t>
    </r>
    <r>
      <rPr>
        <sz val="11"/>
        <color theme="1"/>
        <rFont val="맑은 고딕"/>
        <family val="2"/>
        <charset val="129"/>
        <scheme val="minor"/>
      </rPr>
      <t>패치를</t>
    </r>
    <r>
      <rPr>
        <sz val="11"/>
        <color theme="1"/>
        <rFont val="맑은 고딕"/>
        <family val="2"/>
        <scheme val="minor"/>
      </rPr>
      <t xml:space="preserve"> </t>
    </r>
    <r>
      <rPr>
        <sz val="11"/>
        <color theme="1"/>
        <rFont val="맑은 고딕"/>
        <family val="2"/>
        <charset val="129"/>
        <scheme val="minor"/>
      </rPr>
      <t>기대하고</t>
    </r>
    <r>
      <rPr>
        <sz val="11"/>
        <color theme="1"/>
        <rFont val="맑은 고딕"/>
        <family val="2"/>
        <scheme val="minor"/>
      </rPr>
      <t xml:space="preserve"> </t>
    </r>
    <r>
      <rPr>
        <sz val="11"/>
        <color theme="1"/>
        <rFont val="맑은 고딕"/>
        <family val="2"/>
        <charset val="129"/>
        <scheme val="minor"/>
      </rPr>
      <t>후원하는</t>
    </r>
    <r>
      <rPr>
        <sz val="11"/>
        <color theme="1"/>
        <rFont val="맑은 고딕"/>
        <family val="2"/>
        <scheme val="minor"/>
      </rPr>
      <t xml:space="preserve"> </t>
    </r>
    <r>
      <rPr>
        <sz val="11"/>
        <color theme="1"/>
        <rFont val="맑은 고딕"/>
        <family val="2"/>
        <charset val="129"/>
        <scheme val="minor"/>
      </rPr>
      <t>것이기</t>
    </r>
    <r>
      <rPr>
        <sz val="11"/>
        <color theme="1"/>
        <rFont val="맑은 고딕"/>
        <family val="2"/>
        <scheme val="minor"/>
      </rPr>
      <t xml:space="preserve"> </t>
    </r>
    <r>
      <rPr>
        <sz val="11"/>
        <color theme="1"/>
        <rFont val="맑은 고딕"/>
        <family val="2"/>
        <charset val="129"/>
        <scheme val="minor"/>
      </rPr>
      <t>때문에</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- 1</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일반</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50%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- 2</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컨텐츠</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100%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게임이</t>
    </r>
    <r>
      <rPr>
        <sz val="11"/>
        <color theme="1"/>
        <rFont val="맑은 고딕"/>
        <family val="2"/>
        <scheme val="minor"/>
      </rPr>
      <t xml:space="preserve"> </t>
    </r>
    <r>
      <rPr>
        <sz val="11"/>
        <color theme="1"/>
        <rFont val="맑은 고딕"/>
        <family val="2"/>
        <charset val="129"/>
        <scheme val="minor"/>
      </rPr>
      <t>나오면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이전</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선택</t>
    </r>
    <r>
      <rPr>
        <sz val="11"/>
        <color theme="1"/>
        <rFont val="맑은 고딕"/>
        <family val="2"/>
        <scheme val="minor"/>
      </rPr>
      <t xml:space="preserve">, </t>
    </r>
    <r>
      <rPr>
        <sz val="11"/>
        <color theme="1"/>
        <rFont val="맑은 고딕"/>
        <family val="2"/>
        <charset val="129"/>
        <scheme val="minor"/>
      </rPr>
      <t>기존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삭제</t>
    </r>
    <r>
      <rPr>
        <sz val="11"/>
        <color theme="1"/>
        <rFont val="맑은 고딕"/>
        <family val="2"/>
        <scheme val="minor"/>
      </rPr>
      <t xml:space="preserve">)
 - </t>
    </r>
    <r>
      <rPr>
        <sz val="11"/>
        <color theme="1"/>
        <rFont val="맑은 고딕"/>
        <family val="2"/>
        <charset val="129"/>
        <scheme val="minor"/>
      </rPr>
      <t>밸런스로</t>
    </r>
    <r>
      <rPr>
        <sz val="11"/>
        <color theme="1"/>
        <rFont val="맑은 고딕"/>
        <family val="2"/>
        <scheme val="minor"/>
      </rPr>
      <t xml:space="preserve"> </t>
    </r>
    <r>
      <rPr>
        <sz val="11"/>
        <color theme="1"/>
        <rFont val="맑은 고딕"/>
        <family val="2"/>
        <charset val="129"/>
        <scheme val="minor"/>
      </rPr>
      <t>인해</t>
    </r>
    <r>
      <rPr>
        <sz val="11"/>
        <color theme="1"/>
        <rFont val="맑은 고딕"/>
        <family val="2"/>
        <scheme val="minor"/>
      </rPr>
      <t xml:space="preserve"> </t>
    </r>
    <r>
      <rPr>
        <sz val="11"/>
        <color theme="1"/>
        <rFont val="맑은 고딕"/>
        <family val="2"/>
        <charset val="129"/>
        <scheme val="minor"/>
      </rPr>
      <t>조정</t>
    </r>
    <r>
      <rPr>
        <sz val="11"/>
        <color theme="1"/>
        <rFont val="맑은 고딕"/>
        <family val="2"/>
        <scheme val="minor"/>
      </rPr>
      <t>/</t>
    </r>
    <r>
      <rPr>
        <sz val="11"/>
        <color theme="1"/>
        <rFont val="맑은 고딕"/>
        <family val="2"/>
        <charset val="129"/>
        <scheme val="minor"/>
      </rPr>
      <t>삭제가</t>
    </r>
    <r>
      <rPr>
        <sz val="11"/>
        <color theme="1"/>
        <rFont val="맑은 고딕"/>
        <family val="2"/>
        <scheme val="minor"/>
      </rPr>
      <t xml:space="preserve"> </t>
    </r>
    <r>
      <rPr>
        <sz val="11"/>
        <color theme="1"/>
        <rFont val="맑은 고딕"/>
        <family val="2"/>
        <charset val="129"/>
        <scheme val="minor"/>
      </rPr>
      <t>되면</t>
    </r>
    <r>
      <rPr>
        <sz val="11"/>
        <color theme="1"/>
        <rFont val="맑은 고딕"/>
        <family val="2"/>
        <scheme val="minor"/>
      </rPr>
      <t xml:space="preserve"> </t>
    </r>
    <r>
      <rPr>
        <sz val="11"/>
        <color theme="1"/>
        <rFont val="맑은 고딕"/>
        <family val="2"/>
        <charset val="129"/>
        <scheme val="minor"/>
      </rPr>
      <t>해당</t>
    </r>
    <r>
      <rPr>
        <sz val="11"/>
        <color theme="1"/>
        <rFont val="맑은 고딕"/>
        <family val="2"/>
        <scheme val="minor"/>
      </rPr>
      <t xml:space="preserve"> </t>
    </r>
    <r>
      <rPr>
        <sz val="11"/>
        <color theme="1"/>
        <rFont val="맑은 고딕"/>
        <family val="2"/>
        <charset val="129"/>
        <scheme val="minor"/>
      </rPr>
      <t>부분</t>
    </r>
    <r>
      <rPr>
        <sz val="11"/>
        <color theme="1"/>
        <rFont val="맑은 고딕"/>
        <family val="2"/>
        <scheme val="minor"/>
      </rPr>
      <t xml:space="preserve">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혹은</t>
    </r>
    <r>
      <rPr>
        <sz val="11"/>
        <color theme="1"/>
        <rFont val="맑은 고딕"/>
        <family val="2"/>
        <scheme val="minor"/>
      </rPr>
      <t xml:space="preserve"> </t>
    </r>
    <r>
      <rPr>
        <sz val="11"/>
        <color theme="1"/>
        <rFont val="맑은 고딕"/>
        <family val="2"/>
        <charset val="129"/>
        <scheme val="minor"/>
      </rPr>
      <t>보상</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</si>
  <si>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수량</t>
    </r>
    <phoneticPr fontId="38" type="noConversion"/>
  </si>
  <si>
    <r>
      <rPr>
        <b/>
        <sz val="11"/>
        <color theme="1"/>
        <rFont val="맑은 고딕"/>
        <family val="3"/>
        <charset val="129"/>
        <scheme val="minor"/>
      </rPr>
      <t>기간</t>
    </r>
    <phoneticPr fontId="38" type="noConversion"/>
  </si>
  <si>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원</t>
    </r>
    <r>
      <rPr>
        <b/>
        <sz val="11"/>
        <color theme="1"/>
        <rFont val="맑은 고딕"/>
        <family val="2"/>
        <scheme val="minor"/>
      </rPr>
      <t>)</t>
    </r>
    <phoneticPr fontId="38" type="noConversion"/>
  </si>
  <si>
    <r>
      <rPr>
        <b/>
        <sz val="11"/>
        <color theme="1"/>
        <rFont val="맑은 고딕"/>
        <family val="3"/>
        <charset val="129"/>
        <scheme val="minor"/>
      </rPr>
      <t>총가격</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</si>
  <si>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직관적이고</t>
    </r>
    <r>
      <rPr>
        <sz val="11"/>
        <color theme="1"/>
        <rFont val="맑은 고딕"/>
        <family val="2"/>
        <scheme val="minor"/>
      </rPr>
      <t xml:space="preserve"> </t>
    </r>
    <r>
      <rPr>
        <sz val="11"/>
        <color theme="1"/>
        <rFont val="맑은 고딕"/>
        <family val="3"/>
        <charset val="129"/>
        <scheme val="minor"/>
      </rPr>
      <t>알아보기</t>
    </r>
    <r>
      <rPr>
        <sz val="11"/>
        <color theme="1"/>
        <rFont val="맑은 고딕"/>
        <family val="2"/>
        <scheme val="minor"/>
      </rPr>
      <t xml:space="preserve"> </t>
    </r>
    <r>
      <rPr>
        <sz val="11"/>
        <color theme="1"/>
        <rFont val="맑은 고딕"/>
        <family val="3"/>
        <charset val="129"/>
        <scheme val="minor"/>
      </rPr>
      <t>쉬운데</t>
    </r>
    <r>
      <rPr>
        <sz val="11"/>
        <color theme="1"/>
        <rFont val="맑은 고딕"/>
        <family val="2"/>
        <scheme val="minor"/>
      </rPr>
      <t xml:space="preserve"> </t>
    </r>
    <r>
      <rPr>
        <sz val="11"/>
        <color theme="1"/>
        <rFont val="맑은 고딕"/>
        <family val="3"/>
        <charset val="129"/>
        <scheme val="minor"/>
      </rPr>
      <t>천장이</t>
    </r>
    <r>
      <rPr>
        <sz val="11"/>
        <color theme="1"/>
        <rFont val="맑은 고딕"/>
        <family val="2"/>
        <scheme val="minor"/>
      </rPr>
      <t xml:space="preserve"> </t>
    </r>
    <r>
      <rPr>
        <sz val="11"/>
        <color theme="1"/>
        <rFont val="맑은 고딕"/>
        <family val="3"/>
        <charset val="129"/>
        <scheme val="minor"/>
      </rPr>
      <t>너무</t>
    </r>
    <r>
      <rPr>
        <sz val="11"/>
        <color theme="1"/>
        <rFont val="맑은 고딕"/>
        <family val="2"/>
        <scheme val="minor"/>
      </rPr>
      <t xml:space="preserve"> </t>
    </r>
    <r>
      <rPr>
        <sz val="11"/>
        <color theme="1"/>
        <rFont val="맑은 고딕"/>
        <family val="3"/>
        <charset val="129"/>
        <scheme val="minor"/>
      </rPr>
      <t>높음</t>
    </r>
    <r>
      <rPr>
        <sz val="11"/>
        <color theme="1"/>
        <rFont val="맑은 고딕"/>
        <family val="2"/>
        <scheme val="minor"/>
      </rPr>
      <t xml:space="preserve"> (2129</t>
    </r>
    <r>
      <rPr>
        <sz val="11"/>
        <color theme="1"/>
        <rFont val="맑은 고딕"/>
        <family val="3"/>
        <charset val="129"/>
        <scheme val="minor"/>
      </rPr>
      <t>만원</t>
    </r>
    <r>
      <rPr>
        <sz val="11"/>
        <color theme="1"/>
        <rFont val="맑은 고딕"/>
        <family val="2"/>
        <scheme val="minor"/>
      </rPr>
      <t>)</t>
    </r>
    <phoneticPr fontId="38" type="noConversion"/>
  </si>
  <si>
    <r>
      <rPr>
        <b/>
        <sz val="11"/>
        <color theme="1"/>
        <rFont val="맑은 고딕"/>
        <family val="3"/>
        <charset val="129"/>
        <scheme val="minor"/>
      </rPr>
      <t>데나알</t>
    </r>
    <phoneticPr fontId="38" type="noConversion"/>
  </si>
  <si>
    <r>
      <rPr>
        <sz val="11"/>
        <color theme="1"/>
        <rFont val="맑은 고딕"/>
        <family val="3"/>
        <charset val="129"/>
        <scheme val="minor"/>
      </rPr>
      <t>스킨</t>
    </r>
    <phoneticPr fontId="38" type="noConversion"/>
  </si>
  <si>
    <r>
      <rPr>
        <sz val="11"/>
        <color theme="1"/>
        <rFont val="맑은 고딕"/>
        <family val="3"/>
        <charset val="129"/>
        <scheme val="minor"/>
      </rPr>
      <t>오라</t>
    </r>
    <phoneticPr fontId="38" type="noConversion"/>
  </si>
  <si>
    <r>
      <rPr>
        <sz val="11"/>
        <color theme="1"/>
        <rFont val="맑은 고딕"/>
        <family val="3"/>
        <charset val="129"/>
        <scheme val="minor"/>
      </rPr>
      <t>닉넴</t>
    </r>
    <phoneticPr fontId="38" type="noConversion"/>
  </si>
  <si>
    <r>
      <rPr>
        <sz val="11"/>
        <color theme="1"/>
        <rFont val="맑은 고딕"/>
        <family val="3"/>
        <charset val="129"/>
        <scheme val="minor"/>
      </rPr>
      <t>드랍률</t>
    </r>
    <phoneticPr fontId="38" type="noConversion"/>
  </si>
  <si>
    <r>
      <rPr>
        <b/>
        <sz val="11"/>
        <color theme="1"/>
        <rFont val="맑은 고딕"/>
        <family val="3"/>
        <charset val="129"/>
        <scheme val="minor"/>
      </rPr>
      <t>제한
한계</t>
    </r>
    <phoneticPr fontId="38" type="noConversion"/>
  </si>
  <si>
    <r>
      <t xml:space="preserve"> - 2</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밴
</t>
    </r>
    <r>
      <rPr>
        <sz val="11"/>
        <color theme="1"/>
        <rFont val="맑은 고딕"/>
        <family val="2"/>
        <scheme val="minor"/>
      </rPr>
      <t xml:space="preserve"> -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t>
    </r>
    <r>
      <rPr>
        <sz val="11"/>
        <color theme="1"/>
        <rFont val="맑은 고딕"/>
        <family val="2"/>
        <charset val="129"/>
        <scheme val="minor"/>
      </rPr>
      <t>소멸</t>
    </r>
    <r>
      <rPr>
        <sz val="11"/>
        <color theme="1"/>
        <rFont val="맑은 고딕"/>
        <family val="2"/>
        <scheme val="minor"/>
      </rPr>
      <t xml:space="preserve"> (</t>
    </r>
    <r>
      <rPr>
        <sz val="11"/>
        <color theme="1"/>
        <rFont val="맑은 고딕"/>
        <family val="2"/>
        <charset val="129"/>
        <scheme val="minor"/>
      </rPr>
      <t>권리에</t>
    </r>
    <r>
      <rPr>
        <sz val="11"/>
        <color theme="1"/>
        <rFont val="맑은 고딕"/>
        <family val="2"/>
        <scheme val="minor"/>
      </rPr>
      <t xml:space="preserve"> </t>
    </r>
    <r>
      <rPr>
        <sz val="11"/>
        <color theme="1"/>
        <rFont val="맑은 고딕"/>
        <family val="2"/>
        <charset val="129"/>
        <scheme val="minor"/>
      </rPr>
      <t>따른</t>
    </r>
    <r>
      <rPr>
        <sz val="11"/>
        <color theme="1"/>
        <rFont val="맑은 고딕"/>
        <family val="2"/>
        <scheme val="minor"/>
      </rPr>
      <t xml:space="preserve"> </t>
    </r>
    <r>
      <rPr>
        <sz val="11"/>
        <color theme="1"/>
        <rFont val="맑은 고딕"/>
        <family val="2"/>
        <charset val="129"/>
        <scheme val="minor"/>
      </rPr>
      <t>책임</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 xml:space="preserve">, </t>
    </r>
    <r>
      <rPr>
        <sz val="11"/>
        <color theme="1"/>
        <rFont val="맑은 고딕"/>
        <family val="2"/>
        <charset val="129"/>
        <scheme val="minor"/>
      </rPr>
      <t>동의하시는</t>
    </r>
    <r>
      <rPr>
        <sz val="11"/>
        <color theme="1"/>
        <rFont val="맑은 고딕"/>
        <family val="2"/>
        <scheme val="minor"/>
      </rPr>
      <t xml:space="preserve"> </t>
    </r>
    <r>
      <rPr>
        <sz val="11"/>
        <color theme="1"/>
        <rFont val="맑은 고딕"/>
        <family val="2"/>
        <charset val="129"/>
        <scheme val="minor"/>
      </rPr>
      <t>분만</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 </t>
    </r>
    <r>
      <rPr>
        <sz val="11"/>
        <color theme="1"/>
        <rFont val="맑은 고딕"/>
        <family val="2"/>
        <charset val="129"/>
        <scheme val="minor"/>
      </rPr>
      <t>신고</t>
    </r>
    <r>
      <rPr>
        <sz val="11"/>
        <color theme="1"/>
        <rFont val="맑은 고딕"/>
        <family val="2"/>
        <scheme val="minor"/>
      </rPr>
      <t xml:space="preserve"> </t>
    </r>
    <r>
      <rPr>
        <sz val="11"/>
        <color theme="1"/>
        <rFont val="맑은 고딕"/>
        <family val="2"/>
        <charset val="129"/>
        <scheme val="minor"/>
      </rPr>
      <t>유저에게</t>
    </r>
    <r>
      <rPr>
        <sz val="11"/>
        <color theme="1"/>
        <rFont val="맑은 고딕"/>
        <family val="2"/>
        <scheme val="minor"/>
      </rPr>
      <t xml:space="preserve"> 25% </t>
    </r>
    <r>
      <rPr>
        <sz val="11"/>
        <color theme="1"/>
        <rFont val="맑은 고딕"/>
        <family val="2"/>
        <charset val="129"/>
        <scheme val="minor"/>
      </rPr>
      <t>보상금으로</t>
    </r>
    <r>
      <rPr>
        <sz val="11"/>
        <color theme="1"/>
        <rFont val="맑은 고딕"/>
        <family val="2"/>
        <scheme val="minor"/>
      </rPr>
      <t xml:space="preserve"> </t>
    </r>
    <r>
      <rPr>
        <sz val="11"/>
        <color theme="1"/>
        <rFont val="맑은 고딕"/>
        <family val="2"/>
        <charset val="129"/>
        <scheme val="minor"/>
      </rPr>
      <t>지급</t>
    </r>
    <r>
      <rPr>
        <sz val="11"/>
        <color theme="1"/>
        <rFont val="맑은 고딕"/>
        <family val="2"/>
        <scheme val="minor"/>
      </rPr>
      <t xml:space="preserve">, </t>
    </r>
    <r>
      <rPr>
        <sz val="11"/>
        <color theme="1"/>
        <rFont val="맑은 고딕"/>
        <family val="2"/>
        <charset val="129"/>
        <scheme val="minor"/>
      </rPr>
      <t>최소</t>
    </r>
    <r>
      <rPr>
        <sz val="11"/>
        <color theme="1"/>
        <rFont val="맑은 고딕"/>
        <family val="2"/>
        <scheme val="minor"/>
      </rPr>
      <t xml:space="preserve"> 1</t>
    </r>
    <r>
      <rPr>
        <sz val="11"/>
        <color theme="1"/>
        <rFont val="맑은 고딕"/>
        <family val="2"/>
        <charset val="129"/>
        <scheme val="minor"/>
      </rPr>
      <t xml:space="preserve">만원
</t>
    </r>
    <r>
      <rPr>
        <sz val="11"/>
        <color theme="1"/>
        <rFont val="맑은 고딕"/>
        <family val="2"/>
        <scheme val="minor"/>
      </rPr>
      <t xml:space="preserve"> - </t>
    </r>
    <r>
      <rPr>
        <sz val="11"/>
        <color theme="1"/>
        <rFont val="맑은 고딕"/>
        <family val="2"/>
        <charset val="129"/>
        <scheme val="minor"/>
      </rPr>
      <t>공지를</t>
    </r>
    <r>
      <rPr>
        <sz val="11"/>
        <color theme="1"/>
        <rFont val="맑은 고딕"/>
        <family val="2"/>
        <scheme val="minor"/>
      </rPr>
      <t xml:space="preserve"> </t>
    </r>
    <r>
      <rPr>
        <sz val="11"/>
        <color theme="1"/>
        <rFont val="맑은 고딕"/>
        <family val="2"/>
        <charset val="129"/>
        <scheme val="minor"/>
      </rPr>
      <t>통해</t>
    </r>
    <r>
      <rPr>
        <sz val="11"/>
        <color theme="1"/>
        <rFont val="맑은 고딕"/>
        <family val="2"/>
        <scheme val="minor"/>
      </rPr>
      <t xml:space="preserve"> </t>
    </r>
    <r>
      <rPr>
        <sz val="11"/>
        <color theme="1"/>
        <rFont val="맑은 고딕"/>
        <family val="2"/>
        <charset val="129"/>
        <scheme val="minor"/>
      </rPr>
      <t>주의드린</t>
    </r>
    <r>
      <rPr>
        <sz val="11"/>
        <color theme="1"/>
        <rFont val="맑은 고딕"/>
        <family val="2"/>
        <scheme val="minor"/>
      </rPr>
      <t xml:space="preserve"> </t>
    </r>
    <r>
      <rPr>
        <sz val="11"/>
        <color theme="1"/>
        <rFont val="맑은 고딕"/>
        <family val="2"/>
        <charset val="129"/>
        <scheme val="minor"/>
      </rPr>
      <t>내용이</t>
    </r>
    <r>
      <rPr>
        <sz val="11"/>
        <color theme="1"/>
        <rFont val="맑은 고딕"/>
        <family val="2"/>
        <scheme val="minor"/>
      </rPr>
      <t xml:space="preserve"> </t>
    </r>
    <r>
      <rPr>
        <sz val="11"/>
        <color theme="1"/>
        <rFont val="맑은 고딕"/>
        <family val="2"/>
        <charset val="129"/>
        <scheme val="minor"/>
      </rPr>
      <t>지켜지지</t>
    </r>
    <r>
      <rPr>
        <sz val="11"/>
        <color theme="1"/>
        <rFont val="맑은 고딕"/>
        <family val="2"/>
        <scheme val="minor"/>
      </rPr>
      <t xml:space="preserve"> </t>
    </r>
    <r>
      <rPr>
        <sz val="11"/>
        <color theme="1"/>
        <rFont val="맑은 고딕"/>
        <family val="2"/>
        <charset val="129"/>
        <scheme val="minor"/>
      </rPr>
      <t>않으면</t>
    </r>
    <r>
      <rPr>
        <sz val="11"/>
        <color theme="1"/>
        <rFont val="맑은 고딕"/>
        <family val="2"/>
        <scheme val="minor"/>
      </rPr>
      <t xml:space="preserve"> </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버그가</t>
    </r>
    <r>
      <rPr>
        <sz val="11"/>
        <color theme="1"/>
        <rFont val="맑은 고딕"/>
        <family val="2"/>
        <scheme val="minor"/>
      </rPr>
      <t xml:space="preserve"> </t>
    </r>
    <r>
      <rPr>
        <sz val="11"/>
        <color theme="1"/>
        <rFont val="맑은 고딕"/>
        <family val="2"/>
        <charset val="129"/>
        <scheme val="minor"/>
      </rPr>
      <t>있음을</t>
    </r>
    <r>
      <rPr>
        <sz val="11"/>
        <color theme="1"/>
        <rFont val="맑은 고딕"/>
        <family val="2"/>
        <scheme val="minor"/>
      </rPr>
      <t xml:space="preserve"> </t>
    </r>
    <r>
      <rPr>
        <sz val="11"/>
        <color theme="1"/>
        <rFont val="맑은 고딕"/>
        <family val="2"/>
        <charset val="129"/>
        <scheme val="minor"/>
      </rPr>
      <t>공개하고</t>
    </r>
    <r>
      <rPr>
        <sz val="11"/>
        <color theme="1"/>
        <rFont val="맑은 고딕"/>
        <family val="2"/>
        <scheme val="minor"/>
      </rPr>
      <t xml:space="preserve"> </t>
    </r>
    <r>
      <rPr>
        <sz val="11"/>
        <color theme="1"/>
        <rFont val="맑은 고딕"/>
        <family val="2"/>
        <charset val="129"/>
        <scheme val="minor"/>
      </rPr>
      <t>사용시</t>
    </r>
    <r>
      <rPr>
        <sz val="11"/>
        <color theme="1"/>
        <rFont val="맑은 고딕"/>
        <family val="2"/>
        <scheme val="minor"/>
      </rPr>
      <t xml:space="preserve"> </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등
</t>
    </r>
    <r>
      <rPr>
        <sz val="11"/>
        <color theme="1"/>
        <rFont val="맑은 고딕"/>
        <family val="2"/>
        <scheme val="minor"/>
      </rPr>
      <t xml:space="preserve"> - </t>
    </r>
    <r>
      <rPr>
        <sz val="11"/>
        <color theme="1"/>
        <rFont val="맑은 고딕"/>
        <family val="2"/>
        <charset val="129"/>
        <scheme val="minor"/>
      </rPr>
      <t>욕설</t>
    </r>
    <r>
      <rPr>
        <sz val="11"/>
        <color theme="1"/>
        <rFont val="맑은 고딕"/>
        <family val="2"/>
        <scheme val="minor"/>
      </rPr>
      <t xml:space="preserve">, </t>
    </r>
    <r>
      <rPr>
        <sz val="11"/>
        <color theme="1"/>
        <rFont val="맑은 고딕"/>
        <family val="2"/>
        <charset val="129"/>
        <scheme val="minor"/>
      </rPr>
      <t>뉴비억압</t>
    </r>
    <r>
      <rPr>
        <sz val="11"/>
        <color theme="1"/>
        <rFont val="맑은 고딕"/>
        <family val="2"/>
        <scheme val="minor"/>
      </rPr>
      <t xml:space="preserve">, </t>
    </r>
    <r>
      <rPr>
        <sz val="11"/>
        <color theme="1"/>
        <rFont val="맑은 고딕"/>
        <family val="2"/>
        <charset val="129"/>
        <scheme val="minor"/>
      </rPr>
      <t>버그악용</t>
    </r>
    <r>
      <rPr>
        <sz val="11"/>
        <color theme="1"/>
        <rFont val="맑은 고딕"/>
        <family val="2"/>
        <scheme val="minor"/>
      </rPr>
      <t xml:space="preserve"> </t>
    </r>
    <r>
      <rPr>
        <sz val="11"/>
        <color theme="1"/>
        <rFont val="맑은 고딕"/>
        <family val="2"/>
        <charset val="129"/>
        <scheme val="minor"/>
      </rPr>
      <t>적발시</t>
    </r>
    <r>
      <rPr>
        <sz val="11"/>
        <color theme="1"/>
        <rFont val="맑은 고딕"/>
        <family val="2"/>
        <scheme val="minor"/>
      </rPr>
      <t xml:space="preserve"> 1</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타</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1</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시작</t>
    </r>
    <r>
      <rPr>
        <sz val="11"/>
        <color theme="1"/>
        <rFont val="맑은 고딕"/>
        <family val="2"/>
        <scheme val="minor"/>
      </rPr>
      <t xml:space="preserve">, </t>
    </r>
    <r>
      <rPr>
        <sz val="11"/>
        <color theme="1"/>
        <rFont val="맑은 고딕"/>
        <family val="2"/>
        <charset val="129"/>
        <scheme val="minor"/>
      </rPr>
      <t>제</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다음</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자동</t>
    </r>
    <r>
      <rPr>
        <sz val="11"/>
        <color theme="1"/>
        <rFont val="맑은 고딕"/>
        <family val="2"/>
        <scheme val="minor"/>
      </rPr>
      <t xml:space="preserve"> </t>
    </r>
    <r>
      <rPr>
        <sz val="11"/>
        <color theme="1"/>
        <rFont val="맑은 고딕"/>
        <family val="2"/>
        <charset val="129"/>
        <scheme val="minor"/>
      </rPr>
      <t>밴</t>
    </r>
    <phoneticPr fontId="38" type="noConversion"/>
  </si>
  <si>
    <r>
      <rPr>
        <sz val="11"/>
        <color theme="1"/>
        <rFont val="맑은 고딕"/>
        <family val="3"/>
        <charset val="129"/>
        <scheme val="minor"/>
      </rPr>
      <t>버프후원</t>
    </r>
    <phoneticPr fontId="38" type="noConversion"/>
  </si>
  <si>
    <r>
      <t>100레벨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정도</t>
    </r>
    <phoneticPr fontId="38" type="noConversion"/>
  </si>
  <si>
    <r>
      <rPr>
        <sz val="11"/>
        <color theme="1"/>
        <rFont val="맑은 고딕"/>
        <family val="3"/>
        <charset val="129"/>
        <scheme val="minor"/>
      </rPr>
      <t>누적후원</t>
    </r>
    <phoneticPr fontId="38" type="noConversion"/>
  </si>
  <si>
    <r>
      <t>100레벨 2.2</t>
    </r>
    <r>
      <rPr>
        <sz val="11"/>
        <color theme="1"/>
        <rFont val="맑은 고딕"/>
        <family val="3"/>
        <charset val="129"/>
        <scheme val="minor"/>
      </rPr>
      <t>만분</t>
    </r>
    <r>
      <rPr>
        <sz val="11"/>
        <color theme="1"/>
        <rFont val="맑은 고딕"/>
        <family val="2"/>
        <scheme val="minor"/>
      </rPr>
      <t>~3</t>
    </r>
    <r>
      <rPr>
        <sz val="11"/>
        <color theme="1"/>
        <rFont val="맑은 고딕"/>
        <family val="3"/>
        <charset val="129"/>
        <scheme val="minor"/>
      </rPr>
      <t>만분</t>
    </r>
    <phoneticPr fontId="38" type="noConversion"/>
  </si>
  <si>
    <r>
      <t>100레벨 1.5~2</t>
    </r>
    <r>
      <rPr>
        <sz val="11"/>
        <color theme="1"/>
        <rFont val="맑은 고딕"/>
        <family val="3"/>
        <charset val="129"/>
        <scheme val="minor"/>
      </rPr>
      <t>만분</t>
    </r>
    <r>
      <rPr>
        <sz val="11"/>
        <color theme="1"/>
        <rFont val="맑은 고딕"/>
        <family val="2"/>
        <scheme val="minor"/>
      </rPr>
      <t xml:space="preserve"> = 14</t>
    </r>
    <r>
      <rPr>
        <sz val="11"/>
        <color theme="1"/>
        <rFont val="맑은 고딕"/>
        <family val="3"/>
        <charset val="129"/>
        <scheme val="minor"/>
      </rPr>
      <t>일</t>
    </r>
    <phoneticPr fontId="38" type="noConversion"/>
  </si>
  <si>
    <r>
      <rPr>
        <sz val="11"/>
        <color theme="1"/>
        <rFont val="맑은 고딕"/>
        <family val="3"/>
        <charset val="129"/>
        <scheme val="minor"/>
      </rPr>
      <t>옵션리롤</t>
    </r>
    <r>
      <rPr>
        <sz val="11"/>
        <color theme="1"/>
        <rFont val="맑은 고딕"/>
        <family val="2"/>
        <scheme val="minor"/>
      </rPr>
      <t>x10</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합성가능</t>
    </r>
    <r>
      <rPr>
        <sz val="11"/>
        <color theme="1"/>
        <rFont val="맑은 고딕"/>
        <family val="2"/>
        <scheme val="minor"/>
      </rPr>
      <t xml:space="preserve">, </t>
    </r>
    <r>
      <rPr>
        <sz val="11"/>
        <color theme="1"/>
        <rFont val="맑은 고딕"/>
        <family val="3"/>
        <charset val="129"/>
        <scheme val="minor"/>
      </rPr>
      <t>일부</t>
    </r>
    <r>
      <rPr>
        <sz val="11"/>
        <color theme="1"/>
        <rFont val="맑은 고딕"/>
        <family val="2"/>
        <scheme val="minor"/>
      </rPr>
      <t xml:space="preserve"> </t>
    </r>
    <r>
      <rPr>
        <sz val="11"/>
        <color theme="1"/>
        <rFont val="맑은 고딕"/>
        <family val="3"/>
        <charset val="129"/>
        <scheme val="minor"/>
      </rPr>
      <t>옵션</t>
    </r>
    <r>
      <rPr>
        <sz val="11"/>
        <color theme="1"/>
        <rFont val="맑은 고딕"/>
        <family val="2"/>
        <scheme val="minor"/>
      </rPr>
      <t xml:space="preserve"> </t>
    </r>
    <r>
      <rPr>
        <sz val="11"/>
        <color theme="1"/>
        <rFont val="맑은 고딕"/>
        <family val="3"/>
        <charset val="129"/>
        <scheme val="minor"/>
      </rPr>
      <t>고정</t>
    </r>
    <r>
      <rPr>
        <sz val="11"/>
        <color theme="1"/>
        <rFont val="맑은 고딕"/>
        <family val="2"/>
        <scheme val="minor"/>
      </rPr>
      <t xml:space="preserve">, </t>
    </r>
    <r>
      <rPr>
        <sz val="11"/>
        <color theme="1"/>
        <rFont val="맑은 고딕"/>
        <family val="3"/>
        <charset val="129"/>
        <scheme val="minor"/>
      </rPr>
      <t>개수에</t>
    </r>
    <r>
      <rPr>
        <sz val="11"/>
        <color theme="1"/>
        <rFont val="맑은 고딕"/>
        <family val="2"/>
        <scheme val="minor"/>
      </rPr>
      <t xml:space="preserve"> </t>
    </r>
    <r>
      <rPr>
        <sz val="11"/>
        <color theme="1"/>
        <rFont val="맑은 고딕"/>
        <family val="3"/>
        <charset val="129"/>
        <scheme val="minor"/>
      </rPr>
      <t>따라</t>
    </r>
    <r>
      <rPr>
        <sz val="11"/>
        <color theme="1"/>
        <rFont val="맑은 고딕"/>
        <family val="2"/>
        <scheme val="minor"/>
      </rPr>
      <t xml:space="preserve"> 1/2/4/8</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필요</t>
    </r>
    <phoneticPr fontId="38" type="noConversion"/>
  </si>
  <si>
    <r>
      <rPr>
        <sz val="11"/>
        <color theme="1"/>
        <rFont val="맑은 고딕"/>
        <family val="3"/>
        <charset val="129"/>
        <scheme val="minor"/>
      </rPr>
      <t>명예코인</t>
    </r>
    <phoneticPr fontId="38" type="noConversion"/>
  </si>
  <si>
    <r>
      <rPr>
        <sz val="11"/>
        <color theme="1"/>
        <rFont val="맑은 고딕"/>
        <family val="3"/>
        <charset val="129"/>
        <scheme val="minor"/>
      </rPr>
      <t>명예상점</t>
    </r>
    <phoneticPr fontId="38" type="noConversion"/>
  </si>
  <si>
    <r>
      <rPr>
        <sz val="11"/>
        <color theme="1"/>
        <rFont val="맑은 고딕"/>
        <family val="3"/>
        <charset val="129"/>
        <scheme val="minor"/>
      </rPr>
      <t>하프엘릭서</t>
    </r>
    <phoneticPr fontId="38" type="noConversion"/>
  </si>
  <si>
    <r>
      <rPr>
        <sz val="11"/>
        <color theme="1"/>
        <rFont val="맑은 고딕"/>
        <family val="3"/>
        <charset val="129"/>
        <scheme val="minor"/>
      </rPr>
      <t>성장의가호</t>
    </r>
    <phoneticPr fontId="38" type="noConversion"/>
  </si>
  <si>
    <r>
      <rPr>
        <sz val="11"/>
        <color theme="1"/>
        <rFont val="맑은 고딕"/>
        <family val="3"/>
        <charset val="129"/>
        <scheme val="minor"/>
      </rPr>
      <t>보스드랍</t>
    </r>
    <phoneticPr fontId="38" type="noConversion"/>
  </si>
  <si>
    <r>
      <rPr>
        <sz val="11"/>
        <color theme="1"/>
        <rFont val="맑은 고딕"/>
        <family val="3"/>
        <charset val="129"/>
        <scheme val="minor"/>
      </rPr>
      <t>아인하사드</t>
    </r>
    <r>
      <rPr>
        <sz val="11"/>
        <color theme="1"/>
        <rFont val="맑은 고딕"/>
        <family val="2"/>
        <scheme val="minor"/>
      </rPr>
      <t>(</t>
    </r>
    <r>
      <rPr>
        <sz val="11"/>
        <color theme="1"/>
        <rFont val="맑은 고딕"/>
        <family val="3"/>
        <charset val="129"/>
        <scheme val="minor"/>
      </rPr>
      <t>축복</t>
    </r>
    <r>
      <rPr>
        <sz val="11"/>
        <color theme="1"/>
        <rFont val="맑은 고딕"/>
        <family val="2"/>
        <scheme val="minor"/>
      </rPr>
      <t>)</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</si>
  <si>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후원으로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얻기보단</t>
    </r>
    <r>
      <rPr>
        <sz val="11"/>
        <color theme="1"/>
        <rFont val="맑은 고딕"/>
        <family val="2"/>
        <scheme val="minor"/>
      </rPr>
      <t xml:space="preserve">, VIP </t>
    </r>
    <r>
      <rPr>
        <sz val="11"/>
        <color theme="1"/>
        <rFont val="맑은 고딕"/>
        <family val="3"/>
        <charset val="129"/>
        <scheme val="minor"/>
      </rPr>
      <t>달성으로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누리는</t>
    </r>
    <r>
      <rPr>
        <sz val="11"/>
        <color theme="1"/>
        <rFont val="맑은 고딕"/>
        <family val="2"/>
        <scheme val="minor"/>
      </rPr>
      <t xml:space="preserve"> </t>
    </r>
    <r>
      <rPr>
        <sz val="11"/>
        <color theme="1"/>
        <rFont val="맑은 고딕"/>
        <family val="3"/>
        <charset val="129"/>
        <scheme val="minor"/>
      </rPr>
      <t>느낌</t>
    </r>
    <r>
      <rPr>
        <sz val="11"/>
        <color theme="1"/>
        <rFont val="맑은 고딕"/>
        <family val="2"/>
        <scheme val="minor"/>
      </rPr>
      <t xml:space="preserve">. </t>
    </r>
    <r>
      <rPr>
        <sz val="11"/>
        <color theme="1"/>
        <rFont val="맑은 고딕"/>
        <family val="3"/>
        <charset val="129"/>
        <scheme val="minor"/>
      </rPr>
      <t>시간을</t>
    </r>
    <r>
      <rPr>
        <sz val="11"/>
        <color theme="1"/>
        <rFont val="맑은 고딕"/>
        <family val="2"/>
        <scheme val="minor"/>
      </rPr>
      <t xml:space="preserve"> </t>
    </r>
    <r>
      <rPr>
        <sz val="11"/>
        <color theme="1"/>
        <rFont val="맑은 고딕"/>
        <family val="3"/>
        <charset val="129"/>
        <scheme val="minor"/>
      </rPr>
      <t>아끼는</t>
    </r>
    <r>
      <rPr>
        <sz val="11"/>
        <color theme="1"/>
        <rFont val="맑은 고딕"/>
        <family val="2"/>
        <scheme val="minor"/>
      </rPr>
      <t xml:space="preserve"> </t>
    </r>
    <r>
      <rPr>
        <sz val="11"/>
        <color theme="1"/>
        <rFont val="맑은 고딕"/>
        <family val="3"/>
        <charset val="129"/>
        <scheme val="minor"/>
      </rPr>
      <t>것에</t>
    </r>
    <r>
      <rPr>
        <sz val="11"/>
        <color theme="1"/>
        <rFont val="맑은 고딕"/>
        <family val="2"/>
        <scheme val="minor"/>
      </rPr>
      <t xml:space="preserve"> </t>
    </r>
    <r>
      <rPr>
        <sz val="11"/>
        <color theme="1"/>
        <rFont val="맑은 고딕"/>
        <family val="3"/>
        <charset val="129"/>
        <scheme val="minor"/>
      </rPr>
      <t>중시</t>
    </r>
    <phoneticPr fontId="38" type="noConversion"/>
  </si>
  <si>
    <r>
      <rPr>
        <sz val="11"/>
        <color theme="1"/>
        <rFont val="맑은 고딕"/>
        <family val="3"/>
        <charset val="129"/>
        <scheme val="minor"/>
      </rPr>
      <t>※후원</t>
    </r>
    <r>
      <rPr>
        <sz val="11"/>
        <color theme="1"/>
        <rFont val="맑은 고딕"/>
        <family val="2"/>
        <scheme val="minor"/>
      </rPr>
      <t xml:space="preserve"> </t>
    </r>
    <r>
      <rPr>
        <sz val="11"/>
        <color theme="1"/>
        <rFont val="맑은 고딕"/>
        <family val="3"/>
        <charset val="129"/>
        <scheme val="minor"/>
      </rPr>
      <t>혜택</t>
    </r>
    <r>
      <rPr>
        <sz val="11"/>
        <color theme="1"/>
        <rFont val="맑은 고딕"/>
        <family val="2"/>
        <scheme val="minor"/>
      </rPr>
      <t xml:space="preserve">: </t>
    </r>
    <r>
      <rPr>
        <sz val="11"/>
        <color theme="1"/>
        <rFont val="맑은 고딕"/>
        <family val="3"/>
        <charset val="129"/>
        <scheme val="minor"/>
      </rPr>
      <t>시간아낌</t>
    </r>
    <r>
      <rPr>
        <sz val="11"/>
        <color theme="1"/>
        <rFont val="맑은 고딕"/>
        <family val="2"/>
        <scheme val="minor"/>
      </rPr>
      <t xml:space="preserve"> (100</t>
    </r>
    <r>
      <rPr>
        <sz val="11"/>
        <color theme="1"/>
        <rFont val="맑은 고딕"/>
        <family val="3"/>
        <charset val="129"/>
        <scheme val="minor"/>
      </rPr>
      <t>렙</t>
    </r>
    <r>
      <rPr>
        <sz val="11"/>
        <color theme="1"/>
        <rFont val="맑은 고딕"/>
        <family val="2"/>
        <scheme val="minor"/>
      </rPr>
      <t xml:space="preserve"> </t>
    </r>
    <r>
      <rPr>
        <sz val="11"/>
        <color theme="1"/>
        <rFont val="맑은 고딕"/>
        <family val="3"/>
        <charset val="129"/>
        <scheme val="minor"/>
      </rPr>
      <t>일반</t>
    </r>
    <r>
      <rPr>
        <sz val="11"/>
        <color theme="1"/>
        <rFont val="맑은 고딕"/>
        <family val="2"/>
        <scheme val="minor"/>
      </rPr>
      <t xml:space="preserve">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플레이</t>
    </r>
    <r>
      <rPr>
        <sz val="11"/>
        <color theme="1"/>
        <rFont val="맑은 고딕"/>
        <family val="2"/>
        <scheme val="minor"/>
      </rPr>
      <t xml:space="preserve"> -&gt; VIP4, VIP7 2</t>
    </r>
    <r>
      <rPr>
        <sz val="11"/>
        <color theme="1"/>
        <rFont val="맑은 고딕"/>
        <family val="3"/>
        <charset val="129"/>
        <scheme val="minor"/>
      </rPr>
      <t>만분</t>
    </r>
    <r>
      <rPr>
        <sz val="11"/>
        <color theme="1"/>
        <rFont val="맑은 고딕"/>
        <family val="2"/>
        <scheme val="minor"/>
      </rPr>
      <t>(14</t>
    </r>
    <r>
      <rPr>
        <sz val="11"/>
        <color theme="1"/>
        <rFont val="맑은 고딕"/>
        <family val="3"/>
        <charset val="129"/>
        <scheme val="minor"/>
      </rPr>
      <t>일</t>
    </r>
    <r>
      <rPr>
        <sz val="11"/>
        <color theme="1"/>
        <rFont val="맑은 고딕"/>
        <family val="2"/>
        <scheme val="minor"/>
      </rPr>
      <t>), 1.5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엔드컨텐츠</t>
    </r>
    <r>
      <rPr>
        <sz val="11"/>
        <color theme="1"/>
        <rFont val="맑은 고딕"/>
        <family val="2"/>
        <scheme val="minor"/>
      </rPr>
      <t>(</t>
    </r>
    <r>
      <rPr>
        <sz val="11"/>
        <color theme="1"/>
        <rFont val="맑은 고딕"/>
        <family val="3"/>
        <charset val="129"/>
        <scheme val="minor"/>
      </rPr>
      <t>강화</t>
    </r>
    <r>
      <rPr>
        <sz val="11"/>
        <color theme="1"/>
        <rFont val="맑은 고딕"/>
        <family val="2"/>
        <scheme val="minor"/>
      </rPr>
      <t xml:space="preserve"> </t>
    </r>
    <r>
      <rPr>
        <sz val="11"/>
        <color theme="1"/>
        <rFont val="맑은 고딕"/>
        <family val="3"/>
        <charset val="129"/>
        <scheme val="minor"/>
      </rPr>
      <t>주문서</t>
    </r>
    <r>
      <rPr>
        <sz val="11"/>
        <color theme="1"/>
        <rFont val="맑은 고딕"/>
        <family val="2"/>
        <scheme val="minor"/>
      </rPr>
      <t xml:space="preserve"> </t>
    </r>
    <r>
      <rPr>
        <sz val="11"/>
        <color theme="1"/>
        <rFont val="맑은 고딕"/>
        <family val="3"/>
        <charset val="129"/>
        <scheme val="minor"/>
      </rPr>
      <t>노가다</t>
    </r>
    <r>
      <rPr>
        <sz val="11"/>
        <color theme="1"/>
        <rFont val="맑은 고딕"/>
        <family val="2"/>
        <scheme val="minor"/>
      </rPr>
      <t>&amp;</t>
    </r>
    <r>
      <rPr>
        <sz val="11"/>
        <color theme="1"/>
        <rFont val="맑은 고딕"/>
        <family val="3"/>
        <charset val="129"/>
        <scheme val="minor"/>
      </rPr>
      <t>엘릭서</t>
    </r>
    <r>
      <rPr>
        <sz val="11"/>
        <color theme="1"/>
        <rFont val="맑은 고딕"/>
        <family val="2"/>
        <scheme val="minor"/>
      </rPr>
      <t xml:space="preserve"> </t>
    </r>
    <r>
      <rPr>
        <sz val="11"/>
        <color theme="1"/>
        <rFont val="맑은 고딕"/>
        <family val="3"/>
        <charset val="129"/>
        <scheme val="minor"/>
      </rPr>
      <t>업데이트</t>
    </r>
    <r>
      <rPr>
        <sz val="11"/>
        <color theme="1"/>
        <rFont val="맑은 고딕"/>
        <family val="2"/>
        <scheme val="minor"/>
      </rPr>
      <t xml:space="preserve"> / </t>
    </r>
    <r>
      <rPr>
        <sz val="11"/>
        <color theme="1"/>
        <rFont val="맑은 고딕"/>
        <family val="3"/>
        <charset val="129"/>
        <scheme val="minor"/>
      </rPr>
      <t>만렙</t>
    </r>
    <r>
      <rPr>
        <sz val="11"/>
        <color theme="1"/>
        <rFont val="맑은 고딕"/>
        <family val="2"/>
        <scheme val="minor"/>
      </rPr>
      <t xml:space="preserve"> 150)</t>
    </r>
    <phoneticPr fontId="38" type="noConversion"/>
  </si>
  <si>
    <r>
      <rPr>
        <b/>
        <sz val="11"/>
        <color theme="1"/>
        <rFont val="맑은 고딕"/>
        <family val="3"/>
        <charset val="129"/>
        <scheme val="minor"/>
      </rPr>
      <t>파밍의탑</t>
    </r>
    <phoneticPr fontId="38" type="noConversion"/>
  </si>
  <si>
    <r>
      <rPr>
        <sz val="11"/>
        <color theme="1"/>
        <rFont val="맑은 고딕"/>
        <family val="3"/>
        <charset val="129"/>
        <scheme val="minor"/>
      </rPr>
      <t>배낭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</si>
  <si>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캐릭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</si>
  <si>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오라</t>
    </r>
    <r>
      <rPr>
        <sz val="11"/>
        <color theme="1"/>
        <rFont val="맑은 고딕"/>
        <family val="2"/>
        <scheme val="minor"/>
      </rPr>
      <t>,</t>
    </r>
    <r>
      <rPr>
        <sz val="11"/>
        <color theme="1"/>
        <rFont val="맑은 고딕"/>
        <family val="3"/>
        <charset val="129"/>
        <scheme val="minor"/>
      </rPr>
      <t>날개</t>
    </r>
    <phoneticPr fontId="38" type="noConversion"/>
  </si>
  <si>
    <r>
      <rPr>
        <sz val="11"/>
        <color theme="1"/>
        <rFont val="맑은 고딕"/>
        <family val="3"/>
        <charset val="129"/>
        <scheme val="minor"/>
      </rPr>
      <t>업적</t>
    </r>
    <r>
      <rPr>
        <sz val="11"/>
        <color theme="1"/>
        <rFont val="맑은 고딕"/>
        <family val="2"/>
        <scheme val="minor"/>
      </rPr>
      <t xml:space="preserve"> </t>
    </r>
    <r>
      <rPr>
        <sz val="11"/>
        <color theme="1"/>
        <rFont val="맑은 고딕"/>
        <family val="3"/>
        <charset val="129"/>
        <scheme val="minor"/>
      </rPr>
      <t>이전</t>
    </r>
    <phoneticPr fontId="38" type="noConversion"/>
  </si>
  <si>
    <r>
      <rPr>
        <sz val="11"/>
        <color theme="1"/>
        <rFont val="맑은 고딕"/>
        <family val="3"/>
        <charset val="129"/>
        <scheme val="minor"/>
      </rPr>
      <t>도핑</t>
    </r>
    <r>
      <rPr>
        <sz val="11"/>
        <color theme="1"/>
        <rFont val="맑은 고딕"/>
        <family val="2"/>
        <scheme val="minor"/>
      </rPr>
      <t xml:space="preserve"> </t>
    </r>
    <r>
      <rPr>
        <sz val="11"/>
        <color theme="1"/>
        <rFont val="맑은 고딕"/>
        <family val="3"/>
        <charset val="129"/>
        <scheme val="minor"/>
      </rPr>
      <t>물약</t>
    </r>
    <phoneticPr fontId="38" type="noConversion"/>
  </si>
  <si>
    <r>
      <rPr>
        <sz val="11"/>
        <color theme="1"/>
        <rFont val="맑은 고딕"/>
        <family val="3"/>
        <charset val="129"/>
        <scheme val="minor"/>
      </rPr>
      <t xml:space="preserve">총후원
</t>
    </r>
    <r>
      <rPr>
        <sz val="11"/>
        <color theme="1"/>
        <rFont val="맑은 고딕"/>
        <family val="2"/>
        <scheme val="minor"/>
      </rPr>
      <t>(</t>
    </r>
    <r>
      <rPr>
        <sz val="11"/>
        <color theme="1"/>
        <rFont val="맑은 고딕"/>
        <family val="3"/>
        <charset val="129"/>
        <scheme val="minor"/>
      </rPr>
      <t>게임
공유</t>
    </r>
    <r>
      <rPr>
        <sz val="11"/>
        <color theme="1"/>
        <rFont val="맑은 고딕"/>
        <family val="2"/>
        <scheme val="minor"/>
      </rPr>
      <t>)</t>
    </r>
    <phoneticPr fontId="38" type="noConversion"/>
  </si>
  <si>
    <r>
      <rPr>
        <sz val="11"/>
        <color theme="1"/>
        <rFont val="맑은 고딕"/>
        <family val="3"/>
        <charset val="129"/>
      </rPr>
      <t>만렙</t>
    </r>
    <r>
      <rPr>
        <sz val="11"/>
        <color theme="1"/>
        <rFont val="Arial Unicode MS"/>
        <family val="2"/>
      </rPr>
      <t xml:space="preserve"> 300. </t>
    </r>
    <r>
      <rPr>
        <sz val="11"/>
        <color theme="1"/>
        <rFont val="맑은 고딕"/>
        <family val="3"/>
        <charset val="129"/>
      </rPr>
      <t>삼류</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이류</t>
    </r>
    <r>
      <rPr>
        <sz val="11"/>
        <color theme="1"/>
        <rFont val="Arial Unicode MS"/>
        <family val="2"/>
      </rPr>
      <t xml:space="preserve">(Lv100) </t>
    </r>
    <r>
      <rPr>
        <sz val="11"/>
        <color theme="1"/>
        <rFont val="Calibri"/>
        <family val="2"/>
      </rPr>
      <t>→</t>
    </r>
    <r>
      <rPr>
        <sz val="11"/>
        <color theme="1"/>
        <rFont val="Arial Unicode MS"/>
        <family val="2"/>
      </rPr>
      <t xml:space="preserve"> </t>
    </r>
    <r>
      <rPr>
        <sz val="11"/>
        <color theme="1"/>
        <rFont val="맑은 고딕"/>
        <family val="3"/>
        <charset val="129"/>
      </rPr>
      <t>일류</t>
    </r>
    <r>
      <rPr>
        <sz val="11"/>
        <color theme="1"/>
        <rFont val="Arial Unicode MS"/>
        <family val="2"/>
      </rPr>
      <t xml:space="preserve">(Lv200, </t>
    </r>
    <r>
      <rPr>
        <sz val="11"/>
        <color theme="1"/>
        <rFont val="맑은 고딕"/>
        <family val="3"/>
        <charset val="129"/>
      </rPr>
      <t>마인</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절정</t>
    </r>
    <r>
      <rPr>
        <sz val="11"/>
        <color theme="1"/>
        <rFont val="Arial Unicode MS"/>
        <family val="2"/>
      </rPr>
      <t>(</t>
    </r>
    <r>
      <rPr>
        <sz val="11"/>
        <color theme="1"/>
        <rFont val="맑은 고딕"/>
        <family val="3"/>
        <charset val="129"/>
      </rPr>
      <t>마두</t>
    </r>
    <r>
      <rPr>
        <sz val="11"/>
        <color theme="1"/>
        <rFont val="Arial Unicode MS"/>
        <family val="2"/>
      </rPr>
      <t xml:space="preserve">) </t>
    </r>
    <r>
      <rPr>
        <sz val="11"/>
        <color theme="1"/>
        <rFont val="맑은 고딕"/>
        <family val="3"/>
        <charset val="129"/>
      </rPr>
      <t>초입</t>
    </r>
    <r>
      <rPr>
        <sz val="11"/>
        <color theme="1"/>
        <rFont val="Arial Unicode MS"/>
        <family val="2"/>
      </rPr>
      <t>(Lv300)/</t>
    </r>
    <r>
      <rPr>
        <sz val="11"/>
        <color theme="1"/>
        <rFont val="맑은 고딕"/>
        <family val="3"/>
        <charset val="129"/>
      </rPr>
      <t>완숙</t>
    </r>
    <r>
      <rPr>
        <sz val="11"/>
        <color theme="1"/>
        <rFont val="Arial Unicode MS"/>
        <family val="2"/>
      </rPr>
      <t>(</t>
    </r>
    <r>
      <rPr>
        <sz val="11"/>
        <color theme="1"/>
        <rFont val="맑은 고딕"/>
        <family val="3"/>
        <charset val="129"/>
      </rPr>
      <t>환생</t>
    </r>
    <r>
      <rPr>
        <sz val="11"/>
        <color theme="1"/>
        <rFont val="Arial Unicode MS"/>
        <family val="2"/>
      </rPr>
      <t xml:space="preserve"> </t>
    </r>
    <r>
      <rPr>
        <sz val="11"/>
        <color theme="1"/>
        <rFont val="맑은 고딕"/>
        <family val="3"/>
        <charset val="129"/>
      </rPr>
      <t>등</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초절정</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조</t>
    </r>
    <r>
      <rPr>
        <sz val="11"/>
        <color theme="1"/>
        <rFont val="Arial Unicode MS"/>
        <family val="2"/>
      </rPr>
      <t>)</t>
    </r>
    <r>
      <rPr>
        <sz val="11"/>
        <color theme="1"/>
        <rFont val="맑은 고딕"/>
        <family val="3"/>
        <charset val="129"/>
      </rPr>
      <t>화경</t>
    </r>
    <r>
      <rPr>
        <sz val="11"/>
        <color theme="1"/>
        <rFont val="Arial Unicode MS"/>
        <family val="2"/>
      </rPr>
      <t>(</t>
    </r>
    <r>
      <rPr>
        <sz val="11"/>
        <color theme="1"/>
        <rFont val="맑은 고딕"/>
        <family val="3"/>
        <charset val="129"/>
      </rPr>
      <t>극마</t>
    </r>
    <r>
      <rPr>
        <sz val="11"/>
        <color theme="1"/>
        <rFont val="Arial Unicode MS"/>
        <family val="2"/>
      </rPr>
      <t xml:space="preserve">, </t>
    </r>
    <r>
      <rPr>
        <sz val="11"/>
        <color theme="1"/>
        <rFont val="맑은 고딕"/>
        <family val="3"/>
        <charset val="129"/>
      </rPr>
      <t>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현경</t>
    </r>
    <r>
      <rPr>
        <sz val="11"/>
        <color theme="1"/>
        <rFont val="Arial Unicode MS"/>
        <family val="2"/>
      </rPr>
      <t>(</t>
    </r>
    <r>
      <rPr>
        <sz val="11"/>
        <color theme="1"/>
        <rFont val="맑은 고딕"/>
        <family val="3"/>
        <charset val="129"/>
      </rPr>
      <t>탈마</t>
    </r>
    <r>
      <rPr>
        <sz val="11"/>
        <color theme="1"/>
        <rFont val="Arial Unicode MS"/>
        <family val="2"/>
      </rPr>
      <t xml:space="preserve">, </t>
    </r>
    <r>
      <rPr>
        <sz val="11"/>
        <color theme="1"/>
        <rFont val="맑은 고딕"/>
        <family val="3"/>
        <charset val="129"/>
      </rPr>
      <t>그랜드소드마스터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생사경</t>
    </r>
    <r>
      <rPr>
        <sz val="11"/>
        <color theme="1"/>
        <rFont val="Arial Unicode MS"/>
        <family val="2"/>
      </rPr>
      <t>(</t>
    </r>
    <r>
      <rPr>
        <sz val="11"/>
        <color theme="1"/>
        <rFont val="맑은 고딕"/>
        <family val="3"/>
        <charset val="129"/>
      </rPr>
      <t>초마</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무극경</t>
    </r>
    <r>
      <rPr>
        <sz val="11"/>
        <color theme="1"/>
        <rFont val="Arial Unicode MS"/>
        <family val="2"/>
      </rPr>
      <t>(</t>
    </r>
    <r>
      <rPr>
        <sz val="11"/>
        <color theme="1"/>
        <rFont val="맑은 고딕"/>
        <family val="3"/>
        <charset val="129"/>
      </rPr>
      <t>제마</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자연경</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공허경</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여의경</t>
    </r>
    <phoneticPr fontId="38" type="noConversion"/>
  </si>
  <si>
    <r>
      <rPr>
        <sz val="11"/>
        <color theme="1"/>
        <rFont val="맑은 고딕"/>
        <family val="2"/>
        <charset val="129"/>
        <scheme val="minor"/>
      </rPr>
      <t>드랍률</t>
    </r>
    <phoneticPr fontId="38" type="noConversion"/>
  </si>
  <si>
    <r>
      <rPr>
        <sz val="11"/>
        <color theme="1"/>
        <rFont val="맑은 고딕"/>
        <family val="2"/>
        <charset val="129"/>
        <scheme val="minor"/>
      </rPr>
      <t>경험치</t>
    </r>
    <phoneticPr fontId="38" type="noConversion"/>
  </si>
  <si>
    <r>
      <rPr>
        <sz val="11"/>
        <color theme="1"/>
        <rFont val="맑은 고딕"/>
        <family val="2"/>
        <charset val="129"/>
        <scheme val="minor"/>
      </rPr>
      <t>인벤토리</t>
    </r>
    <phoneticPr fontId="38" type="noConversion"/>
  </si>
  <si>
    <t>스텟/특기
(렙업/히든퀘스트 포인트)
최대 10</t>
    <phoneticPr fontId="38" type="noConversion"/>
  </si>
  <si>
    <r>
      <t>(</t>
    </r>
    <r>
      <rPr>
        <sz val="11"/>
        <color theme="1"/>
        <rFont val="맑은 고딕"/>
        <family val="3"/>
        <charset val="129"/>
        <scheme val="minor"/>
      </rPr>
      <t>기본</t>
    </r>
    <r>
      <rPr>
        <sz val="11"/>
        <color theme="1"/>
        <rFont val="맑은 고딕"/>
        <family val="2"/>
        <scheme val="minor"/>
      </rPr>
      <t xml:space="preserve"> 21</t>
    </r>
    <r>
      <rPr>
        <sz val="11"/>
        <color theme="1"/>
        <rFont val="맑은 고딕"/>
        <family val="3"/>
        <charset val="129"/>
        <scheme val="minor"/>
      </rPr>
      <t>칸</t>
    </r>
    <r>
      <rPr>
        <sz val="11"/>
        <color theme="1"/>
        <rFont val="맑은 고딕"/>
        <family val="2"/>
        <scheme val="minor"/>
      </rPr>
      <t>, 7</t>
    </r>
    <r>
      <rPr>
        <sz val="11"/>
        <color theme="1"/>
        <rFont val="맑은 고딕"/>
        <family val="3"/>
        <charset val="129"/>
        <scheme val="minor"/>
      </rPr>
      <t>칸</t>
    </r>
    <r>
      <rPr>
        <sz val="11"/>
        <color theme="1"/>
        <rFont val="맑은 고딕"/>
        <family val="2"/>
        <scheme val="minor"/>
      </rPr>
      <t>~28</t>
    </r>
    <r>
      <rPr>
        <sz val="11"/>
        <color theme="1"/>
        <rFont val="맑은 고딕"/>
        <family val="3"/>
        <charset val="129"/>
        <scheme val="minor"/>
      </rPr>
      <t>칸</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t>
    </r>
    <phoneticPr fontId="38" type="noConversion"/>
  </si>
  <si>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데미지</t>
    </r>
    <r>
      <rPr>
        <sz val="11"/>
        <color theme="1"/>
        <rFont val="맑은 고딕"/>
        <family val="2"/>
        <scheme val="minor"/>
      </rPr>
      <t xml:space="preserve"> +10%</t>
    </r>
    <phoneticPr fontId="38" type="noConversion"/>
  </si>
  <si>
    <r>
      <rPr>
        <sz val="11"/>
        <color theme="1"/>
        <rFont val="맑은 고딕"/>
        <family val="2"/>
        <charset val="129"/>
        <scheme val="minor"/>
      </rPr>
      <t>데미지감소</t>
    </r>
    <r>
      <rPr>
        <sz val="11"/>
        <color theme="1"/>
        <rFont val="맑은 고딕"/>
        <family val="2"/>
        <scheme val="minor"/>
      </rPr>
      <t xml:space="preserve"> 5%</t>
    </r>
    <phoneticPr fontId="38" type="noConversion"/>
  </si>
  <si>
    <r>
      <t>치명확률/</t>
    </r>
    <r>
      <rPr>
        <sz val="11"/>
        <color theme="1"/>
        <rFont val="맑은 고딕"/>
        <family val="2"/>
        <charset val="129"/>
        <scheme val="minor"/>
      </rPr>
      <t>배율</t>
    </r>
    <r>
      <rPr>
        <sz val="11"/>
        <color theme="1"/>
        <rFont val="맑은 고딕"/>
        <family val="2"/>
        <scheme val="minor"/>
      </rPr>
      <t xml:space="preserve"> +5%</t>
    </r>
    <phoneticPr fontId="38" type="noConversion"/>
  </si>
  <si>
    <r>
      <rPr>
        <sz val="11"/>
        <color theme="1"/>
        <rFont val="맑은 고딕"/>
        <family val="2"/>
        <charset val="129"/>
        <scheme val="minor"/>
      </rPr>
      <t>이동속도</t>
    </r>
    <r>
      <rPr>
        <sz val="11"/>
        <color theme="1"/>
        <rFont val="맑은 고딕"/>
        <family val="2"/>
        <scheme val="minor"/>
      </rPr>
      <t xml:space="preserve"> +5%, </t>
    </r>
    <r>
      <rPr>
        <sz val="11"/>
        <color theme="1"/>
        <rFont val="맑은 고딕"/>
        <family val="2"/>
        <charset val="129"/>
        <scheme val="minor"/>
      </rPr>
      <t>공격속도</t>
    </r>
    <r>
      <rPr>
        <sz val="11"/>
        <color theme="1"/>
        <rFont val="맑은 고딕"/>
        <family val="2"/>
        <scheme val="minor"/>
      </rPr>
      <t xml:space="preserve"> +5%</t>
    </r>
    <phoneticPr fontId="38" type="noConversion"/>
  </si>
  <si>
    <r>
      <rPr>
        <sz val="11"/>
        <color theme="1"/>
        <rFont val="맑은 고딕"/>
        <family val="3"/>
        <charset val="129"/>
        <scheme val="minor"/>
      </rPr>
      <t>패링</t>
    </r>
    <r>
      <rPr>
        <sz val="11"/>
        <color theme="1"/>
        <rFont val="맑은 고딕"/>
        <family val="2"/>
        <scheme val="minor"/>
      </rPr>
      <t>/</t>
    </r>
    <r>
      <rPr>
        <sz val="11"/>
        <color theme="1"/>
        <rFont val="맑은 고딕"/>
        <family val="3"/>
        <charset val="129"/>
        <scheme val="minor"/>
      </rPr>
      <t>마방</t>
    </r>
    <r>
      <rPr>
        <sz val="11"/>
        <color theme="1"/>
        <rFont val="맑은 고딕"/>
        <family val="2"/>
        <scheme val="minor"/>
      </rPr>
      <t xml:space="preserve"> +2.5%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</si>
  <si>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흡혈</t>
    </r>
    <r>
      <rPr>
        <sz val="11"/>
        <color theme="1"/>
        <rFont val="맑은 고딕"/>
        <family val="2"/>
        <scheme val="minor"/>
      </rPr>
      <t xml:space="preserve"> 4%</t>
    </r>
    <phoneticPr fontId="38" type="noConversion"/>
  </si>
  <si>
    <r>
      <rPr>
        <sz val="11"/>
        <color theme="1"/>
        <rFont val="맑은 고딕"/>
        <family val="2"/>
        <charset val="129"/>
        <scheme val="minor"/>
      </rPr>
      <t>고정재생</t>
    </r>
    <r>
      <rPr>
        <sz val="11"/>
        <color theme="1"/>
        <rFont val="맑은 고딕"/>
        <family val="2"/>
        <scheme val="minor"/>
      </rPr>
      <t xml:space="preserve"> +5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</si>
  <si>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</si>
  <si>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마법</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</si>
  <si>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전체보유시</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스킬레벨</t>
    </r>
    <r>
      <rPr>
        <sz val="11"/>
        <color theme="1"/>
        <rFont val="맑은 고딕"/>
        <family val="2"/>
        <scheme val="minor"/>
      </rPr>
      <t xml:space="preserve"> +1, </t>
    </r>
    <r>
      <rPr>
        <sz val="11"/>
        <color theme="1"/>
        <rFont val="맑은 고딕"/>
        <family val="2"/>
        <charset val="129"/>
        <scheme val="minor"/>
      </rPr>
      <t>데미지</t>
    </r>
    <r>
      <rPr>
        <sz val="11"/>
        <color theme="1"/>
        <rFont val="맑은 고딕"/>
        <family val="2"/>
        <scheme val="minor"/>
      </rPr>
      <t xml:space="preserve"> +5%</t>
    </r>
    <phoneticPr fontId="38" type="noConversion"/>
  </si>
  <si>
    <r>
      <rPr>
        <sz val="11"/>
        <color theme="1"/>
        <rFont val="맑은 고딕"/>
        <family val="2"/>
        <charset val="129"/>
        <scheme val="minor"/>
      </rPr>
      <t>누적</t>
    </r>
    <phoneticPr fontId="38" type="noConversion"/>
  </si>
  <si>
    <r>
      <rPr>
        <sz val="11"/>
        <color theme="1"/>
        <rFont val="맑은 고딕"/>
        <family val="3"/>
        <charset val="129"/>
        <scheme val="minor"/>
      </rPr>
      <t>공격력</t>
    </r>
  </si>
  <si>
    <r>
      <rPr>
        <sz val="11"/>
        <color theme="1"/>
        <rFont val="맑은 고딕"/>
        <family val="3"/>
        <charset val="129"/>
        <scheme val="minor"/>
      </rPr>
      <t>방어력</t>
    </r>
    <phoneticPr fontId="38" type="noConversion"/>
  </si>
  <si>
    <r>
      <rPr>
        <sz val="11"/>
        <color theme="1"/>
        <rFont val="맑은 고딕"/>
        <family val="3"/>
        <charset val="129"/>
        <scheme val="minor"/>
      </rPr>
      <t>치명타</t>
    </r>
    <phoneticPr fontId="38" type="noConversion"/>
  </si>
  <si>
    <r>
      <rPr>
        <sz val="11"/>
        <color theme="1"/>
        <rFont val="맑은 고딕"/>
        <family val="3"/>
        <charset val="129"/>
        <scheme val="minor"/>
      </rPr>
      <t>속도</t>
    </r>
  </si>
  <si>
    <r>
      <rPr>
        <sz val="11"/>
        <color theme="1"/>
        <rFont val="맑은 고딕"/>
        <family val="3"/>
        <charset val="129"/>
        <scheme val="minor"/>
      </rPr>
      <t>회피</t>
    </r>
    <phoneticPr fontId="38" type="noConversion"/>
  </si>
  <si>
    <r>
      <rPr>
        <sz val="11"/>
        <color theme="1"/>
        <rFont val="맑은 고딕"/>
        <family val="3"/>
        <charset val="129"/>
        <scheme val="minor"/>
      </rPr>
      <t>물리흡혈</t>
    </r>
    <phoneticPr fontId="38" type="noConversion"/>
  </si>
  <si>
    <r>
      <rPr>
        <sz val="11"/>
        <color theme="1"/>
        <rFont val="맑은 고딕"/>
        <family val="3"/>
        <charset val="129"/>
        <scheme val="minor"/>
      </rPr>
      <t>재생</t>
    </r>
    <phoneticPr fontId="38" type="noConversion"/>
  </si>
  <si>
    <r>
      <rPr>
        <sz val="11"/>
        <color theme="1"/>
        <rFont val="맑은 고딕"/>
        <family val="3"/>
        <charset val="129"/>
        <scheme val="minor"/>
      </rPr>
      <t>마법</t>
    </r>
  </si>
  <si>
    <r>
      <rPr>
        <sz val="11"/>
        <color theme="1"/>
        <rFont val="맑은 고딕"/>
        <family val="3"/>
        <charset val="129"/>
        <scheme val="minor"/>
      </rPr>
      <t>파워</t>
    </r>
    <phoneticPr fontId="38" type="noConversion"/>
  </si>
  <si>
    <r>
      <rPr>
        <sz val="11"/>
        <color theme="1"/>
        <rFont val="맑은 고딕"/>
        <family val="2"/>
        <charset val="129"/>
        <scheme val="minor"/>
      </rPr>
      <t>집중</t>
    </r>
    <phoneticPr fontId="38" type="noConversion"/>
  </si>
  <si>
    <r>
      <rPr>
        <sz val="11"/>
        <color theme="1"/>
        <rFont val="맑은 고딕"/>
        <family val="2"/>
        <charset val="129"/>
        <scheme val="minor"/>
      </rPr>
      <t>활력</t>
    </r>
    <phoneticPr fontId="38" type="noConversion"/>
  </si>
  <si>
    <r>
      <rPr>
        <sz val="11"/>
        <color theme="1"/>
        <rFont val="맑은 고딕"/>
        <family val="3"/>
        <charset val="129"/>
        <scheme val="minor"/>
      </rPr>
      <t>아이템
강화
보조</t>
    </r>
    <phoneticPr fontId="38" type="noConversion"/>
  </si>
  <si>
    <r>
      <rPr>
        <sz val="11"/>
        <color theme="1"/>
        <rFont val="맑은 고딕"/>
        <family val="2"/>
        <charset val="129"/>
        <scheme val="minor"/>
      </rPr>
      <t>커스텀</t>
    </r>
    <phoneticPr fontId="38" type="noConversion"/>
  </si>
  <si>
    <r>
      <rPr>
        <sz val="11"/>
        <color theme="1"/>
        <rFont val="맑은 고딕"/>
        <family val="2"/>
        <charset val="129"/>
        <scheme val="minor"/>
      </rPr>
      <t>일반</t>
    </r>
    <phoneticPr fontId="38" type="noConversion"/>
  </si>
  <si>
    <r>
      <rPr>
        <sz val="11"/>
        <color theme="1"/>
        <rFont val="맑은 고딕"/>
        <family val="2"/>
        <charset val="129"/>
        <scheme val="minor"/>
      </rPr>
      <t>날개강화</t>
    </r>
    <phoneticPr fontId="38" type="noConversion"/>
  </si>
  <si>
    <r>
      <rPr>
        <sz val="11"/>
        <color theme="1"/>
        <rFont val="맑은 고딕"/>
        <family val="2"/>
        <charset val="129"/>
        <scheme val="minor"/>
      </rPr>
      <t>영웅</t>
    </r>
    <phoneticPr fontId="38" type="noConversion"/>
  </si>
  <si>
    <r>
      <rPr>
        <sz val="11"/>
        <color theme="1"/>
        <rFont val="맑은 고딕"/>
        <family val="2"/>
        <charset val="129"/>
        <scheme val="minor"/>
      </rPr>
      <t>파워</t>
    </r>
    <r>
      <rPr>
        <sz val="11"/>
        <color theme="1"/>
        <rFont val="맑은 고딕"/>
        <family val="2"/>
        <scheme val="minor"/>
      </rPr>
      <t xml:space="preserve"> +5% (</t>
    </r>
    <r>
      <rPr>
        <sz val="11"/>
        <color theme="1"/>
        <rFont val="맑은 고딕"/>
        <family val="2"/>
        <charset val="129"/>
        <scheme val="minor"/>
      </rPr>
      <t>최대데미지</t>
    </r>
    <r>
      <rPr>
        <sz val="11"/>
        <color theme="1"/>
        <rFont val="맑은 고딕"/>
        <family val="2"/>
        <scheme val="minor"/>
      </rPr>
      <t xml:space="preserve"> +)</t>
    </r>
    <phoneticPr fontId="38" type="noConversion"/>
  </si>
  <si>
    <r>
      <rPr>
        <sz val="11"/>
        <color theme="1"/>
        <rFont val="맑은 고딕"/>
        <family val="2"/>
        <charset val="129"/>
        <scheme val="minor"/>
      </rPr>
      <t>집중</t>
    </r>
    <r>
      <rPr>
        <sz val="11"/>
        <color theme="1"/>
        <rFont val="맑은 고딕"/>
        <family val="2"/>
        <scheme val="minor"/>
      </rPr>
      <t xml:space="preserve"> +5% (</t>
    </r>
    <r>
      <rPr>
        <sz val="11"/>
        <color theme="1"/>
        <rFont val="맑은 고딕"/>
        <family val="2"/>
        <charset val="129"/>
        <scheme val="minor"/>
      </rPr>
      <t>치명타</t>
    </r>
    <r>
      <rPr>
        <sz val="11"/>
        <color theme="1"/>
        <rFont val="맑은 고딕"/>
        <family val="2"/>
        <scheme val="minor"/>
      </rPr>
      <t xml:space="preserve"> </t>
    </r>
    <r>
      <rPr>
        <sz val="11"/>
        <color theme="1"/>
        <rFont val="맑은 고딕"/>
        <family val="2"/>
        <charset val="129"/>
        <scheme val="minor"/>
      </rPr>
      <t>및</t>
    </r>
    <r>
      <rPr>
        <sz val="11"/>
        <color theme="1"/>
        <rFont val="맑은 고딕"/>
        <family val="2"/>
        <scheme val="minor"/>
      </rPr>
      <t xml:space="preserve"> </t>
    </r>
    <r>
      <rPr>
        <sz val="11"/>
        <color theme="1"/>
        <rFont val="맑은 고딕"/>
        <family val="2"/>
        <charset val="129"/>
        <scheme val="minor"/>
      </rPr>
      <t>쿨탐</t>
    </r>
    <r>
      <rPr>
        <sz val="11"/>
        <color theme="1"/>
        <rFont val="맑은 고딕"/>
        <family val="2"/>
        <scheme val="minor"/>
      </rPr>
      <t xml:space="preserve"> </t>
    </r>
    <r>
      <rPr>
        <sz val="11"/>
        <color theme="1"/>
        <rFont val="맑은 고딕"/>
        <family val="2"/>
        <charset val="129"/>
        <scheme val="minor"/>
      </rPr>
      <t>감소</t>
    </r>
    <r>
      <rPr>
        <sz val="11"/>
        <color theme="1"/>
        <rFont val="맑은 고딕"/>
        <family val="2"/>
        <scheme val="minor"/>
      </rPr>
      <t>)</t>
    </r>
    <phoneticPr fontId="38" type="noConversion"/>
  </si>
  <si>
    <r>
      <rPr>
        <sz val="11"/>
        <color theme="1"/>
        <rFont val="맑은 고딕"/>
        <family val="2"/>
        <charset val="129"/>
        <scheme val="minor"/>
      </rPr>
      <t>활력</t>
    </r>
    <r>
      <rPr>
        <sz val="11"/>
        <color theme="1"/>
        <rFont val="맑은 고딕"/>
        <family val="2"/>
        <scheme val="minor"/>
      </rPr>
      <t xml:space="preserve"> +5% (</t>
    </r>
    <r>
      <rPr>
        <sz val="11"/>
        <color theme="1"/>
        <rFont val="맑은 고딕"/>
        <family val="2"/>
        <charset val="129"/>
        <scheme val="minor"/>
      </rPr>
      <t>체</t>
    </r>
    <r>
      <rPr>
        <sz val="11"/>
        <color theme="1"/>
        <rFont val="맑은 고딕"/>
        <family val="2"/>
        <scheme val="minor"/>
      </rPr>
      <t>/</t>
    </r>
    <r>
      <rPr>
        <sz val="11"/>
        <color theme="1"/>
        <rFont val="맑은 고딕"/>
        <family val="2"/>
        <charset val="129"/>
        <scheme val="minor"/>
      </rPr>
      <t>마력</t>
    </r>
    <r>
      <rPr>
        <sz val="11"/>
        <color theme="1"/>
        <rFont val="맑은 고딕"/>
        <family val="2"/>
        <scheme val="minor"/>
      </rPr>
      <t xml:space="preserve"> +5%)</t>
    </r>
    <phoneticPr fontId="38" type="noConversion"/>
  </si>
  <si>
    <r>
      <rPr>
        <sz val="11"/>
        <color theme="1"/>
        <rFont val="맑은 고딕"/>
        <family val="2"/>
        <charset val="129"/>
        <scheme val="minor"/>
      </rPr>
      <t>영웅강화</t>
    </r>
    <phoneticPr fontId="38" type="noConversion"/>
  </si>
  <si>
    <r>
      <rPr>
        <sz val="11"/>
        <color theme="1"/>
        <rFont val="맑은 고딕"/>
        <family val="2"/>
        <charset val="129"/>
        <scheme val="minor"/>
      </rPr>
      <t>전체</t>
    </r>
    <r>
      <rPr>
        <sz val="11"/>
        <color theme="1"/>
        <rFont val="맑은 고딕"/>
        <family val="2"/>
        <scheme val="minor"/>
      </rPr>
      <t xml:space="preserve"> +5%</t>
    </r>
    <phoneticPr fontId="38" type="noConversion"/>
  </si>
  <si>
    <r>
      <rPr>
        <sz val="11"/>
        <color theme="1"/>
        <rFont val="맑은 고딕"/>
        <family val="2"/>
        <charset val="129"/>
        <scheme val="minor"/>
      </rPr>
      <t>펫</t>
    </r>
    <phoneticPr fontId="38" type="noConversion"/>
  </si>
  <si>
    <r>
      <rPr>
        <sz val="11"/>
        <color theme="1"/>
        <rFont val="맑은 고딕"/>
        <family val="3"/>
        <charset val="129"/>
        <scheme val="minor"/>
      </rPr>
      <t>재화</t>
    </r>
    <phoneticPr fontId="38" type="noConversion"/>
  </si>
  <si>
    <r>
      <rPr>
        <sz val="11"/>
        <color theme="1"/>
        <rFont val="맑은 고딕"/>
        <family val="2"/>
        <charset val="129"/>
        <scheme val="minor"/>
      </rPr>
      <t>펫</t>
    </r>
    <r>
      <rPr>
        <sz val="11"/>
        <color theme="1"/>
        <rFont val="맑은 고딕"/>
        <family val="2"/>
        <scheme val="minor"/>
      </rPr>
      <t xml:space="preserve"> </t>
    </r>
    <r>
      <rPr>
        <sz val="11"/>
        <color theme="1"/>
        <rFont val="맑은 고딕"/>
        <family val="2"/>
        <charset val="129"/>
        <scheme val="minor"/>
      </rPr>
      <t>강화</t>
    </r>
    <phoneticPr fontId="38" type="noConversion"/>
  </si>
  <si>
    <r>
      <rPr>
        <b/>
        <sz val="16"/>
        <color theme="1"/>
        <rFont val="맑은 고딕"/>
        <family val="3"/>
        <charset val="129"/>
        <scheme val="minor"/>
      </rPr>
      <t>전체</t>
    </r>
    <r>
      <rPr>
        <b/>
        <sz val="16"/>
        <color theme="1"/>
        <rFont val="맑은 고딕"/>
        <family val="2"/>
        <scheme val="minor"/>
      </rPr>
      <t xml:space="preserve">
상품</t>
    </r>
    <phoneticPr fontId="38" type="noConversion"/>
  </si>
  <si>
    <r>
      <rPr>
        <sz val="11"/>
        <color theme="1"/>
        <rFont val="맑은 고딕"/>
        <family val="3"/>
        <charset val="129"/>
      </rPr>
      <t>닉네임</t>
    </r>
    <r>
      <rPr>
        <sz val="11"/>
        <color theme="1"/>
        <rFont val="맑은 고딕"/>
        <family val="2"/>
        <scheme val="minor"/>
      </rPr>
      <t xml:space="preserve"> </t>
    </r>
    <r>
      <rPr>
        <sz val="11"/>
        <color theme="1"/>
        <rFont val="맑은 고딕"/>
        <family val="3"/>
        <charset val="129"/>
      </rPr>
      <t>변경</t>
    </r>
    <r>
      <rPr>
        <sz val="11"/>
        <color theme="1"/>
        <rFont val="맑은 고딕"/>
        <family val="2"/>
        <scheme val="minor"/>
      </rPr>
      <t>(</t>
    </r>
    <r>
      <rPr>
        <sz val="11"/>
        <color theme="1"/>
        <rFont val="맑은 고딕"/>
        <family val="3"/>
        <charset val="129"/>
      </rPr>
      <t>한글가능</t>
    </r>
    <r>
      <rPr>
        <sz val="11"/>
        <color theme="1"/>
        <rFont val="맑은 고딕"/>
        <family val="2"/>
        <scheme val="minor"/>
      </rPr>
      <t xml:space="preserve">) &amp; </t>
    </r>
    <r>
      <rPr>
        <sz val="11"/>
        <color theme="1"/>
        <rFont val="맑은 고딕"/>
        <family val="3"/>
        <charset val="129"/>
      </rPr>
      <t>입장</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퇴장메시지</t>
    </r>
    <phoneticPr fontId="38" type="noConversion"/>
  </si>
  <si>
    <r>
      <t xml:space="preserve">해당 </t>
    </r>
    <r>
      <rPr>
        <sz val="11"/>
        <color theme="1"/>
        <rFont val="맑은 고딕"/>
        <family val="2"/>
        <charset val="129"/>
        <scheme val="minor"/>
      </rPr>
      <t>마을</t>
    </r>
    <r>
      <rPr>
        <sz val="11"/>
        <color theme="1"/>
        <rFont val="맑은 고딕"/>
        <family val="2"/>
        <scheme val="minor"/>
      </rPr>
      <t xml:space="preserve"> </t>
    </r>
    <r>
      <rPr>
        <sz val="11"/>
        <color theme="1"/>
        <rFont val="맑은 고딕"/>
        <family val="2"/>
        <charset val="129"/>
        <scheme val="minor"/>
      </rPr>
      <t>첫</t>
    </r>
    <r>
      <rPr>
        <sz val="11"/>
        <color theme="1"/>
        <rFont val="맑은 고딕"/>
        <family val="2"/>
        <scheme val="minor"/>
      </rPr>
      <t xml:space="preserve"> </t>
    </r>
    <r>
      <rPr>
        <sz val="11"/>
        <color theme="1"/>
        <rFont val="맑은 고딕"/>
        <family val="2"/>
        <charset val="129"/>
        <scheme val="minor"/>
      </rPr>
      <t>진입</t>
    </r>
    <r>
      <rPr>
        <sz val="11"/>
        <color theme="1"/>
        <rFont val="맑은 고딕"/>
        <family val="2"/>
        <scheme val="minor"/>
      </rPr>
      <t xml:space="preserve"> </t>
    </r>
    <r>
      <rPr>
        <sz val="11"/>
        <color theme="1"/>
        <rFont val="맑은 고딕"/>
        <family val="2"/>
        <charset val="129"/>
        <scheme val="minor"/>
      </rPr>
      <t>유저</t>
    </r>
    <r>
      <rPr>
        <sz val="11"/>
        <color theme="1"/>
        <rFont val="맑은 고딕"/>
        <family val="2"/>
        <scheme val="minor"/>
      </rPr>
      <t xml:space="preserve"> </t>
    </r>
    <r>
      <rPr>
        <sz val="11"/>
        <color theme="1"/>
        <rFont val="맑은 고딕"/>
        <family val="2"/>
        <charset val="129"/>
        <scheme val="minor"/>
      </rPr>
      <t>대상</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t>
    </r>
    <r>
      <rPr>
        <sz val="11"/>
        <color theme="1"/>
        <rFont val="맑은 고딕"/>
        <family val="2"/>
        <charset val="129"/>
        <scheme val="minor"/>
      </rPr>
      <t>이펙트</t>
    </r>
    <phoneticPr fontId="38" type="noConversion"/>
  </si>
  <si>
    <r>
      <rPr>
        <sz val="11"/>
        <color theme="1"/>
        <rFont val="맑은 고딕"/>
        <family val="2"/>
        <charset val="129"/>
        <scheme val="minor"/>
      </rPr>
      <t>한정</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</si>
  <si>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t>
    </r>
    <r>
      <rPr>
        <sz val="11"/>
        <color theme="1"/>
        <rFont val="맑은 고딕"/>
        <family val="2"/>
        <charset val="129"/>
        <scheme val="minor"/>
      </rPr>
      <t>본인이</t>
    </r>
    <r>
      <rPr>
        <sz val="11"/>
        <color theme="1"/>
        <rFont val="맑은 고딕"/>
        <family val="2"/>
        <scheme val="minor"/>
      </rPr>
      <t xml:space="preserve"> </t>
    </r>
    <r>
      <rPr>
        <sz val="11"/>
        <color theme="1"/>
        <rFont val="맑은 고딕"/>
        <family val="2"/>
        <charset val="129"/>
        <scheme val="minor"/>
      </rPr>
      <t>찾아야함</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</si>
  <si>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t xml:space="preserve">추가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</si>
  <si>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(1MB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</si>
  <si>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</si>
  <si>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사운드</t>
    </r>
    <phoneticPr fontId="38" type="noConversion"/>
  </si>
  <si>
    <r>
      <rPr>
        <sz val="11"/>
        <color theme="1"/>
        <rFont val="맑은 고딕"/>
        <family val="2"/>
        <charset val="129"/>
        <scheme val="minor"/>
      </rPr>
      <t>같은</t>
    </r>
    <r>
      <rPr>
        <sz val="11"/>
        <color theme="1"/>
        <rFont val="맑은 고딕"/>
        <family val="2"/>
        <scheme val="minor"/>
      </rPr>
      <t xml:space="preserve"> </t>
    </r>
    <r>
      <rPr>
        <sz val="11"/>
        <color theme="1"/>
        <rFont val="맑은 고딕"/>
        <family val="2"/>
        <charset val="129"/>
        <scheme val="minor"/>
      </rPr>
      <t>방</t>
    </r>
    <r>
      <rPr>
        <sz val="11"/>
        <color theme="1"/>
        <rFont val="맑은 고딕"/>
        <family val="2"/>
        <scheme val="minor"/>
      </rPr>
      <t xml:space="preserve"> </t>
    </r>
    <r>
      <rPr>
        <sz val="11"/>
        <color theme="1"/>
        <rFont val="맑은 고딕"/>
        <family val="2"/>
        <charset val="129"/>
        <scheme val="minor"/>
      </rPr>
      <t>최초</t>
    </r>
    <r>
      <rPr>
        <sz val="11"/>
        <color theme="1"/>
        <rFont val="맑은 고딕"/>
        <family val="2"/>
        <scheme val="minor"/>
      </rPr>
      <t xml:space="preserve"> 1</t>
    </r>
    <r>
      <rPr>
        <sz val="11"/>
        <color theme="1"/>
        <rFont val="맑은 고딕"/>
        <family val="2"/>
        <charset val="129"/>
        <scheme val="minor"/>
      </rPr>
      <t>회</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 xml:space="preserve"> &amp; </t>
    </r>
    <r>
      <rPr>
        <sz val="11"/>
        <color theme="1"/>
        <rFont val="맑은 고딕"/>
        <family val="2"/>
        <charset val="129"/>
        <scheme val="minor"/>
      </rPr>
      <t>이펙트</t>
    </r>
    <phoneticPr fontId="38" type="noConversion"/>
  </si>
  <si>
    <r>
      <rPr>
        <sz val="11"/>
        <color theme="1"/>
        <rFont val="맑은 고딕"/>
        <family val="2"/>
        <charset val="129"/>
        <scheme val="minor"/>
      </rPr>
      <t>마을</t>
    </r>
    <phoneticPr fontId="38" type="noConversion"/>
  </si>
  <si>
    <r>
      <t>(구매불가</t>
    </r>
    <r>
      <rPr>
        <sz val="11"/>
        <color theme="1"/>
        <rFont val="굴림"/>
        <family val="2"/>
        <charset val="129"/>
      </rPr>
      <t>)</t>
    </r>
    <phoneticPr fontId="38" type="noConversion"/>
  </si>
  <si>
    <t>ㅜ</t>
    <phoneticPr fontId="38" type="noConversion"/>
  </si>
  <si>
    <r>
      <rPr>
        <sz val="11"/>
        <color theme="1"/>
        <rFont val="맑은 고딕"/>
        <family val="3"/>
        <charset val="129"/>
      </rPr>
      <t>재화</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</si>
  <si>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아이템</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</si>
  <si>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경험치</t>
    </r>
    <r>
      <rPr>
        <sz val="11"/>
        <color theme="1"/>
        <rFont val="맑은 고딕"/>
        <family val="2"/>
        <scheme val="minor"/>
      </rPr>
      <t xml:space="preserve"> </t>
    </r>
    <r>
      <rPr>
        <sz val="11"/>
        <color theme="1"/>
        <rFont val="맑은 고딕"/>
        <family val="3"/>
        <charset val="129"/>
      </rPr>
      <t>획득률</t>
    </r>
    <r>
      <rPr>
        <sz val="11"/>
        <color theme="1"/>
        <rFont val="맑은 고딕"/>
        <family val="2"/>
        <scheme val="minor"/>
      </rPr>
      <t xml:space="preserve"> 10% </t>
    </r>
    <r>
      <rPr>
        <sz val="11"/>
        <color theme="1"/>
        <rFont val="맑은 고딕"/>
        <family val="3"/>
        <charset val="129"/>
      </rPr>
      <t>증가</t>
    </r>
    <phoneticPr fontId="38" type="noConversion"/>
  </si>
  <si>
    <t>VIP</t>
    <phoneticPr fontId="38" type="noConversion"/>
  </si>
  <si>
    <t>VIP 9 특전</t>
    <phoneticPr fontId="38" type="noConversion"/>
  </si>
  <si>
    <t>VIP 10 특전</t>
    <phoneticPr fontId="38" type="noConversion"/>
  </si>
  <si>
    <r>
      <rPr>
        <sz val="10"/>
        <color theme="1"/>
        <rFont val="맑은 고딕"/>
        <family val="2"/>
        <charset val="129"/>
        <scheme val="minor"/>
      </rPr>
      <t>누적금액</t>
    </r>
    <r>
      <rPr>
        <sz val="10"/>
        <color theme="1"/>
        <rFont val="맑은 고딕"/>
        <family val="2"/>
        <scheme val="minor"/>
      </rPr>
      <t>(</t>
    </r>
    <r>
      <rPr>
        <sz val="10"/>
        <color theme="1"/>
        <rFont val="맑은 고딕"/>
        <family val="2"/>
        <charset val="129"/>
        <scheme val="minor"/>
      </rPr>
      <t>만원</t>
    </r>
    <r>
      <rPr>
        <sz val="10"/>
        <color theme="1"/>
        <rFont val="맑은 고딕"/>
        <family val="2"/>
        <scheme val="minor"/>
      </rPr>
      <t>)</t>
    </r>
    <phoneticPr fontId="38" type="noConversion"/>
  </si>
  <si>
    <r>
      <rPr>
        <sz val="11"/>
        <color theme="1"/>
        <rFont val="맑은 고딕"/>
        <family val="2"/>
        <charset val="129"/>
        <scheme val="minor"/>
      </rPr>
      <t>본인</t>
    </r>
    <r>
      <rPr>
        <sz val="11"/>
        <color theme="1"/>
        <rFont val="맑은 고딕"/>
        <family val="2"/>
        <scheme val="minor"/>
      </rPr>
      <t>%</t>
    </r>
    <phoneticPr fontId="38" type="noConversion"/>
  </si>
  <si>
    <r>
      <rPr>
        <sz val="11"/>
        <color theme="1"/>
        <rFont val="맑은 고딕"/>
        <family val="2"/>
        <charset val="129"/>
        <scheme val="minor"/>
      </rPr>
      <t>욕심쟁이</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500)</t>
    </r>
    <phoneticPr fontId="38" type="noConversion"/>
  </si>
  <si>
    <r>
      <rPr>
        <sz val="11"/>
        <color theme="1"/>
        <rFont val="맑은 고딕"/>
        <family val="2"/>
        <charset val="129"/>
        <scheme val="minor"/>
      </rPr>
      <t>시간여행</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1000)</t>
    </r>
    <phoneticPr fontId="38" type="noConversion"/>
  </si>
  <si>
    <r>
      <rPr>
        <sz val="11"/>
        <color theme="1"/>
        <rFont val="맑은 고딕"/>
        <family val="2"/>
        <charset val="129"/>
        <scheme val="minor"/>
      </rPr>
      <t>닉넴</t>
    </r>
    <r>
      <rPr>
        <sz val="11"/>
        <color theme="1"/>
        <rFont val="맑은 고딕"/>
        <family val="2"/>
        <scheme val="minor"/>
      </rPr>
      <t xml:space="preserve"> </t>
    </r>
    <r>
      <rPr>
        <sz val="11"/>
        <color theme="1"/>
        <rFont val="맑은 고딕"/>
        <family val="2"/>
        <charset val="129"/>
        <scheme val="minor"/>
      </rPr>
      <t>변경권</t>
    </r>
    <r>
      <rPr>
        <sz val="11"/>
        <color theme="1"/>
        <rFont val="맑은 고딕"/>
        <family val="2"/>
        <scheme val="minor"/>
      </rPr>
      <t>(5</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인사말포함</t>
    </r>
    <r>
      <rPr>
        <sz val="11"/>
        <color theme="1"/>
        <rFont val="맑은 고딕"/>
        <family val="2"/>
        <scheme val="minor"/>
      </rPr>
      <t xml:space="preserve">) </t>
    </r>
    <r>
      <rPr>
        <sz val="11"/>
        <color theme="1"/>
        <rFont val="맑은 고딕"/>
        <family val="2"/>
        <charset val="129"/>
        <scheme val="minor"/>
      </rPr>
      <t>지급</t>
    </r>
    <phoneticPr fontId="38" type="noConversion"/>
  </si>
  <si>
    <r>
      <rPr>
        <sz val="11"/>
        <color theme="1"/>
        <rFont val="맑은 고딕"/>
        <family val="2"/>
        <charset val="129"/>
        <scheme val="minor"/>
      </rPr>
      <t>환생</t>
    </r>
    <r>
      <rPr>
        <sz val="11"/>
        <color theme="1"/>
        <rFont val="맑은 고딕"/>
        <family val="2"/>
        <scheme val="minor"/>
      </rPr>
      <t>8</t>
    </r>
    <phoneticPr fontId="38" type="noConversion"/>
  </si>
  <si>
    <r>
      <rPr>
        <sz val="11"/>
        <color theme="1"/>
        <rFont val="맑은 고딕"/>
        <family val="2"/>
        <charset val="129"/>
        <scheme val="minor"/>
      </rPr>
      <t>몬쓸리</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xml:space="preserve">, 3300), </t>
    </r>
    <r>
      <rPr>
        <sz val="11"/>
        <color theme="1"/>
        <rFont val="맑은 고딕"/>
        <family val="2"/>
        <charset val="129"/>
        <scheme val="minor"/>
      </rPr>
      <t>경험치도핑</t>
    </r>
    <r>
      <rPr>
        <sz val="11"/>
        <color theme="1"/>
        <rFont val="맑은 고딕"/>
        <family val="2"/>
        <scheme val="minor"/>
      </rPr>
      <t xml:space="preserve"> 1</t>
    </r>
    <r>
      <rPr>
        <sz val="11"/>
        <color theme="1"/>
        <rFont val="맑은 고딕"/>
        <family val="3"/>
        <charset val="129"/>
        <scheme val="minor"/>
      </rPr>
      <t>시간</t>
    </r>
    <r>
      <rPr>
        <sz val="11"/>
        <color theme="1"/>
        <rFont val="맑은 고딕"/>
        <family val="2"/>
        <scheme val="minor"/>
      </rPr>
      <t>x5</t>
    </r>
    <r>
      <rPr>
        <sz val="11"/>
        <color theme="1"/>
        <rFont val="맑은 고딕"/>
        <family val="3"/>
        <charset val="129"/>
        <scheme val="minor"/>
      </rPr>
      <t>개</t>
    </r>
    <r>
      <rPr>
        <sz val="11"/>
        <color theme="1"/>
        <rFont val="맑은 고딕"/>
        <family val="2"/>
        <scheme val="minor"/>
      </rPr>
      <t>(5000)</t>
    </r>
    <phoneticPr fontId="38" type="noConversion"/>
  </si>
  <si>
    <r>
      <rPr>
        <sz val="11"/>
        <color theme="1"/>
        <rFont val="맑은 고딕"/>
        <family val="2"/>
        <charset val="129"/>
        <scheme val="minor"/>
      </rPr>
      <t>환생</t>
    </r>
    <r>
      <rPr>
        <sz val="11"/>
        <color theme="1"/>
        <rFont val="맑은 고딕"/>
        <family val="2"/>
        <scheme val="minor"/>
      </rPr>
      <t>9</t>
    </r>
    <phoneticPr fontId="38" type="noConversion"/>
  </si>
  <si>
    <r>
      <rPr>
        <sz val="11"/>
        <color theme="1"/>
        <rFont val="맑은 고딕"/>
        <family val="2"/>
        <charset val="129"/>
        <scheme val="minor"/>
      </rPr>
      <t>욕심쟁이</t>
    </r>
    <r>
      <rPr>
        <sz val="11"/>
        <color theme="1"/>
        <rFont val="맑은 고딕"/>
        <family val="2"/>
        <scheme val="minor"/>
      </rPr>
      <t>(</t>
    </r>
    <r>
      <rPr>
        <sz val="11"/>
        <color theme="1"/>
        <rFont val="맑은 고딕"/>
        <family val="3"/>
        <charset val="129"/>
        <scheme val="minor"/>
      </rPr>
      <t>영구</t>
    </r>
    <r>
      <rPr>
        <sz val="11"/>
        <color theme="1"/>
        <rFont val="맑은 고딕"/>
        <family val="2"/>
        <scheme val="minor"/>
      </rPr>
      <t>, 1</t>
    </r>
    <r>
      <rPr>
        <sz val="11"/>
        <color theme="1"/>
        <rFont val="맑은 고딕"/>
        <family val="3"/>
        <charset val="129"/>
        <scheme val="minor"/>
      </rPr>
      <t>만</t>
    </r>
    <r>
      <rPr>
        <sz val="11"/>
        <color theme="1"/>
        <rFont val="맑은 고딕"/>
        <family val="2"/>
        <scheme val="minor"/>
      </rPr>
      <t xml:space="preserve">), </t>
    </r>
    <r>
      <rPr>
        <sz val="11"/>
        <color theme="1"/>
        <rFont val="맑은 고딕"/>
        <family val="3"/>
        <charset val="129"/>
        <scheme val="minor"/>
      </rPr>
      <t>페이백</t>
    </r>
    <r>
      <rPr>
        <sz val="11"/>
        <color theme="1"/>
        <rFont val="맑은 고딕"/>
        <family val="2"/>
        <scheme val="minor"/>
      </rPr>
      <t>(10</t>
    </r>
    <r>
      <rPr>
        <sz val="11"/>
        <color theme="1"/>
        <rFont val="맑은 고딕"/>
        <family val="3"/>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</si>
  <si>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10</t>
    </r>
    <phoneticPr fontId="38" type="noConversion"/>
  </si>
  <si>
    <r>
      <rPr>
        <sz val="11"/>
        <color theme="1"/>
        <rFont val="맑은 고딕"/>
        <family val="2"/>
        <charset val="129"/>
        <scheme val="minor"/>
      </rPr>
      <t>시간여행</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1.5</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</si>
  <si>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11</t>
    </r>
    <phoneticPr fontId="38" type="noConversion"/>
  </si>
  <si>
    <r>
      <rPr>
        <sz val="11"/>
        <color theme="1"/>
        <rFont val="맑은 고딕"/>
        <family val="2"/>
        <charset val="129"/>
        <scheme val="minor"/>
      </rPr>
      <t>인벤토리</t>
    </r>
    <r>
      <rPr>
        <sz val="11"/>
        <color theme="1"/>
        <rFont val="맑은 고딕"/>
        <family val="2"/>
        <scheme val="minor"/>
      </rPr>
      <t xml:space="preserve"> 28</t>
    </r>
    <r>
      <rPr>
        <sz val="11"/>
        <color theme="1"/>
        <rFont val="맑은 고딕"/>
        <family val="2"/>
        <charset val="129"/>
        <scheme val="minor"/>
      </rPr>
      <t>칸</t>
    </r>
    <r>
      <rPr>
        <sz val="11"/>
        <color theme="1"/>
        <rFont val="맑은 고딕"/>
        <family val="2"/>
        <scheme val="minor"/>
      </rPr>
      <t>(2</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마을동상</t>
    </r>
    <r>
      <rPr>
        <sz val="11"/>
        <color theme="1"/>
        <rFont val="맑은 고딕"/>
        <family val="2"/>
        <scheme val="minor"/>
      </rPr>
      <t xml:space="preserve">, </t>
    </r>
    <r>
      <rPr>
        <sz val="11"/>
        <color theme="1"/>
        <rFont val="맑은 고딕"/>
        <family val="2"/>
        <charset val="129"/>
        <scheme val="minor"/>
      </rPr>
      <t>페이백</t>
    </r>
    <r>
      <rPr>
        <sz val="11"/>
        <color theme="1"/>
        <rFont val="맑은 고딕"/>
        <family val="2"/>
        <scheme val="minor"/>
      </rPr>
      <t>(20</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</si>
  <si>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12</t>
    </r>
    <phoneticPr fontId="38" type="noConversion"/>
  </si>
  <si>
    <r>
      <rPr>
        <sz val="11"/>
        <color theme="1"/>
        <rFont val="맑은 고딕"/>
        <family val="2"/>
        <charset val="129"/>
        <scheme val="minor"/>
      </rPr>
      <t>게임</t>
    </r>
    <r>
      <rPr>
        <sz val="11"/>
        <color theme="1"/>
        <rFont val="맑은 고딕"/>
        <family val="2"/>
        <scheme val="minor"/>
      </rPr>
      <t xml:space="preserve"> </t>
    </r>
    <r>
      <rPr>
        <sz val="11"/>
        <color theme="1"/>
        <rFont val="맑은 고딕"/>
        <family val="3"/>
        <charset val="129"/>
        <scheme val="minor"/>
      </rPr>
      <t>시작</t>
    </r>
    <r>
      <rPr>
        <sz val="11"/>
        <color theme="1"/>
        <rFont val="맑은 고딕"/>
        <family val="2"/>
        <scheme val="minor"/>
      </rPr>
      <t xml:space="preserve"> </t>
    </r>
    <r>
      <rPr>
        <sz val="11"/>
        <color theme="1"/>
        <rFont val="맑은 고딕"/>
        <family val="3"/>
        <charset val="129"/>
        <scheme val="minor"/>
      </rPr>
      <t>이펙</t>
    </r>
    <r>
      <rPr>
        <sz val="11"/>
        <color theme="1"/>
        <rFont val="맑은 고딕"/>
        <family val="2"/>
        <scheme val="minor"/>
      </rPr>
      <t>&amp;</t>
    </r>
    <r>
      <rPr>
        <sz val="11"/>
        <color theme="1"/>
        <rFont val="맑은 고딕"/>
        <family val="3"/>
        <charset val="129"/>
        <scheme val="minor"/>
      </rPr>
      <t>사운드</t>
    </r>
    <phoneticPr fontId="38" type="noConversion"/>
  </si>
  <si>
    <r>
      <rPr>
        <sz val="11"/>
        <color theme="1"/>
        <rFont val="맑은 고딕"/>
        <family val="2"/>
        <charset val="129"/>
        <scheme val="minor"/>
      </rPr>
      <t>환생</t>
    </r>
    <r>
      <rPr>
        <sz val="11"/>
        <color theme="1"/>
        <rFont val="맑은 고딕"/>
        <family val="2"/>
        <scheme val="minor"/>
      </rPr>
      <t>13</t>
    </r>
    <phoneticPr fontId="38" type="noConversion"/>
  </si>
  <si>
    <r>
      <rPr>
        <sz val="11"/>
        <color theme="1"/>
        <rFont val="맑은 고딕"/>
        <family val="2"/>
        <charset val="129"/>
        <scheme val="minor"/>
      </rPr>
      <t>마을</t>
    </r>
    <r>
      <rPr>
        <sz val="11"/>
        <color theme="1"/>
        <rFont val="맑은 고딕"/>
        <family val="2"/>
        <scheme val="minor"/>
      </rPr>
      <t xml:space="preserve"> </t>
    </r>
    <r>
      <rPr>
        <sz val="11"/>
        <color theme="1"/>
        <rFont val="맑은 고딕"/>
        <family val="3"/>
        <charset val="129"/>
        <scheme val="minor"/>
      </rPr>
      <t>소유권</t>
    </r>
    <r>
      <rPr>
        <sz val="11"/>
        <color theme="1"/>
        <rFont val="맑은 고딕"/>
        <family val="2"/>
        <scheme val="minor"/>
      </rPr>
      <t xml:space="preserve"> (</t>
    </r>
    <r>
      <rPr>
        <sz val="11"/>
        <color theme="1"/>
        <rFont val="맑은 고딕"/>
        <family val="3"/>
        <charset val="129"/>
        <scheme val="minor"/>
      </rPr>
      <t>환영</t>
    </r>
    <r>
      <rPr>
        <sz val="11"/>
        <color theme="1"/>
        <rFont val="맑은 고딕"/>
        <family val="2"/>
        <scheme val="minor"/>
      </rPr>
      <t xml:space="preserve"> </t>
    </r>
    <r>
      <rPr>
        <sz val="11"/>
        <color theme="1"/>
        <rFont val="맑은 고딕"/>
        <family val="3"/>
        <charset val="129"/>
        <scheme val="minor"/>
      </rPr>
      <t>메시지</t>
    </r>
    <r>
      <rPr>
        <sz val="11"/>
        <color theme="1"/>
        <rFont val="맑은 고딕"/>
        <family val="2"/>
        <scheme val="minor"/>
      </rPr>
      <t>)</t>
    </r>
    <phoneticPr fontId="38" type="noConversion"/>
  </si>
  <si>
    <r>
      <rPr>
        <sz val="11"/>
        <color theme="1"/>
        <rFont val="맑은 고딕"/>
        <family val="3"/>
        <charset val="129"/>
      </rPr>
      <t>방버프</t>
    </r>
    <r>
      <rPr>
        <sz val="11"/>
        <color theme="1"/>
        <rFont val="맑은 고딕"/>
        <family val="2"/>
        <scheme val="minor"/>
      </rPr>
      <t>%</t>
    </r>
    <phoneticPr fontId="38" type="noConversion"/>
  </si>
  <si>
    <t>저장,환생</t>
    <phoneticPr fontId="38" type="noConversion"/>
  </si>
  <si>
    <t>2H→30M</t>
    <phoneticPr fontId="38" type="noConversion"/>
  </si>
  <si>
    <t>10M</t>
    <phoneticPr fontId="38" type="noConversion"/>
  </si>
  <si>
    <t>5M</t>
    <phoneticPr fontId="38" type="noConversion"/>
  </si>
  <si>
    <r>
      <rPr>
        <sz val="10"/>
        <color theme="1"/>
        <rFont val="맑은 고딕"/>
        <family val="3"/>
        <charset val="129"/>
      </rPr>
      <t>환생</t>
    </r>
    <r>
      <rPr>
        <sz val="10"/>
        <color theme="1"/>
        <rFont val="맑은 고딕"/>
        <family val="2"/>
        <scheme val="minor"/>
      </rPr>
      <t>7 개방</t>
    </r>
    <phoneticPr fontId="38" type="noConversion"/>
  </si>
  <si>
    <r>
      <rPr>
        <sz val="11"/>
        <color theme="1"/>
        <rFont val="맑은 고딕"/>
        <family val="3"/>
        <charset val="129"/>
      </rPr>
      <t>추가지급 (※</t>
    </r>
    <r>
      <rPr>
        <sz val="11"/>
        <color theme="1"/>
        <rFont val="맑은 고딕"/>
        <family val="2"/>
        <scheme val="minor"/>
      </rPr>
      <t xml:space="preserve"> </t>
    </r>
    <r>
      <rPr>
        <sz val="11"/>
        <color theme="1"/>
        <rFont val="맑은 고딕"/>
        <family val="3"/>
        <charset val="129"/>
      </rPr>
      <t>보유시</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지급</t>
    </r>
    <r>
      <rPr>
        <sz val="11"/>
        <color theme="1"/>
        <rFont val="맑은 고딕"/>
        <family val="2"/>
        <scheme val="minor"/>
      </rPr>
      <t xml:space="preserve"> (</t>
    </r>
    <r>
      <rPr>
        <sz val="11"/>
        <color theme="1"/>
        <rFont val="맑은 고딕"/>
        <family val="3"/>
        <charset val="129"/>
      </rPr>
      <t>환불</t>
    </r>
    <r>
      <rPr>
        <sz val="11"/>
        <color theme="1"/>
        <rFont val="맑은 고딕"/>
        <family val="2"/>
        <scheme val="minor"/>
      </rPr>
      <t>x))</t>
    </r>
    <phoneticPr fontId="38" type="noConversion"/>
  </si>
  <si>
    <r>
      <rPr>
        <sz val="11"/>
        <color theme="1"/>
        <rFont val="맑은 고딕"/>
        <family val="3"/>
        <charset val="129"/>
      </rPr>
      <t>본인/방</t>
    </r>
    <r>
      <rPr>
        <sz val="11"/>
        <color theme="1"/>
        <rFont val="맑은 고딕"/>
        <family val="2"/>
        <scheme val="minor"/>
      </rPr>
      <t xml:space="preserve"> </t>
    </r>
    <r>
      <rPr>
        <sz val="11"/>
        <color theme="1"/>
        <rFont val="맑은 고딕"/>
        <family val="3"/>
        <charset val="129"/>
      </rPr>
      <t>전체 모든확률</t>
    </r>
    <r>
      <rPr>
        <sz val="11"/>
        <color theme="1"/>
        <rFont val="맑은 고딕"/>
        <family val="2"/>
        <scheme val="minor"/>
      </rPr>
      <t xml:space="preserve"> +5% </t>
    </r>
    <r>
      <rPr>
        <sz val="11"/>
        <color theme="1"/>
        <rFont val="맑은 고딕"/>
        <family val="3"/>
        <charset val="129"/>
      </rPr>
      <t xml:space="preserve">증가 </t>
    </r>
    <r>
      <rPr>
        <sz val="11"/>
        <color theme="9"/>
        <rFont val="맑은 고딕"/>
        <family val="3"/>
        <charset val="129"/>
      </rPr>
      <t>// 방버프는 최대 200%까지 가능, 무과금 5%</t>
    </r>
    <phoneticPr fontId="38" type="noConversion"/>
  </si>
  <si>
    <r>
      <rPr>
        <sz val="11"/>
        <color theme="1"/>
        <rFont val="맑은 고딕"/>
        <family val="3"/>
        <charset val="129"/>
      </rPr>
      <t>펫</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40)</t>
    </r>
    <phoneticPr fontId="38" type="noConversion"/>
  </si>
  <si>
    <r>
      <rPr>
        <sz val="11"/>
        <color theme="1"/>
        <rFont val="맑은 고딕"/>
        <family val="3"/>
        <charset val="129"/>
      </rPr>
      <t>영웅</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</si>
  <si>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sz val="11"/>
        <color theme="1"/>
        <rFont val="맑은 고딕"/>
        <family val="3"/>
        <charset val="129"/>
      </rPr>
      <t>날개</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</si>
  <si>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b/>
        <sz val="22"/>
        <color theme="1"/>
        <rFont val="맑은 고딕"/>
        <family val="3"/>
        <charset val="129"/>
      </rPr>
      <t>누적보상</t>
    </r>
    <r>
      <rPr>
        <b/>
        <sz val="11"/>
        <color theme="1"/>
        <rFont val="맑은 고딕"/>
        <family val="2"/>
        <scheme val="minor"/>
      </rPr>
      <t xml:space="preserve">
(</t>
    </r>
    <r>
      <rPr>
        <b/>
        <sz val="11"/>
        <color theme="1"/>
        <rFont val="맑은 고딕"/>
        <family val="3"/>
        <charset val="129"/>
      </rPr>
      <t>사용</t>
    </r>
    <r>
      <rPr>
        <b/>
        <sz val="11"/>
        <color theme="1"/>
        <rFont val="굴림"/>
        <family val="2"/>
        <charset val="129"/>
      </rPr>
      <t xml:space="preserve"> 금액 기준,
환불 포기 선언시
바로 적용 가능)</t>
    </r>
    <phoneticPr fontId="38" type="noConversion"/>
  </si>
  <si>
    <r>
      <rPr>
        <sz val="11"/>
        <color theme="1"/>
        <rFont val="맑은 고딕"/>
        <family val="3"/>
        <charset val="129"/>
      </rPr>
      <t>누적보상</t>
    </r>
    <r>
      <rPr>
        <sz val="11"/>
        <color theme="1"/>
        <rFont val="맑은 고딕"/>
        <family val="2"/>
        <scheme val="minor"/>
      </rPr>
      <t xml:space="preserve"> - </t>
    </r>
    <r>
      <rPr>
        <sz val="11"/>
        <color theme="1"/>
        <rFont val="맑은 고딕"/>
        <family val="3"/>
        <charset val="129"/>
      </rPr>
      <t>개인</t>
    </r>
    <r>
      <rPr>
        <sz val="11"/>
        <color theme="1"/>
        <rFont val="맑은 고딕"/>
        <family val="2"/>
        <scheme val="minor"/>
      </rPr>
      <t xml:space="preserve"> </t>
    </r>
    <r>
      <rPr>
        <sz val="11"/>
        <color theme="1"/>
        <rFont val="맑은 고딕"/>
        <family val="3"/>
        <charset val="129"/>
      </rPr>
      <t>보상</t>
    </r>
    <r>
      <rPr>
        <sz val="11"/>
        <color theme="1"/>
        <rFont val="맑은 고딕"/>
        <family val="2"/>
        <scheme val="minor"/>
      </rPr>
      <t xml:space="preserve"> 20%</t>
    </r>
    <r>
      <rPr>
        <sz val="11"/>
        <color theme="1"/>
        <rFont val="맑은 고딕"/>
        <family val="3"/>
        <charset val="129"/>
      </rPr>
      <t>정도를</t>
    </r>
    <r>
      <rPr>
        <sz val="11"/>
        <color theme="1"/>
        <rFont val="맑은 고딕"/>
        <family val="2"/>
        <scheme val="minor"/>
      </rPr>
      <t xml:space="preserve"> </t>
    </r>
    <r>
      <rPr>
        <sz val="11"/>
        <color theme="1"/>
        <rFont val="맑은 고딕"/>
        <family val="3"/>
        <charset val="129"/>
      </rPr>
      <t>방</t>
    </r>
    <r>
      <rPr>
        <sz val="11"/>
        <color theme="1"/>
        <rFont val="맑은 고딕"/>
        <family val="2"/>
        <scheme val="minor"/>
      </rPr>
      <t xml:space="preserve"> </t>
    </r>
    <r>
      <rPr>
        <sz val="11"/>
        <color theme="1"/>
        <rFont val="맑은 고딕"/>
        <family val="3"/>
        <charset val="129"/>
      </rPr>
      <t>인원에게</t>
    </r>
    <r>
      <rPr>
        <sz val="11"/>
        <color theme="1"/>
        <rFont val="맑은 고딕"/>
        <family val="2"/>
        <scheme val="minor"/>
      </rPr>
      <t xml:space="preserve"> </t>
    </r>
    <r>
      <rPr>
        <sz val="11"/>
        <color theme="1"/>
        <rFont val="맑은 고딕"/>
        <family val="3"/>
        <charset val="129"/>
      </rPr>
      <t>나눠줌</t>
    </r>
    <r>
      <rPr>
        <sz val="11"/>
        <color theme="1"/>
        <rFont val="맑은 고딕"/>
        <family val="2"/>
        <scheme val="minor"/>
      </rPr>
      <t xml:space="preserve">, </t>
    </r>
    <r>
      <rPr>
        <sz val="11"/>
        <color theme="1"/>
        <rFont val="맑은 고딕"/>
        <family val="3"/>
        <charset val="129"/>
      </rPr>
      <t>단계별</t>
    </r>
    <r>
      <rPr>
        <sz val="11"/>
        <color theme="1"/>
        <rFont val="맑은 고딕"/>
        <family val="2"/>
        <scheme val="minor"/>
      </rPr>
      <t xml:space="preserve"> </t>
    </r>
    <r>
      <rPr>
        <sz val="11"/>
        <color theme="1"/>
        <rFont val="맑은 고딕"/>
        <family val="3"/>
        <charset val="129"/>
      </rPr>
      <t>표시
인벤토리</t>
    </r>
    <r>
      <rPr>
        <sz val="11"/>
        <color theme="1"/>
        <rFont val="맑은 고딕"/>
        <family val="2"/>
        <scheme val="minor"/>
      </rPr>
      <t xml:space="preserve"> - </t>
    </r>
    <r>
      <rPr>
        <sz val="11"/>
        <color theme="1"/>
        <rFont val="맑은 고딕"/>
        <family val="3"/>
        <charset val="129"/>
      </rPr>
      <t>총</t>
    </r>
    <r>
      <rPr>
        <sz val="11"/>
        <color theme="1"/>
        <rFont val="맑은 고딕"/>
        <family val="2"/>
        <scheme val="minor"/>
      </rPr>
      <t xml:space="preserve">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개수</t>
    </r>
    <r>
      <rPr>
        <sz val="11"/>
        <color theme="1"/>
        <rFont val="맑은 고딕"/>
        <family val="2"/>
        <scheme val="minor"/>
      </rPr>
      <t xml:space="preserve"> </t>
    </r>
    <r>
      <rPr>
        <sz val="11"/>
        <color theme="1"/>
        <rFont val="맑은 고딕"/>
        <family val="3"/>
        <charset val="129"/>
      </rPr>
      <t>증가
날개　　</t>
    </r>
    <r>
      <rPr>
        <sz val="11"/>
        <color theme="1"/>
        <rFont val="맑은 고딕"/>
        <family val="2"/>
        <scheme val="minor"/>
      </rPr>
      <t xml:space="preserve"> - </t>
    </r>
    <r>
      <rPr>
        <sz val="11"/>
        <color theme="1"/>
        <rFont val="맑은 고딕"/>
        <family val="3"/>
        <charset val="129"/>
      </rPr>
      <t>이동속도</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공격속도</t>
    </r>
    <r>
      <rPr>
        <sz val="11"/>
        <color theme="1"/>
        <rFont val="맑은 고딕"/>
        <family val="2"/>
        <scheme val="minor"/>
      </rPr>
      <t xml:space="preserve"> </t>
    </r>
    <r>
      <rPr>
        <sz val="11"/>
        <color theme="1"/>
        <rFont val="맑은 고딕"/>
        <family val="3"/>
        <charset val="129"/>
      </rPr>
      <t>등</t>
    </r>
    <r>
      <rPr>
        <sz val="11"/>
        <color theme="1"/>
        <rFont val="맑은 고딕"/>
        <family val="2"/>
        <scheme val="minor"/>
      </rPr>
      <t xml:space="preserve"> </t>
    </r>
    <r>
      <rPr>
        <sz val="11"/>
        <color theme="1"/>
        <rFont val="맑은 고딕"/>
        <family val="3"/>
        <charset val="129"/>
      </rPr>
      <t>옵션</t>
    </r>
    <r>
      <rPr>
        <sz val="11"/>
        <color theme="1"/>
        <rFont val="맑은 고딕"/>
        <family val="2"/>
        <scheme val="minor"/>
      </rPr>
      <t>(</t>
    </r>
    <r>
      <rPr>
        <sz val="11"/>
        <color theme="1"/>
        <rFont val="맑은 고딕"/>
        <family val="3"/>
        <charset val="129"/>
      </rPr>
      <t>서브스텟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영웅강화</t>
    </r>
    <r>
      <rPr>
        <sz val="11"/>
        <color theme="1"/>
        <rFont val="맑은 고딕"/>
        <family val="2"/>
        <scheme val="minor"/>
      </rPr>
      <t xml:space="preserve"> - </t>
    </r>
    <r>
      <rPr>
        <sz val="11"/>
        <color theme="1"/>
        <rFont val="맑은 고딕"/>
        <family val="3"/>
        <charset val="129"/>
      </rPr>
      <t>영웅</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스킬</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주스텟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펫　　　</t>
    </r>
    <r>
      <rPr>
        <sz val="11"/>
        <color theme="1"/>
        <rFont val="맑은 고딕"/>
        <family val="2"/>
        <scheme val="minor"/>
      </rPr>
      <t xml:space="preserve"> - </t>
    </r>
    <r>
      <rPr>
        <sz val="11"/>
        <color theme="1"/>
        <rFont val="맑은 고딕"/>
        <family val="3"/>
        <charset val="129"/>
      </rPr>
      <t>경험치</t>
    </r>
    <r>
      <rPr>
        <sz val="11"/>
        <color theme="1"/>
        <rFont val="맑은 고딕"/>
        <family val="2"/>
        <scheme val="minor"/>
      </rPr>
      <t>/</t>
    </r>
    <r>
      <rPr>
        <sz val="11"/>
        <color theme="1"/>
        <rFont val="맑은 고딕"/>
        <family val="3"/>
        <charset val="129"/>
      </rPr>
      <t>드랍률</t>
    </r>
    <r>
      <rPr>
        <sz val="11"/>
        <color theme="1"/>
        <rFont val="맑은 고딕"/>
        <family val="2"/>
        <scheme val="minor"/>
      </rPr>
      <t>/</t>
    </r>
    <r>
      <rPr>
        <sz val="11"/>
        <color theme="1"/>
        <rFont val="맑은 고딕"/>
        <family val="3"/>
        <charset val="129"/>
      </rPr>
      <t>자원률</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추가보상</t>
    </r>
    <phoneticPr fontId="38" type="noConversion"/>
  </si>
  <si>
    <t>기본적으로 블리치 세계관, 플레이어의 영혼이 블리치 캐릭터로 들어가 본인이 원하는 방식으로 육성
  ex) 마법을 쓰는 이치고, 근접 탱킹을 하는 루키아, 힐링을 하는 우류 등. 나만의 방식으로 캐릭터를 키워보자
에피소드 1 - 블리치 세계관 진행 // 에피소드2 - 과거시대, 무협 세계관 진행 // 에피소드 3 - 현대 과학 // 에피소드 4 - 미래 과학 및 우주여행</t>
  </si>
  <si>
    <t>chopinski</t>
    <phoneticPr fontId="38" type="noConversion"/>
  </si>
  <si>
    <r>
      <rPr>
        <sz val="11"/>
        <color theme="1"/>
        <rFont val="맑은 고딕"/>
        <family val="3"/>
        <charset val="129"/>
        <scheme val="minor"/>
      </rPr>
      <t xml:space="preserve">[vJASS][LUA] </t>
    </r>
    <r>
      <rPr>
        <sz val="11"/>
        <color theme="1"/>
        <rFont val="맑은 고딕"/>
        <family val="3"/>
        <charset val="129"/>
      </rPr>
      <t>각종</t>
    </r>
    <r>
      <rPr>
        <sz val="11"/>
        <color theme="1"/>
        <rFont val="맑은 고딕"/>
        <family val="2"/>
        <scheme val="minor"/>
      </rPr>
      <t xml:space="preserve"> </t>
    </r>
    <r>
      <rPr>
        <sz val="11"/>
        <color theme="1"/>
        <rFont val="맑은 고딕"/>
        <family val="3"/>
        <charset val="129"/>
      </rPr>
      <t>보너스</t>
    </r>
    <r>
      <rPr>
        <sz val="11"/>
        <color theme="1"/>
        <rFont val="맑은 고딕"/>
        <family val="2"/>
        <scheme val="minor"/>
      </rPr>
      <t xml:space="preserve"> </t>
    </r>
    <r>
      <rPr>
        <sz val="11"/>
        <color theme="1"/>
        <rFont val="맑은 고딕"/>
        <family val="3"/>
        <charset val="129"/>
      </rPr>
      <t>종류</t>
    </r>
    <phoneticPr fontId="38" type="noConversion"/>
  </si>
  <si>
    <t>https://www.hiveworkshop.com/threads/new-bonus-vjass-lua.324058/</t>
    <phoneticPr fontId="38" type="noConversion"/>
  </si>
  <si>
    <r>
      <t>보너스</t>
    </r>
    <r>
      <rPr>
        <sz val="11"/>
        <color theme="1"/>
        <rFont val="굴림"/>
        <family val="3"/>
        <charset val="129"/>
      </rPr>
      <t xml:space="preserve"> 힘민지, 체력마나, 이속공속, 시야 / 리젠체마, 마법저항, 회피확률, 크리확률배율, 피흡</t>
    </r>
    <phoneticPr fontId="38" type="noConversion"/>
  </si>
  <si>
    <t>https://cafe.naver.com/w3umf/102583</t>
    <phoneticPr fontId="38" type="noConversion"/>
  </si>
  <si>
    <r>
      <t>유닛</t>
    </r>
    <r>
      <rPr>
        <sz val="11"/>
        <color theme="1"/>
        <rFont val="맑은 고딕"/>
        <family val="2"/>
        <scheme val="minor"/>
      </rPr>
      <t xml:space="preserve"> </t>
    </r>
    <r>
      <rPr>
        <sz val="11"/>
        <color theme="1"/>
        <rFont val="맑은 고딕"/>
        <family val="3"/>
        <charset val="129"/>
        <scheme val="minor"/>
      </rPr>
      <t>스킬</t>
    </r>
    <r>
      <rPr>
        <sz val="11"/>
        <color theme="1"/>
        <rFont val="맑은 고딕"/>
        <family val="2"/>
        <scheme val="minor"/>
      </rPr>
      <t xml:space="preserve"> </t>
    </r>
    <r>
      <rPr>
        <sz val="11"/>
        <color theme="1"/>
        <rFont val="맑은 고딕"/>
        <family val="3"/>
        <charset val="129"/>
        <scheme val="minor"/>
      </rPr>
      <t>사용시</t>
    </r>
    <r>
      <rPr>
        <sz val="11"/>
        <color theme="1"/>
        <rFont val="맑은 고딕"/>
        <family val="2"/>
        <scheme val="minor"/>
      </rPr>
      <t xml:space="preserve"> </t>
    </r>
    <r>
      <rPr>
        <sz val="11"/>
        <color theme="1"/>
        <rFont val="맑은 고딕"/>
        <family val="3"/>
        <charset val="129"/>
        <scheme val="minor"/>
      </rPr>
      <t>범위</t>
    </r>
    <r>
      <rPr>
        <sz val="11"/>
        <color theme="1"/>
        <rFont val="맑은 고딕"/>
        <family val="2"/>
        <scheme val="minor"/>
      </rPr>
      <t xml:space="preserve"> </t>
    </r>
    <r>
      <rPr>
        <sz val="11"/>
        <color theme="1"/>
        <rFont val="맑은 고딕"/>
        <family val="3"/>
        <charset val="129"/>
        <scheme val="minor"/>
      </rPr>
      <t>표시</t>
    </r>
    <phoneticPr fontId="38" type="noConversion"/>
  </si>
  <si>
    <t>쩐사2</t>
    <phoneticPr fontId="38" type="noConversion"/>
  </si>
  <si>
    <r>
      <t xml:space="preserve">https://cafe.naver.com/scv3m/15581 </t>
    </r>
    <r>
      <rPr>
        <sz val="11"/>
        <color theme="1"/>
        <rFont val="맑은 고딕"/>
        <family val="3"/>
        <charset val="129"/>
        <scheme val="minor"/>
      </rPr>
      <t>에</t>
    </r>
    <r>
      <rPr>
        <sz val="11"/>
        <color theme="1"/>
        <rFont val="맑은 고딕"/>
        <family val="2"/>
        <scheme val="minor"/>
      </rPr>
      <t xml:space="preserve"> </t>
    </r>
    <r>
      <rPr>
        <sz val="11"/>
        <color theme="1"/>
        <rFont val="맑은 고딕"/>
        <family val="3"/>
        <charset val="129"/>
        <scheme val="minor"/>
      </rPr>
      <t>가면</t>
    </r>
    <r>
      <rPr>
        <sz val="11"/>
        <color theme="1"/>
        <rFont val="맑은 고딕"/>
        <family val="2"/>
        <scheme val="minor"/>
      </rPr>
      <t xml:space="preserve"> </t>
    </r>
    <r>
      <rPr>
        <sz val="11"/>
        <color theme="1"/>
        <rFont val="맑은 고딕"/>
        <family val="3"/>
        <charset val="129"/>
        <scheme val="minor"/>
      </rPr>
      <t>하타님이</t>
    </r>
    <r>
      <rPr>
        <sz val="11"/>
        <color theme="1"/>
        <rFont val="맑은 고딕"/>
        <family val="2"/>
        <scheme val="minor"/>
      </rPr>
      <t xml:space="preserve"> </t>
    </r>
    <r>
      <rPr>
        <sz val="11"/>
        <color theme="1"/>
        <rFont val="맑은 고딕"/>
        <family val="3"/>
        <charset val="129"/>
        <scheme val="minor"/>
      </rPr>
      <t>올린</t>
    </r>
    <r>
      <rPr>
        <sz val="11"/>
        <color theme="1"/>
        <rFont val="맑은 고딕"/>
        <family val="2"/>
        <scheme val="minor"/>
      </rPr>
      <t xml:space="preserve"> </t>
    </r>
    <r>
      <rPr>
        <sz val="11"/>
        <color theme="1"/>
        <rFont val="맑은 고딕"/>
        <family val="3"/>
        <charset val="129"/>
        <scheme val="minor"/>
      </rPr>
      <t>모델있음</t>
    </r>
    <phoneticPr fontId="38" type="noConversion"/>
  </si>
  <si>
    <r>
      <t xml:space="preserve">사진을 gif </t>
    </r>
    <r>
      <rPr>
        <sz val="11"/>
        <color theme="1"/>
        <rFont val="맑은 고딕"/>
        <family val="3"/>
        <charset val="129"/>
        <scheme val="minor"/>
      </rPr>
      <t>변형주기</t>
    </r>
    <phoneticPr fontId="38" type="noConversion"/>
  </si>
  <si>
    <t>https://cafe.naver.com/scv3m/44707</t>
  </si>
  <si>
    <t>https://cafe.naver.com/scv3m/45607</t>
    <phoneticPr fontId="38" type="noConversion"/>
  </si>
  <si>
    <t>제정신이아님</t>
    <phoneticPr fontId="38" type="noConversion"/>
  </si>
  <si>
    <r>
      <t xml:space="preserve">2d </t>
    </r>
    <r>
      <rPr>
        <sz val="11"/>
        <color theme="1"/>
        <rFont val="맑은 고딕"/>
        <family val="3"/>
        <charset val="129"/>
      </rPr>
      <t>모델</t>
    </r>
    <r>
      <rPr>
        <sz val="11"/>
        <color theme="1"/>
        <rFont val="굴림"/>
        <family val="3"/>
        <charset val="129"/>
      </rPr>
      <t xml:space="preserve"> 만들기 설명</t>
    </r>
    <phoneticPr fontId="38" type="noConversion"/>
  </si>
  <si>
    <r>
      <t>2D 움짤</t>
    </r>
    <r>
      <rPr>
        <sz val="11"/>
        <color theme="1"/>
        <rFont val="맑은 고딕"/>
        <family val="2"/>
        <scheme val="minor"/>
      </rPr>
      <t xml:space="preserve"> </t>
    </r>
    <r>
      <rPr>
        <sz val="11"/>
        <color theme="1"/>
        <rFont val="맑은 고딕"/>
        <family val="3"/>
        <charset val="129"/>
        <scheme val="minor"/>
      </rPr>
      <t>만들기</t>
    </r>
    <phoneticPr fontId="38" type="noConversion"/>
  </si>
  <si>
    <r>
      <t>움짤</t>
    </r>
    <r>
      <rPr>
        <sz val="11"/>
        <color theme="1"/>
        <rFont val="맑은 고딕"/>
        <family val="2"/>
        <scheme val="minor"/>
      </rPr>
      <t xml:space="preserve"> </t>
    </r>
    <r>
      <rPr>
        <sz val="11"/>
        <color theme="1"/>
        <rFont val="맑은 고딕"/>
        <family val="3"/>
        <charset val="129"/>
        <scheme val="minor"/>
      </rPr>
      <t>만드는</t>
    </r>
    <r>
      <rPr>
        <sz val="11"/>
        <color theme="1"/>
        <rFont val="맑은 고딕"/>
        <family val="2"/>
        <scheme val="minor"/>
      </rPr>
      <t xml:space="preserve"> </t>
    </r>
    <r>
      <rPr>
        <sz val="11"/>
        <color theme="1"/>
        <rFont val="맑은 고딕"/>
        <family val="3"/>
        <charset val="129"/>
        <scheme val="minor"/>
      </rPr>
      <t>사이트</t>
    </r>
    <phoneticPr fontId="38" type="noConversion"/>
  </si>
  <si>
    <t>① 캐릭터 특기 설정 NPC 찾기, 전용 퀘스트로 특기 강화하기
② 스킬 강화: 포인트로 메인 스킬에 해당하는 스킬 강화하고 시너지 스킬 강화
③ 캐릭터 성장 및 환생 - 만렙 300, 달성 후 환생으로 추가 성장이 가능.
4-1. 아이템 수집 → 아이템 경험치가되어 Lv 상승 (추가재료 필요)
4-2. 아이템 등급 상승 → 아이템 특정 Lv마다 등급 상승, 노멀~에픽 등급당 옵션 +1줄
4-3. 아이템 소켓 추가 : 특수아이템(쥬얼, 가칭) 이용 소켓 뚫거나 장착 가능(최대 2개?)</t>
  </si>
  <si>
    <t>https://cafe.naver.com/w3umf/138782</t>
    <phoneticPr fontId="38" type="noConversion"/>
  </si>
  <si>
    <r>
      <t>[시스템</t>
    </r>
    <r>
      <rPr>
        <sz val="11"/>
        <color theme="1"/>
        <rFont val="맑은 고딕"/>
        <family val="2"/>
        <scheme val="minor"/>
      </rPr>
      <t>] (JN)SpecialEffectColor 0.01</t>
    </r>
    <phoneticPr fontId="38" type="noConversion"/>
  </si>
  <si>
    <t>vcccv</t>
    <phoneticPr fontId="38" type="noConversion"/>
  </si>
  <si>
    <r>
      <t xml:space="preserve">이펙트를 </t>
    </r>
    <r>
      <rPr>
        <sz val="11"/>
        <color theme="1"/>
        <rFont val="맑은 고딕"/>
        <family val="3"/>
        <charset val="129"/>
        <scheme val="minor"/>
      </rPr>
      <t>더미</t>
    </r>
    <r>
      <rPr>
        <sz val="11"/>
        <color theme="1"/>
        <rFont val="맑은 고딕"/>
        <family val="2"/>
        <scheme val="minor"/>
      </rPr>
      <t xml:space="preserve"> </t>
    </r>
    <r>
      <rPr>
        <sz val="11"/>
        <color theme="1"/>
        <rFont val="맑은 고딕"/>
        <family val="3"/>
        <charset val="129"/>
        <scheme val="minor"/>
      </rPr>
      <t>대신</t>
    </r>
    <r>
      <rPr>
        <sz val="11"/>
        <color theme="1"/>
        <rFont val="맑은 고딕"/>
        <family val="2"/>
        <scheme val="minor"/>
      </rPr>
      <t xml:space="preserve"> </t>
    </r>
    <r>
      <rPr>
        <sz val="11"/>
        <color theme="1"/>
        <rFont val="맑은 고딕"/>
        <family val="3"/>
        <charset val="129"/>
        <scheme val="minor"/>
      </rPr>
      <t>이걸로</t>
    </r>
    <r>
      <rPr>
        <sz val="11"/>
        <color theme="1"/>
        <rFont val="맑은 고딕"/>
        <family val="2"/>
        <scheme val="minor"/>
      </rPr>
      <t xml:space="preserve"> </t>
    </r>
    <r>
      <rPr>
        <sz val="11"/>
        <color theme="1"/>
        <rFont val="맑은 고딕"/>
        <family val="3"/>
        <charset val="129"/>
        <scheme val="minor"/>
      </rPr>
      <t>사용</t>
    </r>
    <phoneticPr fontId="38" type="noConversion"/>
  </si>
  <si>
    <t>우선
순위</t>
    <phoneticPr fontId="38" type="noConversion"/>
  </si>
  <si>
    <t>진행도%</t>
    <phoneticPr fontId="38" type="noConversion"/>
  </si>
  <si>
    <t>유닛</t>
    <phoneticPr fontId="38" type="noConversion"/>
  </si>
  <si>
    <t>지형</t>
    <phoneticPr fontId="38" type="noConversion"/>
  </si>
  <si>
    <t>시스템</t>
    <phoneticPr fontId="38" type="noConversion"/>
  </si>
  <si>
    <t>인터페이스</t>
    <phoneticPr fontId="38" type="noConversion"/>
  </si>
  <si>
    <t>퀘스트</t>
    <phoneticPr fontId="38" type="noConversion"/>
  </si>
  <si>
    <t>기타</t>
    <phoneticPr fontId="38" type="noConversion"/>
  </si>
  <si>
    <t>진행도</t>
    <phoneticPr fontId="38" type="noConversion"/>
  </si>
  <si>
    <r>
      <rPr>
        <b/>
        <sz val="11"/>
        <color theme="1"/>
        <rFont val="맑은 고딕"/>
        <family val="3"/>
        <charset val="129"/>
        <scheme val="minor"/>
      </rPr>
      <t>대구분</t>
    </r>
  </si>
  <si>
    <r>
      <rPr>
        <b/>
        <sz val="11"/>
        <color theme="1"/>
        <rFont val="맑은 고딕"/>
        <family val="3"/>
        <charset val="129"/>
        <scheme val="minor"/>
      </rPr>
      <t>중구분</t>
    </r>
  </si>
  <si>
    <r>
      <rPr>
        <b/>
        <sz val="11"/>
        <color theme="1"/>
        <rFont val="맑은 고딕"/>
        <family val="3"/>
        <charset val="129"/>
        <scheme val="minor"/>
      </rPr>
      <t>소구분</t>
    </r>
  </si>
  <si>
    <r>
      <rPr>
        <b/>
        <sz val="11"/>
        <color theme="1"/>
        <rFont val="맑은 고딕"/>
        <family val="3"/>
        <charset val="129"/>
        <scheme val="minor"/>
      </rPr>
      <t>진행도</t>
    </r>
  </si>
  <si>
    <r>
      <rPr>
        <sz val="11"/>
        <color theme="1"/>
        <rFont val="맑은 고딕"/>
        <family val="2"/>
        <charset val="129"/>
        <scheme val="minor"/>
      </rPr>
      <t>추가영웅</t>
    </r>
    <phoneticPr fontId="38" type="noConversion"/>
  </si>
  <si>
    <r>
      <rPr>
        <sz val="11"/>
        <color theme="1"/>
        <rFont val="맑은 고딕"/>
        <family val="2"/>
        <charset val="129"/>
        <scheme val="minor"/>
      </rPr>
      <t>에피</t>
    </r>
    <r>
      <rPr>
        <sz val="11"/>
        <color theme="1"/>
        <rFont val="맑은 고딕"/>
        <family val="2"/>
        <scheme val="minor"/>
      </rPr>
      <t>3</t>
    </r>
    <phoneticPr fontId="38" type="noConversion"/>
  </si>
  <si>
    <r>
      <rPr>
        <sz val="11"/>
        <color theme="1"/>
        <rFont val="맑은 고딕"/>
        <family val="2"/>
        <charset val="129"/>
        <scheme val="minor"/>
      </rPr>
      <t>에피</t>
    </r>
    <r>
      <rPr>
        <sz val="11"/>
        <color theme="1"/>
        <rFont val="맑은 고딕"/>
        <family val="2"/>
        <scheme val="minor"/>
      </rPr>
      <t>4</t>
    </r>
    <phoneticPr fontId="38" type="noConversion"/>
  </si>
  <si>
    <r>
      <rPr>
        <sz val="11"/>
        <color theme="1"/>
        <rFont val="맑은 고딕"/>
        <family val="2"/>
        <charset val="129"/>
        <scheme val="minor"/>
      </rPr>
      <t>에피</t>
    </r>
    <r>
      <rPr>
        <sz val="11"/>
        <color theme="1"/>
        <rFont val="맑은 고딕"/>
        <family val="2"/>
        <scheme val="minor"/>
      </rPr>
      <t>5</t>
    </r>
    <phoneticPr fontId="38" type="noConversion"/>
  </si>
  <si>
    <r>
      <rPr>
        <sz val="11"/>
        <color theme="1"/>
        <rFont val="맑은 고딕"/>
        <family val="2"/>
        <charset val="129"/>
        <scheme val="minor"/>
      </rPr>
      <t>에피</t>
    </r>
    <r>
      <rPr>
        <sz val="11"/>
        <color theme="1"/>
        <rFont val="맑은 고딕"/>
        <family val="2"/>
        <scheme val="minor"/>
      </rPr>
      <t>6</t>
    </r>
    <phoneticPr fontId="38" type="noConversion"/>
  </si>
  <si>
    <r>
      <rPr>
        <sz val="11"/>
        <color theme="1"/>
        <rFont val="맑은 고딕"/>
        <family val="2"/>
        <charset val="129"/>
        <scheme val="minor"/>
      </rPr>
      <t>웨코문드</t>
    </r>
    <phoneticPr fontId="38" type="noConversion"/>
  </si>
  <si>
    <r>
      <rPr>
        <sz val="11"/>
        <color theme="1"/>
        <rFont val="맑은 고딕"/>
        <family val="2"/>
        <charset val="129"/>
        <scheme val="minor"/>
      </rPr>
      <t>라스노체스</t>
    </r>
    <phoneticPr fontId="38" type="noConversion"/>
  </si>
  <si>
    <r>
      <rPr>
        <sz val="11"/>
        <color theme="1"/>
        <rFont val="맑은 고딕"/>
        <family val="2"/>
        <charset val="129"/>
        <scheme val="minor"/>
      </rPr>
      <t>가짜카라</t>
    </r>
  </si>
  <si>
    <r>
      <rPr>
        <sz val="11"/>
        <color theme="1"/>
        <rFont val="맑은 고딕"/>
        <family val="2"/>
        <charset val="129"/>
        <scheme val="minor"/>
      </rPr>
      <t>스킬아이콘</t>
    </r>
    <phoneticPr fontId="38" type="noConversion"/>
  </si>
  <si>
    <r>
      <rPr>
        <sz val="11"/>
        <color theme="1"/>
        <rFont val="맑은 고딕"/>
        <family val="2"/>
        <charset val="129"/>
        <scheme val="minor"/>
      </rPr>
      <t>에피</t>
    </r>
    <r>
      <rPr>
        <sz val="11"/>
        <color theme="1"/>
        <rFont val="맑은 고딕"/>
        <family val="2"/>
        <scheme val="minor"/>
      </rPr>
      <t>0,1</t>
    </r>
    <phoneticPr fontId="38" type="noConversion"/>
  </si>
  <si>
    <r>
      <rPr>
        <sz val="11"/>
        <color theme="1"/>
        <rFont val="맑은 고딕"/>
        <family val="2"/>
        <charset val="129"/>
        <scheme val="minor"/>
      </rPr>
      <t>컷씬</t>
    </r>
    <phoneticPr fontId="38" type="noConversion"/>
  </si>
  <si>
    <r>
      <rPr>
        <sz val="11"/>
        <color theme="1"/>
        <rFont val="맑은 고딕"/>
        <family val="2"/>
        <charset val="129"/>
        <scheme val="minor"/>
      </rPr>
      <t>이펙트</t>
    </r>
    <phoneticPr fontId="38" type="noConversion"/>
  </si>
  <si>
    <r>
      <rPr>
        <sz val="11"/>
        <color theme="1"/>
        <rFont val="맑은 고딕"/>
        <family val="2"/>
        <charset val="129"/>
        <scheme val="minor"/>
      </rPr>
      <t>에피</t>
    </r>
    <r>
      <rPr>
        <sz val="11"/>
        <color theme="1"/>
        <rFont val="맑은 고딕"/>
        <family val="2"/>
        <scheme val="minor"/>
      </rPr>
      <t>1</t>
    </r>
    <phoneticPr fontId="38" type="noConversion"/>
  </si>
  <si>
    <r>
      <rPr>
        <sz val="11"/>
        <color theme="1"/>
        <rFont val="맑은 고딕"/>
        <family val="2"/>
        <charset val="129"/>
        <scheme val="minor"/>
      </rPr>
      <t>에피</t>
    </r>
    <r>
      <rPr>
        <sz val="11"/>
        <color theme="1"/>
        <rFont val="맑은 고딕"/>
        <family val="2"/>
        <scheme val="minor"/>
      </rPr>
      <t>2</t>
    </r>
    <phoneticPr fontId="38" type="noConversion"/>
  </si>
  <si>
    <r>
      <rPr>
        <sz val="11"/>
        <color theme="1"/>
        <rFont val="맑은 고딕"/>
        <family val="2"/>
        <charset val="129"/>
        <scheme val="minor"/>
      </rPr>
      <t>카라쿠라</t>
    </r>
  </si>
  <si>
    <r>
      <rPr>
        <sz val="11"/>
        <color theme="1"/>
        <rFont val="맑은 고딕"/>
        <family val="2"/>
        <charset val="129"/>
        <scheme val="minor"/>
      </rPr>
      <t>소소사</t>
    </r>
    <phoneticPr fontId="38" type="noConversion"/>
  </si>
  <si>
    <r>
      <rPr>
        <sz val="11"/>
        <color theme="1"/>
        <rFont val="맑은 고딕"/>
        <family val="2"/>
        <charset val="129"/>
        <scheme val="minor"/>
      </rPr>
      <t>설계</t>
    </r>
    <phoneticPr fontId="38" type="noConversion"/>
  </si>
  <si>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phoneticPr fontId="38" type="noConversion"/>
  </si>
  <si>
    <r>
      <rPr>
        <sz val="11"/>
        <color theme="1"/>
        <rFont val="맑은 고딕"/>
        <family val="2"/>
        <charset val="129"/>
        <scheme val="minor"/>
      </rPr>
      <t>반응</t>
    </r>
    <phoneticPr fontId="38" type="noConversion"/>
  </si>
  <si>
    <r>
      <rPr>
        <sz val="11"/>
        <color theme="1"/>
        <rFont val="맑은 고딕"/>
        <family val="2"/>
        <charset val="129"/>
        <scheme val="minor"/>
      </rPr>
      <t>퀘</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</si>
  <si>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시스템</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</si>
  <si>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모델적용</t>
    </r>
    <phoneticPr fontId="38" type="noConversion"/>
  </si>
  <si>
    <r>
      <rPr>
        <sz val="11"/>
        <color theme="1"/>
        <rFont val="맑은 고딕"/>
        <family val="2"/>
        <charset val="129"/>
        <scheme val="minor"/>
      </rPr>
      <t>아이콘</t>
    </r>
    <phoneticPr fontId="38" type="noConversion"/>
  </si>
  <si>
    <r>
      <rPr>
        <sz val="11"/>
        <color theme="1"/>
        <rFont val="맑은 고딕"/>
        <family val="2"/>
        <charset val="129"/>
        <scheme val="minor"/>
      </rPr>
      <t>튜토리얼</t>
    </r>
    <phoneticPr fontId="38" type="noConversion"/>
  </si>
  <si>
    <r>
      <t>5</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카라쿠라</t>
    </r>
    <r>
      <rPr>
        <sz val="11"/>
        <color theme="1"/>
        <rFont val="맑은 고딕"/>
        <family val="2"/>
        <scheme val="major"/>
      </rPr>
      <t xml:space="preserve"> - 2</t>
    </r>
    <r>
      <rPr>
        <sz val="11"/>
        <color theme="1"/>
        <rFont val="맑은 고딕"/>
        <family val="2"/>
        <charset val="129"/>
        <scheme val="major"/>
      </rPr>
      <t>차침공</t>
    </r>
    <phoneticPr fontId="38" type="noConversion"/>
  </si>
  <si>
    <r>
      <t>13</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사막</t>
    </r>
    <phoneticPr fontId="38" type="noConversion"/>
  </si>
  <si>
    <r>
      <t>7</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메노스의숲</t>
    </r>
    <phoneticPr fontId="38" type="noConversion"/>
  </si>
  <si>
    <r>
      <t>11</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라스노체스</t>
    </r>
    <r>
      <rPr>
        <sz val="11"/>
        <color theme="1"/>
        <rFont val="맑은 고딕"/>
        <family val="2"/>
        <scheme val="major"/>
      </rPr>
      <t xml:space="preserve"> </t>
    </r>
    <r>
      <rPr>
        <sz val="11"/>
        <color theme="1"/>
        <rFont val="맑은 고딕"/>
        <family val="2"/>
        <charset val="129"/>
        <scheme val="major"/>
      </rPr>
      <t>성</t>
    </r>
    <phoneticPr fontId="38" type="noConversion"/>
  </si>
  <si>
    <r>
      <t>4</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천개</t>
    </r>
    <r>
      <rPr>
        <sz val="11"/>
        <color theme="1"/>
        <rFont val="맑은 고딕"/>
        <family val="2"/>
        <scheme val="major"/>
      </rPr>
      <t>(</t>
    </r>
    <r>
      <rPr>
        <sz val="11"/>
        <color theme="1"/>
        <rFont val="맑은 고딕"/>
        <family val="2"/>
        <charset val="129"/>
        <scheme val="major"/>
      </rPr>
      <t>하늘</t>
    </r>
    <r>
      <rPr>
        <sz val="11"/>
        <color theme="1"/>
        <rFont val="맑은 고딕"/>
        <family val="2"/>
        <scheme val="major"/>
      </rPr>
      <t xml:space="preserve"> </t>
    </r>
    <r>
      <rPr>
        <sz val="11"/>
        <color theme="1"/>
        <rFont val="맑은 고딕"/>
        <family val="2"/>
        <charset val="129"/>
        <scheme val="major"/>
      </rPr>
      <t>위</t>
    </r>
    <r>
      <rPr>
        <sz val="11"/>
        <color theme="1"/>
        <rFont val="맑은 고딕"/>
        <family val="2"/>
        <scheme val="major"/>
      </rPr>
      <t>)</t>
    </r>
    <phoneticPr fontId="38" type="noConversion"/>
  </si>
  <si>
    <r>
      <t>15</t>
    </r>
    <r>
      <rPr>
        <sz val="11"/>
        <color theme="1"/>
        <rFont val="맑은 고딕"/>
        <family val="3"/>
        <charset val="129"/>
        <scheme val="major"/>
      </rPr>
      <t>개</t>
    </r>
    <r>
      <rPr>
        <sz val="11"/>
        <color theme="1"/>
        <rFont val="맑은 고딕"/>
        <family val="2"/>
        <scheme val="major"/>
      </rPr>
      <t xml:space="preserve"> - </t>
    </r>
    <r>
      <rPr>
        <sz val="11"/>
        <color theme="1"/>
        <rFont val="맑은 고딕"/>
        <family val="3"/>
        <charset val="129"/>
        <scheme val="major"/>
      </rPr>
      <t>가짜카라쿠라마을</t>
    </r>
    <phoneticPr fontId="38" type="noConversion"/>
  </si>
  <si>
    <r>
      <t>10</t>
    </r>
    <r>
      <rPr>
        <sz val="11"/>
        <color theme="1"/>
        <rFont val="맑은 고딕"/>
        <family val="3"/>
        <charset val="129"/>
        <scheme val="major"/>
      </rPr>
      <t>개</t>
    </r>
    <r>
      <rPr>
        <sz val="11"/>
        <color theme="1"/>
        <rFont val="맑은 고딕"/>
        <family val="2"/>
        <scheme val="major"/>
      </rPr>
      <t xml:space="preserve"> - 17</t>
    </r>
    <r>
      <rPr>
        <sz val="11"/>
        <color theme="1"/>
        <rFont val="맑은 고딕"/>
        <family val="3"/>
        <charset val="129"/>
        <scheme val="major"/>
      </rPr>
      <t>개월</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scheme val="major"/>
      </rPr>
      <t xml:space="preserve"> </t>
    </r>
    <r>
      <rPr>
        <sz val="11"/>
        <color theme="1"/>
        <rFont val="맑은 고딕"/>
        <family val="3"/>
        <charset val="129"/>
        <scheme val="major"/>
      </rPr>
      <t>마을</t>
    </r>
    <phoneticPr fontId="38" type="noConversion"/>
  </si>
  <si>
    <r>
      <rPr>
        <sz val="11"/>
        <color theme="1"/>
        <rFont val="맑은 고딕"/>
        <family val="3"/>
        <charset val="129"/>
        <scheme val="major"/>
      </rPr>
      <t>무협</t>
    </r>
    <r>
      <rPr>
        <sz val="11"/>
        <color theme="1"/>
        <rFont val="맑은 고딕"/>
        <family val="2"/>
        <scheme val="major"/>
      </rPr>
      <t>+</t>
    </r>
    <r>
      <rPr>
        <sz val="11"/>
        <color theme="1"/>
        <rFont val="맑은 고딕"/>
        <family val="3"/>
        <charset val="129"/>
        <scheme val="major"/>
      </rPr>
      <t>판타지</t>
    </r>
    <r>
      <rPr>
        <sz val="11"/>
        <color theme="1"/>
        <rFont val="맑은 고딕"/>
        <family val="2"/>
        <scheme val="major"/>
      </rPr>
      <t xml:space="preserve"> </t>
    </r>
    <r>
      <rPr>
        <sz val="11"/>
        <color theme="1"/>
        <rFont val="맑은 고딕"/>
        <family val="3"/>
        <charset val="129"/>
        <scheme val="major"/>
      </rPr>
      <t>등</t>
    </r>
    <r>
      <rPr>
        <sz val="11"/>
        <color theme="1"/>
        <rFont val="맑은 고딕"/>
        <family val="2"/>
        <scheme val="major"/>
      </rPr>
      <t xml:space="preserve"> </t>
    </r>
    <r>
      <rPr>
        <sz val="11"/>
        <color theme="1"/>
        <rFont val="맑은 고딕"/>
        <family val="3"/>
        <charset val="129"/>
        <scheme val="major"/>
      </rPr>
      <t>복합</t>
    </r>
  </si>
  <si>
    <r>
      <rPr>
        <sz val="11"/>
        <color theme="1"/>
        <rFont val="맑은 고딕"/>
        <family val="3"/>
        <charset val="129"/>
        <scheme val="major"/>
      </rPr>
      <t>구상중</t>
    </r>
    <r>
      <rPr>
        <sz val="11"/>
        <color theme="1"/>
        <rFont val="맑은 고딕"/>
        <family val="2"/>
        <scheme val="major"/>
      </rPr>
      <t xml:space="preserve"> (</t>
    </r>
    <r>
      <rPr>
        <sz val="11"/>
        <color theme="1"/>
        <rFont val="맑은 고딕"/>
        <family val="2"/>
        <charset val="129"/>
        <scheme val="major"/>
      </rPr>
      <t>제작은</t>
    </r>
    <r>
      <rPr>
        <sz val="11"/>
        <color theme="1"/>
        <rFont val="맑은 고딕"/>
        <family val="2"/>
        <scheme val="major"/>
      </rPr>
      <t xml:space="preserve"> </t>
    </r>
    <r>
      <rPr>
        <sz val="11"/>
        <color theme="1"/>
        <rFont val="맑은 고딕"/>
        <family val="2"/>
        <charset val="129"/>
        <scheme val="major"/>
      </rPr>
      <t>아님</t>
    </r>
    <r>
      <rPr>
        <sz val="11"/>
        <color theme="1"/>
        <rFont val="맑은 고딕"/>
        <family val="2"/>
        <scheme val="major"/>
      </rPr>
      <t xml:space="preserve">, </t>
    </r>
    <r>
      <rPr>
        <sz val="11"/>
        <color theme="1"/>
        <rFont val="맑은 고딕"/>
        <family val="2"/>
        <charset val="129"/>
        <scheme val="major"/>
      </rPr>
      <t>전체</t>
    </r>
    <r>
      <rPr>
        <sz val="11"/>
        <color theme="1"/>
        <rFont val="맑은 고딕"/>
        <family val="2"/>
        <scheme val="major"/>
      </rPr>
      <t xml:space="preserve"> </t>
    </r>
    <r>
      <rPr>
        <sz val="11"/>
        <color theme="1"/>
        <rFont val="맑은 고딕"/>
        <family val="2"/>
        <charset val="129"/>
        <scheme val="major"/>
      </rPr>
      <t>필요한</t>
    </r>
    <r>
      <rPr>
        <sz val="11"/>
        <color theme="1"/>
        <rFont val="맑은 고딕"/>
        <family val="2"/>
        <scheme val="major"/>
      </rPr>
      <t xml:space="preserve"> </t>
    </r>
    <r>
      <rPr>
        <sz val="11"/>
        <color theme="1"/>
        <rFont val="맑은 고딕"/>
        <family val="2"/>
        <charset val="129"/>
        <scheme val="major"/>
      </rPr>
      <t>기능</t>
    </r>
    <r>
      <rPr>
        <sz val="11"/>
        <color theme="1"/>
        <rFont val="맑은 고딕"/>
        <family val="2"/>
        <scheme val="major"/>
      </rPr>
      <t xml:space="preserve"> </t>
    </r>
    <r>
      <rPr>
        <sz val="11"/>
        <color theme="1"/>
        <rFont val="맑은 고딕"/>
        <family val="2"/>
        <charset val="129"/>
        <scheme val="major"/>
      </rPr>
      <t>설계</t>
    </r>
    <r>
      <rPr>
        <sz val="11"/>
        <color theme="1"/>
        <rFont val="맑은 고딕"/>
        <family val="2"/>
        <scheme val="major"/>
      </rPr>
      <t xml:space="preserve">, </t>
    </r>
    <r>
      <rPr>
        <sz val="11"/>
        <color theme="1"/>
        <rFont val="맑은 고딕"/>
        <family val="2"/>
        <charset val="129"/>
        <scheme val="major"/>
      </rPr>
      <t>구상</t>
    </r>
    <r>
      <rPr>
        <sz val="11"/>
        <color theme="1"/>
        <rFont val="맑은 고딕"/>
        <family val="2"/>
        <scheme val="major"/>
      </rPr>
      <t>)</t>
    </r>
    <phoneticPr fontId="38" type="noConversion"/>
  </si>
  <si>
    <r>
      <t>1</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튜토리얼</t>
    </r>
    <r>
      <rPr>
        <sz val="11"/>
        <color theme="1"/>
        <rFont val="맑은 고딕"/>
        <family val="2"/>
        <scheme val="major"/>
      </rPr>
      <t xml:space="preserve"> </t>
    </r>
    <r>
      <rPr>
        <sz val="11"/>
        <color theme="1"/>
        <rFont val="맑은 고딕"/>
        <family val="2"/>
        <charset val="129"/>
        <scheme val="major"/>
      </rPr>
      <t>시작부분</t>
    </r>
    <phoneticPr fontId="38" type="noConversion"/>
  </si>
  <si>
    <r>
      <rPr>
        <sz val="11"/>
        <color theme="1"/>
        <rFont val="맑은 고딕"/>
        <family val="3"/>
        <charset val="129"/>
        <scheme val="major"/>
      </rPr>
      <t>레이드</t>
    </r>
    <r>
      <rPr>
        <sz val="11"/>
        <color theme="1"/>
        <rFont val="맑은 고딕"/>
        <family val="2"/>
        <scheme val="major"/>
      </rPr>
      <t xml:space="preserve"> </t>
    </r>
    <r>
      <rPr>
        <sz val="11"/>
        <color theme="1"/>
        <rFont val="맑은 고딕"/>
        <family val="3"/>
        <charset val="129"/>
        <scheme val="major"/>
      </rPr>
      <t>사냥터</t>
    </r>
    <r>
      <rPr>
        <sz val="11"/>
        <color theme="1"/>
        <rFont val="맑은 고딕"/>
        <family val="2"/>
        <scheme val="major"/>
      </rPr>
      <t xml:space="preserve"> </t>
    </r>
    <r>
      <rPr>
        <sz val="11"/>
        <color theme="1"/>
        <rFont val="맑은 고딕"/>
        <family val="3"/>
        <charset val="129"/>
        <scheme val="major"/>
      </rPr>
      <t>생성</t>
    </r>
    <r>
      <rPr>
        <sz val="11"/>
        <color theme="1"/>
        <rFont val="맑은 고딕"/>
        <family val="2"/>
        <scheme val="major"/>
      </rPr>
      <t xml:space="preserve"> </t>
    </r>
    <phoneticPr fontId="38" type="noConversion"/>
  </si>
  <si>
    <r>
      <rPr>
        <sz val="11"/>
        <color theme="1"/>
        <rFont val="맑은 고딕"/>
        <family val="2"/>
        <charset val="129"/>
        <scheme val="major"/>
      </rPr>
      <t>구상중</t>
    </r>
    <r>
      <rPr>
        <sz val="11"/>
        <color theme="1"/>
        <rFont val="맑은 고딕"/>
        <family val="2"/>
        <scheme val="major"/>
      </rPr>
      <t xml:space="preserve"> (</t>
    </r>
    <r>
      <rPr>
        <sz val="11"/>
        <color theme="1"/>
        <rFont val="맑은 고딕"/>
        <family val="2"/>
        <charset val="129"/>
        <scheme val="major"/>
      </rPr>
      <t>완전</t>
    </r>
    <r>
      <rPr>
        <sz val="11"/>
        <color theme="1"/>
        <rFont val="맑은 고딕"/>
        <family val="2"/>
        <scheme val="major"/>
      </rPr>
      <t xml:space="preserve"> </t>
    </r>
    <r>
      <rPr>
        <sz val="11"/>
        <color theme="1"/>
        <rFont val="맑은 고딕"/>
        <family val="2"/>
        <charset val="129"/>
        <scheme val="major"/>
      </rPr>
      <t>구현</t>
    </r>
    <r>
      <rPr>
        <sz val="11"/>
        <color theme="1"/>
        <rFont val="맑은 고딕"/>
        <family val="2"/>
        <scheme val="major"/>
      </rPr>
      <t xml:space="preserve"> </t>
    </r>
    <r>
      <rPr>
        <sz val="11"/>
        <color theme="1"/>
        <rFont val="맑은 고딕"/>
        <family val="2"/>
        <charset val="129"/>
        <scheme val="major"/>
      </rPr>
      <t>목표</t>
    </r>
    <r>
      <rPr>
        <sz val="11"/>
        <color theme="1"/>
        <rFont val="맑은 고딕"/>
        <family val="2"/>
        <scheme val="major"/>
      </rPr>
      <t>)</t>
    </r>
    <phoneticPr fontId="38" type="noConversion"/>
  </si>
  <si>
    <r>
      <t>3</t>
    </r>
    <r>
      <rPr>
        <sz val="11"/>
        <color theme="1"/>
        <rFont val="맑은 고딕"/>
        <family val="3"/>
        <charset val="129"/>
        <scheme val="major"/>
      </rPr>
      <t>개</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charset val="129"/>
        <scheme val="major"/>
      </rPr>
      <t>마을</t>
    </r>
    <r>
      <rPr>
        <sz val="11"/>
        <color theme="1"/>
        <rFont val="맑은 고딕"/>
        <family val="2"/>
        <scheme val="major"/>
      </rPr>
      <t xml:space="preserve">, </t>
    </r>
    <r>
      <rPr>
        <sz val="11"/>
        <color theme="1"/>
        <rFont val="맑은 고딕"/>
        <family val="2"/>
        <charset val="129"/>
        <scheme val="major"/>
      </rPr>
      <t>천계문</t>
    </r>
    <phoneticPr fontId="38" type="noConversion"/>
  </si>
  <si>
    <r>
      <t>9</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외곽</t>
    </r>
    <phoneticPr fontId="38" type="noConversion"/>
  </si>
  <si>
    <r>
      <t>4</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윤림안</t>
    </r>
    <r>
      <rPr>
        <sz val="11"/>
        <color theme="1"/>
        <rFont val="맑은 고딕"/>
        <family val="2"/>
        <scheme val="major"/>
      </rPr>
      <t xml:space="preserve">, </t>
    </r>
    <r>
      <rPr>
        <sz val="11"/>
        <color theme="1"/>
        <rFont val="맑은 고딕"/>
        <family val="2"/>
        <charset val="129"/>
        <scheme val="major"/>
      </rPr>
      <t>정령정</t>
    </r>
    <phoneticPr fontId="38" type="noConversion"/>
  </si>
  <si>
    <r>
      <rPr>
        <sz val="11"/>
        <color theme="1"/>
        <rFont val="맑은 고딕"/>
        <family val="3"/>
        <charset val="129"/>
        <scheme val="major"/>
      </rPr>
      <t>설계</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└병합</t>
    </r>
    <r>
      <rPr>
        <sz val="11"/>
        <color theme="1"/>
        <rFont val="맑은 고딕"/>
        <family val="2"/>
        <scheme val="major"/>
      </rPr>
      <t xml:space="preserve"> </t>
    </r>
    <r>
      <rPr>
        <sz val="11"/>
        <color theme="1"/>
        <rFont val="맑은 고딕"/>
        <family val="3"/>
        <charset val="129"/>
        <scheme val="major"/>
      </rPr>
      <t>진행</t>
    </r>
    <r>
      <rPr>
        <sz val="11"/>
        <color theme="1"/>
        <rFont val="맑은 고딕"/>
        <family val="2"/>
        <scheme val="major"/>
      </rPr>
      <t xml:space="preserve"> / </t>
    </r>
    <r>
      <rPr>
        <sz val="11"/>
        <color theme="1"/>
        <rFont val="맑은 고딕"/>
        <family val="3"/>
        <charset val="129"/>
        <scheme val="major"/>
      </rPr>
      <t>선택형</t>
    </r>
    <r>
      <rPr>
        <sz val="11"/>
        <color theme="1"/>
        <rFont val="맑은 고딕"/>
        <family val="2"/>
        <scheme val="major"/>
      </rPr>
      <t xml:space="preserve"> </t>
    </r>
    <r>
      <rPr>
        <sz val="11"/>
        <color theme="1"/>
        <rFont val="맑은 고딕"/>
        <family val="3"/>
        <charset val="129"/>
        <scheme val="major"/>
      </rPr>
      <t>보상</t>
    </r>
  </si>
  <si>
    <r>
      <rPr>
        <sz val="11"/>
        <color theme="1"/>
        <rFont val="맑은 고딕"/>
        <family val="2"/>
        <charset val="129"/>
        <scheme val="major"/>
      </rPr>
      <t>개수파악</t>
    </r>
    <r>
      <rPr>
        <sz val="11"/>
        <color theme="1"/>
        <rFont val="맑은 고딕"/>
        <family val="2"/>
        <scheme val="major"/>
      </rPr>
      <t xml:space="preserve"> </t>
    </r>
    <r>
      <rPr>
        <sz val="11"/>
        <color theme="1"/>
        <rFont val="맑은 고딕"/>
        <family val="2"/>
        <charset val="129"/>
        <scheme val="major"/>
      </rPr>
      <t>필요</t>
    </r>
    <phoneticPr fontId="38" type="noConversion"/>
  </si>
  <si>
    <r>
      <rPr>
        <sz val="11"/>
        <color theme="1"/>
        <rFont val="맑은 고딕"/>
        <family val="3"/>
        <charset val="129"/>
        <scheme val="major"/>
      </rPr>
      <t>구상</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인사말</t>
    </r>
    <r>
      <rPr>
        <sz val="11"/>
        <color theme="1"/>
        <rFont val="맑은 고딕"/>
        <family val="2"/>
        <scheme val="major"/>
      </rPr>
      <t xml:space="preserve"> / </t>
    </r>
    <r>
      <rPr>
        <sz val="11"/>
        <color theme="1"/>
        <rFont val="맑은 고딕"/>
        <family val="3"/>
        <charset val="129"/>
        <scheme val="major"/>
      </rPr>
      <t>떠남말</t>
    </r>
    <r>
      <rPr>
        <sz val="11"/>
        <color theme="1"/>
        <rFont val="맑은 고딕"/>
        <family val="2"/>
        <scheme val="major"/>
      </rPr>
      <t xml:space="preserve"> / </t>
    </r>
    <r>
      <rPr>
        <sz val="11"/>
        <color theme="1"/>
        <rFont val="맑은 고딕"/>
        <family val="3"/>
        <charset val="129"/>
        <scheme val="major"/>
      </rPr>
      <t>시야</t>
    </r>
    <r>
      <rPr>
        <sz val="11"/>
        <color theme="1"/>
        <rFont val="맑은 고딕"/>
        <family val="2"/>
        <scheme val="major"/>
      </rPr>
      <t xml:space="preserve"> / </t>
    </r>
    <r>
      <rPr>
        <sz val="11"/>
        <color theme="1"/>
        <rFont val="맑은 고딕"/>
        <family val="3"/>
        <charset val="129"/>
        <scheme val="major"/>
      </rPr>
      <t>로비인사말</t>
    </r>
    <phoneticPr fontId="38" type="noConversion"/>
  </si>
  <si>
    <r>
      <rPr>
        <sz val="11"/>
        <color theme="1"/>
        <rFont val="맑은 고딕"/>
        <family val="2"/>
        <charset val="129"/>
        <scheme val="major"/>
      </rPr>
      <t>메인캐릭터</t>
    </r>
    <r>
      <rPr>
        <sz val="11"/>
        <color theme="1"/>
        <rFont val="맑은 고딕"/>
        <family val="2"/>
        <scheme val="major"/>
      </rPr>
      <t xml:space="preserve"> 6</t>
    </r>
    <r>
      <rPr>
        <sz val="11"/>
        <color theme="1"/>
        <rFont val="맑은 고딕"/>
        <family val="2"/>
        <charset val="129"/>
        <scheme val="major"/>
      </rPr>
      <t>명</t>
    </r>
    <r>
      <rPr>
        <sz val="11"/>
        <color theme="1"/>
        <rFont val="맑은 고딕"/>
        <family val="2"/>
        <scheme val="major"/>
      </rPr>
      <t xml:space="preserve"> </t>
    </r>
    <r>
      <rPr>
        <sz val="11"/>
        <color theme="1"/>
        <rFont val="맑은 고딕"/>
        <family val="2"/>
        <charset val="129"/>
        <scheme val="major"/>
      </rPr>
      <t>확정</t>
    </r>
    <phoneticPr fontId="38" type="noConversion"/>
  </si>
  <si>
    <r>
      <rPr>
        <sz val="11"/>
        <color theme="1"/>
        <rFont val="맑은 고딕"/>
        <family val="3"/>
        <charset val="129"/>
      </rPr>
      <t>제작</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3"/>
        <charset val="129"/>
      </rPr>
      <t>알파</t>
    </r>
    <r>
      <rPr>
        <sz val="9"/>
        <color rgb="FF00B0F0"/>
        <rFont val="맑은 고딕"/>
        <family val="2"/>
        <scheme val="minor"/>
      </rPr>
      <t xml:space="preserve"> </t>
    </r>
    <r>
      <rPr>
        <sz val="9"/>
        <color rgb="FF00B0F0"/>
        <rFont val="맑은 고딕"/>
        <family val="3"/>
        <charset val="129"/>
      </rPr>
      <t>테스트</t>
    </r>
    <r>
      <rPr>
        <sz val="9"/>
        <color rgb="FF00B0F0"/>
        <rFont val="맑은 고딕"/>
        <family val="2"/>
        <scheme val="minor"/>
      </rPr>
      <t xml:space="preserve"> </t>
    </r>
    <r>
      <rPr>
        <sz val="9"/>
        <color rgb="FF00B0F0"/>
        <rFont val="맑은 고딕"/>
        <family val="3"/>
        <charset val="129"/>
      </rPr>
      <t>가능</t>
    </r>
    <r>
      <rPr>
        <sz val="9"/>
        <color rgb="FF00B0F0"/>
        <rFont val="맑은 고딕"/>
        <family val="2"/>
        <scheme val="minor"/>
      </rPr>
      <t>)</t>
    </r>
    <phoneticPr fontId="38" type="noConversion"/>
  </si>
  <si>
    <r>
      <rPr>
        <sz val="11"/>
        <color theme="1"/>
        <rFont val="맑은 고딕"/>
        <family val="3"/>
        <charset val="129"/>
      </rPr>
      <t>개선</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2"/>
        <charset val="129"/>
      </rPr>
      <t>릴리즈 가능)</t>
    </r>
    <phoneticPr fontId="38" type="noConversion"/>
  </si>
  <si>
    <r>
      <rPr>
        <sz val="11"/>
        <color theme="1"/>
        <rFont val="맑은 고딕"/>
        <family val="3"/>
        <charset val="129"/>
      </rPr>
      <t>2. 시스템</t>
    </r>
    <r>
      <rPr>
        <sz val="11"/>
        <color theme="1"/>
        <rFont val="맑은 고딕"/>
        <family val="2"/>
        <scheme val="minor"/>
      </rPr>
      <t xml:space="preserve"> - </t>
    </r>
    <r>
      <rPr>
        <sz val="11"/>
        <color theme="1"/>
        <rFont val="맑은 고딕"/>
        <family val="3"/>
        <charset val="129"/>
      </rPr>
      <t>스킬</t>
    </r>
    <r>
      <rPr>
        <sz val="11"/>
        <color theme="1"/>
        <rFont val="맑은 고딕"/>
        <family val="2"/>
        <scheme val="minor"/>
      </rPr>
      <t xml:space="preserve"> - </t>
    </r>
    <r>
      <rPr>
        <sz val="11"/>
        <color theme="1"/>
        <rFont val="맑은 고딕"/>
        <family val="3"/>
        <charset val="129"/>
      </rPr>
      <t>공통</t>
    </r>
    <r>
      <rPr>
        <sz val="11"/>
        <color theme="1"/>
        <rFont val="맑은 고딕"/>
        <family val="2"/>
        <scheme val="minor"/>
      </rPr>
      <t>/</t>
    </r>
    <r>
      <rPr>
        <sz val="11"/>
        <color theme="1"/>
        <rFont val="맑은 고딕"/>
        <family val="3"/>
        <charset val="129"/>
      </rPr>
      <t>패시브</t>
    </r>
    <r>
      <rPr>
        <sz val="11"/>
        <color theme="1"/>
        <rFont val="맑은 고딕"/>
        <family val="2"/>
        <scheme val="minor"/>
      </rPr>
      <t>-</t>
    </r>
    <r>
      <rPr>
        <sz val="11"/>
        <color theme="1"/>
        <rFont val="맑은 고딕"/>
        <family val="3"/>
        <charset val="129"/>
      </rPr>
      <t>핵심</t>
    </r>
    <phoneticPr fontId="38" type="noConversion"/>
  </si>
  <si>
    <r>
      <rPr>
        <sz val="11"/>
        <color theme="1"/>
        <rFont val="맑은 고딕"/>
        <family val="3"/>
        <charset val="129"/>
      </rPr>
      <t>3. 사냥터</t>
    </r>
    <r>
      <rPr>
        <sz val="11"/>
        <color theme="1"/>
        <rFont val="맑은 고딕"/>
        <family val="2"/>
        <scheme val="minor"/>
      </rPr>
      <t xml:space="preserve"> - </t>
    </r>
    <r>
      <rPr>
        <sz val="11"/>
        <color theme="1"/>
        <rFont val="맑은 고딕"/>
        <family val="3"/>
        <charset val="129"/>
      </rPr>
      <t>생성시스템</t>
    </r>
    <r>
      <rPr>
        <sz val="11"/>
        <color theme="1"/>
        <rFont val="맑은 고딕"/>
        <family val="2"/>
        <scheme val="minor"/>
      </rPr>
      <t xml:space="preserve"> </t>
    </r>
    <r>
      <rPr>
        <sz val="11"/>
        <color theme="1"/>
        <rFont val="맑은 고딕"/>
        <family val="3"/>
        <charset val="129"/>
      </rPr>
      <t>마무리</t>
    </r>
    <phoneticPr fontId="38" type="noConversion"/>
  </si>
  <si>
    <r>
      <rPr>
        <sz val="11"/>
        <color theme="1"/>
        <rFont val="맑은 고딕"/>
        <family val="3"/>
        <charset val="129"/>
      </rPr>
      <t>4. 지형</t>
    </r>
    <r>
      <rPr>
        <sz val="11"/>
        <color theme="1"/>
        <rFont val="맑은 고딕"/>
        <family val="2"/>
        <scheme val="minor"/>
      </rPr>
      <t xml:space="preserve"> - </t>
    </r>
    <r>
      <rPr>
        <sz val="11"/>
        <color theme="1"/>
        <rFont val="맑은 고딕"/>
        <family val="3"/>
        <charset val="129"/>
      </rPr>
      <t>사냥터</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3-6</t>
    </r>
    <phoneticPr fontId="38" type="noConversion"/>
  </si>
  <si>
    <r>
      <rPr>
        <sz val="11"/>
        <color theme="1"/>
        <rFont val="맑은 고딕"/>
        <family val="3"/>
        <charset val="129"/>
      </rPr>
      <t>5. 퀘스트</t>
    </r>
    <r>
      <rPr>
        <sz val="11"/>
        <color theme="1"/>
        <rFont val="맑은 고딕"/>
        <family val="2"/>
        <scheme val="minor"/>
      </rPr>
      <t xml:space="preserve"> - </t>
    </r>
    <r>
      <rPr>
        <sz val="11"/>
        <color theme="1"/>
        <rFont val="맑은 고딕"/>
        <family val="3"/>
        <charset val="129"/>
      </rPr>
      <t>메인퀘스트</t>
    </r>
    <r>
      <rPr>
        <sz val="11"/>
        <color theme="1"/>
        <rFont val="맑은 고딕"/>
        <family val="2"/>
        <scheme val="minor"/>
      </rPr>
      <t xml:space="preserve"> 4-6</t>
    </r>
    <phoneticPr fontId="38" type="noConversion"/>
  </si>
  <si>
    <r>
      <rPr>
        <sz val="11"/>
        <color theme="1"/>
        <rFont val="맑은 고딕"/>
        <family val="3"/>
        <charset val="129"/>
      </rPr>
      <t>6. 지형</t>
    </r>
    <r>
      <rPr>
        <sz val="11"/>
        <color theme="1"/>
        <rFont val="맑은 고딕"/>
        <family val="2"/>
        <scheme val="minor"/>
      </rPr>
      <t xml:space="preserve"> - </t>
    </r>
    <r>
      <rPr>
        <sz val="11"/>
        <color theme="1"/>
        <rFont val="맑은 고딕"/>
        <family val="3"/>
        <charset val="129"/>
      </rPr>
      <t>마을</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t>
    </r>
    <r>
      <rPr>
        <sz val="11"/>
        <color theme="1"/>
        <rFont val="맑은 고딕"/>
        <family val="3"/>
        <charset val="129"/>
      </rPr>
      <t>웨코문드</t>
    </r>
    <r>
      <rPr>
        <sz val="11"/>
        <color theme="1"/>
        <rFont val="맑은 고딕"/>
        <family val="2"/>
        <scheme val="minor"/>
      </rPr>
      <t>)</t>
    </r>
    <r>
      <rPr>
        <sz val="11"/>
        <color theme="1"/>
        <rFont val="맑은 고딕"/>
        <family val="3"/>
        <charset val="129"/>
      </rPr>
      <t>부터</t>
    </r>
    <r>
      <rPr>
        <sz val="11"/>
        <color theme="1"/>
        <rFont val="맑은 고딕"/>
        <family val="2"/>
        <scheme val="minor"/>
      </rPr>
      <t>~</t>
    </r>
    <phoneticPr fontId="38" type="noConversion"/>
  </si>
  <si>
    <r>
      <rPr>
        <sz val="11"/>
        <color theme="1"/>
        <rFont val="맑은 고딕"/>
        <family val="3"/>
        <charset val="129"/>
      </rPr>
      <t>7. 기타</t>
    </r>
    <r>
      <rPr>
        <sz val="11"/>
        <color theme="1"/>
        <rFont val="맑은 고딕"/>
        <family val="2"/>
        <scheme val="minor"/>
      </rPr>
      <t xml:space="preserve"> - </t>
    </r>
    <r>
      <rPr>
        <sz val="11"/>
        <color theme="1"/>
        <rFont val="맑은 고딕"/>
        <family val="3"/>
        <charset val="129"/>
      </rPr>
      <t>기능</t>
    </r>
    <r>
      <rPr>
        <sz val="11"/>
        <color theme="1"/>
        <rFont val="맑은 고딕"/>
        <family val="2"/>
        <scheme val="minor"/>
      </rPr>
      <t xml:space="preserve"> - </t>
    </r>
    <r>
      <rPr>
        <sz val="11"/>
        <color theme="1"/>
        <rFont val="맑은 고딕"/>
        <family val="3"/>
        <charset val="129"/>
      </rPr>
      <t>필요</t>
    </r>
    <r>
      <rPr>
        <sz val="11"/>
        <color theme="1"/>
        <rFont val="맑은 고딕"/>
        <family val="2"/>
        <scheme val="minor"/>
      </rPr>
      <t xml:space="preserve"> </t>
    </r>
    <r>
      <rPr>
        <sz val="11"/>
        <color theme="1"/>
        <rFont val="맑은 고딕"/>
        <family val="3"/>
        <charset val="129"/>
      </rPr>
      <t>기능</t>
    </r>
    <r>
      <rPr>
        <sz val="11"/>
        <color theme="1"/>
        <rFont val="맑은 고딕"/>
        <family val="2"/>
        <scheme val="minor"/>
      </rPr>
      <t xml:space="preserve"> </t>
    </r>
    <r>
      <rPr>
        <sz val="11"/>
        <color theme="1"/>
        <rFont val="맑은 고딕"/>
        <family val="3"/>
        <charset val="129"/>
      </rPr>
      <t>설계</t>
    </r>
    <r>
      <rPr>
        <sz val="11"/>
        <color theme="1"/>
        <rFont val="맑은 고딕"/>
        <family val="2"/>
        <scheme val="minor"/>
      </rPr>
      <t>..</t>
    </r>
    <phoneticPr fontId="38" type="noConversion"/>
  </si>
  <si>
    <r>
      <rPr>
        <sz val="11"/>
        <color theme="1"/>
        <rFont val="맑은 고딕"/>
        <family val="3"/>
        <charset val="129"/>
      </rPr>
      <t>쿠치키</t>
    </r>
    <r>
      <rPr>
        <sz val="11"/>
        <color theme="1"/>
        <rFont val="Calibri"/>
        <family val="2"/>
      </rPr>
      <t xml:space="preserve"> </t>
    </r>
    <r>
      <rPr>
        <sz val="11"/>
        <color theme="1"/>
        <rFont val="맑은 고딕"/>
        <family val="3"/>
        <charset val="129"/>
      </rPr>
      <t>루키아</t>
    </r>
    <phoneticPr fontId="38" type="noConversion"/>
  </si>
  <si>
    <t>0. 스킬의 목표
 - 심플, 직관성, 독창성
   - 심플 : 3줄요약 가능하거나, 1가지 효과만 지니도록
   - 직관성 : 다른 스킬과의 비교가 쉽도록 (ex. '스킬 기대데미지')
   - 독창성 : 모든 유저는 각자만의 스킬트리를 가지도록.
     - '스킬 레벨' x '스킬 시너지' x '특성' → 다양한 조합
1. 종류 및 설명
 - [기본+특성] [핵심] [변신]
 - 기본+특성 : 스킬트리에 표시되지만, 보유한 것 나열식으로 표시
   - 기본 : 모두가 갖고있는 기본 스킬. 강화가능 ( 무적 | 대쉬 ) 2가지 보유
     - 무적 → 지속시간+, 쿨다운-, 명상(무적 대체) 강화 가능 (기본 1초무적, 10초 쿨)
     - 대쉬 → 거리+, 쿨다운-, 횟수(3회까지) 강화가능.	(기본 1초무적, 10초 쿨)
     - 주로 수집을 통한 랜덤 획득 스킬이 이곳에 포함.
   - 특성(=패시브) : 1-2(히든)개 보유, 수집&amp;스승을 통해서 획득가능. 전체 스킬 효율 증가.
     - 에피소드 클리어시 강화, 환생/스승 선택시 최대레벨 강화
     - 한번에 1가지만 가질 수 있으며, 변경시 1레벨 시작.
 - 핵심 : 4-6개 보유, 캐릭터별 독특한 액티브, 궁극기가 포함. 스킬포인트로 강화.
   - 액티브 : 일반적인 사용형 스킬. ( 단일 | 다중 | 보조 )로 나뉘어짐.
   - 궁극기 : 핵심 스킬 가장 아래 위치, 무기에 큰 영향
 - 변신 : 캐릭터별로 가능한 변신/해방 등.
   - 사용시 스텟 증가 = 스킬 효율 증가, 초당 마나 소모 (상위변신 상승수치와 소모마나 추가증가)
   - 별도의 스킬포인트가 적용되며, 단축키 등록이 가능함.
2. 관련 시스템
 - 스킬포인트 : 레벨업시 주어지는 스킬포인트로 스킬을 레벨업, 갈수록 효율은 떨어짐
   - 5레벨당 1포인트 (만렙 300 = 60포인트)
     - 현재 구상: 스킬 레벨업시 1/1/1/1/1/2/2/2/3 포인트 소요
   - 환생 및 단계돌파시 20, 10포인트
 - 스킬레벨 : 포인트로 강화 가능, 특정레벨 후 강화, 진화, 개화 가능 (추가효과 부여)
   - 상위 스킬을 위해선 하위 스킬을 같은 포인트 투자해야함 (궁극기 몰빵 불가)
   - 투자한 포인트는 초기화 가능(레벨 비례, 저렙땐 부담없이)
3. 시너지
 - 직업무기 : 궁극기 시너지
   - 주로 해당 캐릭터 궁극기에만, 타 캐릭 무기는 육성 가능하나 시너지x (아이디 공용)
 - 계통 시너지 : 같은 계통의 스킬끼리 추가 보너스
   - 현재 구상: 상위 15%, 상상위 5%, 전체 1%
 - 스텟-파워에 따른 데미지 상승
   - 파워인플레 방지, %가 아닌 + 위주로.
 - 옵션 - 특정 스킬레벨, 전체 스킬레벨, 물리 데미지%, 마법 데미지% 증가
   - 특정 아이템 / 후원(최대레벨 증가) / 날개를 통해 증가하는 옵션.
   - 전체 레벨 증가는 순수 레벨 1 이상인 경우에만
 - 효과 중첩(콤보 대체) : CC기 중첩시 추가효과
   - 이치고 - 약화(방깍), 공격불가, 출혈, 출혈폭발
   - 루키아 - 오한(슬로우) / 빙결(스턴) / 동상(도트딜) / *표식(효과없음, 다음스킬 증폭)
   - 우류 - 빛바램(슬로우) / 속박 / 작열(도트딜) / 실명(스턴) / 가속(내 속도)
   - *오리히메(자체 스킬 조합) - 퍼뎀, 잃퍼뎀, 약화, 오한, 도트딜, 뎀감
   - 렌지 - 출혈→흡혈, 이동제어(넉백, 뭉치기, 에어본), *조각을 이용한 추가효과
   - 사도 - 둔화→고정(≥80%), 도발=(뎀감or공증) (둔화→도발, 도발시 뎀감or공격력 증가)
4. 편의성 (우선순위 낮음)
 - 커스텀 환경 지원
   - 퀵슬롯 : 8개까지, 원하는 단축키 지정 가능
   - 셀프 캐스팅 - 대상 지정 스킬 두번 연속 사용시 본인에게 시전
   - 옵션 - 스마트 캐스팅 : ON을 하면 지점 대상 스킬이 마우스 위치에 바로 시전
 - 자동 사냥 - 스킬 1초마다 Q부터 자동시전
 - 시간 표시 : 쿨다운 표시 : 남은 시간초 표시, 5초 이하 밀리초 표시 (관련옵션 감소가능)
 - 시간 표시 : 캐스팅 바 : 시전시간 캐스팅 바로 표시 (관련옵션 감소가능)
 - 옵션 - 이펙트 OFF 지원 : [ALL, 내꺼만, 전체끄기] 가능
 - 실시간 갱신 : 스킬의 데미지 등이 실시간 값에 따라 바뀌어서 표시
   - 축약형으로 최종데미지만 표시 (150 으로 표시, not 100+힘x5 표시)</t>
    <phoneticPr fontId="38" type="noConversion"/>
  </si>
  <si>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타겟팅</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</si>
  <si>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t xml:space="preserve">일반 </t>
    </r>
    <r>
      <rPr>
        <sz val="11"/>
        <color theme="1"/>
        <rFont val="맑은 고딕"/>
        <family val="2"/>
        <charset val="129"/>
        <scheme val="major"/>
      </rPr>
      <t xml:space="preserve">특성
</t>
    </r>
    <r>
      <rPr>
        <sz val="11"/>
        <color theme="1"/>
        <rFont val="맑은 고딕"/>
        <family val="2"/>
        <scheme val="major"/>
      </rPr>
      <t>(8</t>
    </r>
    <r>
      <rPr>
        <sz val="11"/>
        <color theme="1"/>
        <rFont val="맑은 고딕"/>
        <family val="2"/>
        <charset val="129"/>
        <scheme val="major"/>
      </rPr>
      <t>종</t>
    </r>
    <r>
      <rPr>
        <sz val="11"/>
        <color theme="1"/>
        <rFont val="맑은 고딕"/>
        <family val="2"/>
        <scheme val="major"/>
      </rPr>
      <t>)</t>
    </r>
    <phoneticPr fontId="38" type="noConversion"/>
  </si>
  <si>
    <r>
      <rPr>
        <sz val="11"/>
        <color theme="1"/>
        <rFont val="맑은 고딕"/>
        <family val="3"/>
        <charset val="129"/>
        <scheme val="major"/>
      </rPr>
      <t>특수</t>
    </r>
    <r>
      <rPr>
        <sz val="11"/>
        <color theme="1"/>
        <rFont val="맑은 고딕"/>
        <family val="2"/>
        <scheme val="major"/>
      </rPr>
      <t>/</t>
    </r>
    <r>
      <rPr>
        <sz val="11"/>
        <color theme="1"/>
        <rFont val="맑은 고딕"/>
        <family val="3"/>
        <charset val="129"/>
        <scheme val="major"/>
      </rPr>
      <t>강화</t>
    </r>
    <phoneticPr fontId="38" type="noConversion"/>
  </si>
  <si>
    <t>자동사냥</t>
    <phoneticPr fontId="38" type="noConversion"/>
  </si>
  <si>
    <t>시간 표시</t>
    <phoneticPr fontId="38" type="noConversion"/>
  </si>
  <si>
    <r>
      <rPr>
        <b/>
        <sz val="14"/>
        <color theme="1"/>
        <rFont val="맑은 고딕"/>
        <family val="3"/>
        <charset val="129"/>
        <scheme val="major"/>
      </rPr>
      <t>대분류</t>
    </r>
  </si>
  <si>
    <r>
      <rPr>
        <b/>
        <sz val="14"/>
        <color theme="1"/>
        <rFont val="맑은 고딕"/>
        <family val="3"/>
        <charset val="129"/>
        <scheme val="major"/>
      </rPr>
      <t>종류</t>
    </r>
  </si>
  <si>
    <r>
      <rPr>
        <b/>
        <sz val="14"/>
        <color theme="1"/>
        <rFont val="맑은 고딕"/>
        <family val="3"/>
        <charset val="129"/>
        <scheme val="major"/>
      </rPr>
      <t>내용</t>
    </r>
  </si>
  <si>
    <r>
      <rPr>
        <sz val="11"/>
        <color theme="1"/>
        <rFont val="맑은 고딕"/>
        <family val="3"/>
        <charset val="129"/>
        <scheme val="major"/>
      </rPr>
      <t>직업</t>
    </r>
  </si>
  <si>
    <r>
      <t>4</t>
    </r>
    <r>
      <rPr>
        <sz val="11"/>
        <color theme="1"/>
        <rFont val="맑은 고딕"/>
        <family val="3"/>
        <charset val="129"/>
        <scheme val="major"/>
      </rPr>
      <t>종</t>
    </r>
  </si>
  <si>
    <r>
      <rPr>
        <sz val="11"/>
        <color theme="1"/>
        <rFont val="맑은 고딕"/>
        <family val="3"/>
        <charset val="129"/>
        <scheme val="major"/>
      </rPr>
      <t>전사</t>
    </r>
  </si>
  <si>
    <r>
      <rPr>
        <sz val="11"/>
        <color theme="1"/>
        <rFont val="맑은 고딕"/>
        <family val="3"/>
        <charset val="129"/>
        <scheme val="major"/>
      </rPr>
      <t>근접</t>
    </r>
  </si>
  <si>
    <r>
      <rPr>
        <sz val="11"/>
        <color theme="1"/>
        <rFont val="맑은 고딕"/>
        <family val="3"/>
        <charset val="129"/>
        <scheme val="major"/>
      </rPr>
      <t>탱킹</t>
    </r>
  </si>
  <si>
    <r>
      <rPr>
        <sz val="11"/>
        <color theme="1"/>
        <rFont val="맑은 고딕"/>
        <family val="3"/>
        <charset val="129"/>
        <scheme val="major"/>
      </rPr>
      <t>기본</t>
    </r>
    <r>
      <rPr>
        <sz val="11"/>
        <color theme="1"/>
        <rFont val="맑은 고딕"/>
        <family val="2"/>
        <scheme val="major"/>
      </rPr>
      <t xml:space="preserve"> </t>
    </r>
    <r>
      <rPr>
        <sz val="11"/>
        <color theme="1"/>
        <rFont val="맑은 고딕"/>
        <family val="3"/>
        <charset val="129"/>
        <scheme val="major"/>
      </rPr>
      <t>직업은</t>
    </r>
    <r>
      <rPr>
        <sz val="11"/>
        <color theme="1"/>
        <rFont val="맑은 고딕"/>
        <family val="2"/>
        <scheme val="major"/>
      </rPr>
      <t xml:space="preserve"> </t>
    </r>
    <r>
      <rPr>
        <sz val="11"/>
        <color theme="1"/>
        <rFont val="맑은 고딕"/>
        <family val="3"/>
        <charset val="129"/>
        <scheme val="major"/>
      </rPr>
      <t>없으며</t>
    </r>
    <r>
      <rPr>
        <sz val="11"/>
        <color theme="1"/>
        <rFont val="맑은 고딕"/>
        <family val="2"/>
        <scheme val="major"/>
      </rPr>
      <t xml:space="preserve">, </t>
    </r>
    <r>
      <rPr>
        <sz val="11"/>
        <color theme="1"/>
        <rFont val="맑은 고딕"/>
        <family val="3"/>
        <charset val="129"/>
        <scheme val="major"/>
      </rPr>
      <t>무기를</t>
    </r>
    <r>
      <rPr>
        <sz val="11"/>
        <color theme="1"/>
        <rFont val="맑은 고딕"/>
        <family val="2"/>
        <scheme val="major"/>
      </rPr>
      <t xml:space="preserve"> </t>
    </r>
    <r>
      <rPr>
        <sz val="11"/>
        <color theme="1"/>
        <rFont val="맑은 고딕"/>
        <family val="3"/>
        <charset val="129"/>
        <scheme val="major"/>
      </rPr>
      <t>들면</t>
    </r>
    <r>
      <rPr>
        <sz val="11"/>
        <color theme="1"/>
        <rFont val="맑은 고딕"/>
        <family val="2"/>
        <scheme val="major"/>
      </rPr>
      <t xml:space="preserve"> </t>
    </r>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직군이</t>
    </r>
    <r>
      <rPr>
        <sz val="11"/>
        <color theme="1"/>
        <rFont val="맑은 고딕"/>
        <family val="2"/>
        <scheme val="major"/>
      </rPr>
      <t xml:space="preserve"> </t>
    </r>
    <r>
      <rPr>
        <sz val="11"/>
        <color theme="1"/>
        <rFont val="맑은 고딕"/>
        <family val="3"/>
        <charset val="129"/>
        <scheme val="major"/>
      </rPr>
      <t>됨</t>
    </r>
  </si>
  <si>
    <r>
      <rPr>
        <sz val="11"/>
        <color theme="1"/>
        <rFont val="맑은 고딕"/>
        <family val="3"/>
        <charset val="129"/>
        <scheme val="major"/>
      </rPr>
      <t>도적</t>
    </r>
  </si>
  <si>
    <r>
      <rPr>
        <sz val="11"/>
        <color theme="1"/>
        <rFont val="맑은 고딕"/>
        <family val="3"/>
        <charset val="129"/>
        <scheme val="major"/>
      </rPr>
      <t>딜링</t>
    </r>
  </si>
  <si>
    <r>
      <rPr>
        <sz val="11"/>
        <color theme="1"/>
        <rFont val="맑은 고딕"/>
        <family val="3"/>
        <charset val="129"/>
        <scheme val="major"/>
      </rPr>
      <t>법사</t>
    </r>
  </si>
  <si>
    <r>
      <rPr>
        <sz val="11"/>
        <color theme="1"/>
        <rFont val="맑은 고딕"/>
        <family val="3"/>
        <charset val="129"/>
        <scheme val="major"/>
      </rPr>
      <t>원거리</t>
    </r>
  </si>
  <si>
    <r>
      <rPr>
        <sz val="11"/>
        <color theme="1"/>
        <rFont val="맑은 고딕"/>
        <family val="3"/>
        <charset val="129"/>
        <scheme val="major"/>
      </rPr>
      <t>바드</t>
    </r>
  </si>
  <si>
    <r>
      <rPr>
        <sz val="11"/>
        <color theme="1"/>
        <rFont val="맑은 고딕"/>
        <family val="3"/>
        <charset val="129"/>
        <scheme val="major"/>
      </rPr>
      <t>보조</t>
    </r>
  </si>
  <si>
    <r>
      <rPr>
        <sz val="11"/>
        <color theme="1"/>
        <rFont val="맑은 고딕"/>
        <family val="3"/>
        <charset val="129"/>
        <scheme val="major"/>
      </rPr>
      <t>스킬</t>
    </r>
  </si>
  <si>
    <r>
      <t>8~9</t>
    </r>
    <r>
      <rPr>
        <sz val="11"/>
        <color theme="1"/>
        <rFont val="맑은 고딕"/>
        <family val="3"/>
        <charset val="129"/>
        <scheme val="major"/>
      </rPr>
      <t>종</t>
    </r>
  </si>
  <si>
    <r>
      <t>2</t>
    </r>
    <r>
      <rPr>
        <sz val="11"/>
        <color theme="1"/>
        <rFont val="맑은 고딕"/>
        <family val="3"/>
        <charset val="129"/>
        <scheme val="major"/>
      </rPr>
      <t>개</t>
    </r>
  </si>
  <si>
    <r>
      <rPr>
        <sz val="11"/>
        <color theme="1"/>
        <rFont val="맑은 고딕"/>
        <family val="3"/>
        <charset val="129"/>
        <scheme val="major"/>
      </rPr>
      <t>기본스킬</t>
    </r>
  </si>
  <si>
    <r>
      <rPr>
        <sz val="11"/>
        <color theme="1"/>
        <rFont val="맑은 고딕"/>
        <family val="3"/>
        <charset val="129"/>
        <scheme val="major"/>
      </rPr>
      <t>대쉬</t>
    </r>
    <r>
      <rPr>
        <sz val="11"/>
        <color theme="1"/>
        <rFont val="맑은 고딕"/>
        <family val="2"/>
        <scheme val="major"/>
      </rPr>
      <t xml:space="preserve">, </t>
    </r>
    <r>
      <rPr>
        <sz val="11"/>
        <color theme="1"/>
        <rFont val="맑은 고딕"/>
        <family val="3"/>
        <charset val="129"/>
        <scheme val="major"/>
      </rPr>
      <t>회피</t>
    </r>
  </si>
  <si>
    <r>
      <t>1</t>
    </r>
    <r>
      <rPr>
        <sz val="11"/>
        <color theme="1"/>
        <rFont val="맑은 고딕"/>
        <family val="3"/>
        <charset val="129"/>
        <scheme val="major"/>
      </rPr>
      <t>개</t>
    </r>
  </si>
  <si>
    <r>
      <rPr>
        <sz val="11"/>
        <color theme="1"/>
        <rFont val="맑은 고딕"/>
        <family val="3"/>
        <charset val="129"/>
        <scheme val="major"/>
      </rPr>
      <t>패시브</t>
    </r>
  </si>
  <si>
    <r>
      <t>=</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아래</t>
    </r>
    <r>
      <rPr>
        <sz val="11"/>
        <color theme="1"/>
        <rFont val="맑은 고딕"/>
        <family val="2"/>
        <scheme val="major"/>
      </rPr>
      <t xml:space="preserve"> </t>
    </r>
    <r>
      <rPr>
        <sz val="11"/>
        <color theme="1"/>
        <rFont val="맑은 고딕"/>
        <family val="3"/>
        <charset val="129"/>
        <scheme val="major"/>
      </rPr>
      <t>참고</t>
    </r>
    <r>
      <rPr>
        <sz val="11"/>
        <color theme="1"/>
        <rFont val="맑은 고딕"/>
        <family val="2"/>
        <scheme val="major"/>
      </rPr>
      <t>)</t>
    </r>
  </si>
  <si>
    <r>
      <t>4~5</t>
    </r>
    <r>
      <rPr>
        <sz val="11"/>
        <color theme="1"/>
        <rFont val="맑은 고딕"/>
        <family val="3"/>
        <charset val="129"/>
        <scheme val="major"/>
      </rPr>
      <t>개</t>
    </r>
  </si>
  <si>
    <r>
      <rPr>
        <sz val="11"/>
        <color theme="1"/>
        <rFont val="맑은 고딕"/>
        <family val="3"/>
        <charset val="129"/>
        <scheme val="major"/>
      </rPr>
      <t>액티브</t>
    </r>
  </si>
  <si>
    <r>
      <rPr>
        <sz val="11"/>
        <color theme="1"/>
        <rFont val="맑은 고딕"/>
        <family val="3"/>
        <charset val="129"/>
        <scheme val="major"/>
      </rPr>
      <t>궁극기</t>
    </r>
  </si>
  <si>
    <r>
      <rPr>
        <sz val="11"/>
        <color theme="1"/>
        <rFont val="맑은 고딕"/>
        <family val="3"/>
        <charset val="129"/>
        <scheme val="major"/>
      </rPr>
      <t>무기에</t>
    </r>
    <r>
      <rPr>
        <sz val="11"/>
        <color theme="1"/>
        <rFont val="맑은 고딕"/>
        <family val="2"/>
        <scheme val="major"/>
      </rPr>
      <t xml:space="preserve"> </t>
    </r>
    <r>
      <rPr>
        <sz val="11"/>
        <color theme="1"/>
        <rFont val="맑은 고딕"/>
        <family val="3"/>
        <charset val="129"/>
        <scheme val="major"/>
      </rPr>
      <t>특화된</t>
    </r>
    <r>
      <rPr>
        <sz val="11"/>
        <color theme="1"/>
        <rFont val="맑은 고딕"/>
        <family val="2"/>
        <scheme val="major"/>
      </rPr>
      <t xml:space="preserve"> </t>
    </r>
    <r>
      <rPr>
        <sz val="11"/>
        <color theme="1"/>
        <rFont val="맑은 고딕"/>
        <family val="3"/>
        <charset val="129"/>
        <scheme val="major"/>
      </rPr>
      <t>궁극기</t>
    </r>
    <r>
      <rPr>
        <sz val="11"/>
        <color theme="1"/>
        <rFont val="맑은 고딕"/>
        <family val="2"/>
        <scheme val="major"/>
      </rPr>
      <t>.</t>
    </r>
  </si>
  <si>
    <r>
      <rPr>
        <sz val="11"/>
        <color theme="1"/>
        <rFont val="맑은 고딕"/>
        <family val="3"/>
        <charset val="129"/>
        <scheme val="major"/>
      </rPr>
      <t>장비</t>
    </r>
  </si>
  <si>
    <r>
      <rPr>
        <sz val="11"/>
        <color theme="1"/>
        <rFont val="맑은 고딕"/>
        <family val="3"/>
        <charset val="129"/>
        <scheme val="major"/>
      </rPr>
      <t>무기</t>
    </r>
  </si>
  <si>
    <r>
      <t>12</t>
    </r>
    <r>
      <rPr>
        <sz val="11"/>
        <color theme="1"/>
        <rFont val="맑은 고딕"/>
        <family val="3"/>
        <charset val="129"/>
        <scheme val="major"/>
      </rPr>
      <t>종</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</si>
  <si>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공격사거리</t>
    </r>
    <r>
      <rPr>
        <sz val="11"/>
        <color theme="1"/>
        <rFont val="맑은 고딕"/>
        <family val="2"/>
        <scheme val="major"/>
      </rPr>
      <t xml:space="preserve">,
</t>
    </r>
    <r>
      <rPr>
        <sz val="11"/>
        <color theme="1"/>
        <rFont val="맑은 고딕"/>
        <family val="3"/>
        <charset val="129"/>
        <scheme val="major"/>
      </rPr>
      <t>기본공속</t>
    </r>
    <r>
      <rPr>
        <sz val="11"/>
        <color theme="1"/>
        <rFont val="맑은 고딕"/>
        <family val="2"/>
        <scheme val="major"/>
      </rPr>
      <t xml:space="preserve"> </t>
    </r>
    <r>
      <rPr>
        <sz val="11"/>
        <color theme="1"/>
        <rFont val="맑은 고딕"/>
        <family val="3"/>
        <charset val="129"/>
        <scheme val="major"/>
      </rPr>
      <t>중심</t>
    </r>
  </si>
  <si>
    <r>
      <rPr>
        <sz val="11"/>
        <color theme="1"/>
        <rFont val="맑은 고딕"/>
        <family val="3"/>
        <charset val="129"/>
        <scheme val="major"/>
      </rPr>
      <t>맨손</t>
    </r>
  </si>
  <si>
    <r>
      <rPr>
        <sz val="11"/>
        <color theme="1"/>
        <rFont val="맑은 고딕"/>
        <family val="3"/>
        <charset val="129"/>
        <scheme val="major"/>
      </rPr>
      <t>양손</t>
    </r>
  </si>
  <si>
    <r>
      <rPr>
        <sz val="11"/>
        <color theme="1"/>
        <rFont val="맑은 고딕"/>
        <family val="3"/>
        <charset val="129"/>
        <scheme val="major"/>
      </rPr>
      <t>너클</t>
    </r>
    <r>
      <rPr>
        <sz val="11"/>
        <color theme="1"/>
        <rFont val="맑은 고딕"/>
        <family val="2"/>
        <scheme val="major"/>
      </rPr>
      <t xml:space="preserve">, </t>
    </r>
    <r>
      <rPr>
        <sz val="11"/>
        <color theme="1"/>
        <rFont val="맑은 고딕"/>
        <family val="3"/>
        <charset val="129"/>
        <scheme val="major"/>
      </rPr>
      <t>클로</t>
    </r>
    <r>
      <rPr>
        <sz val="11"/>
        <color theme="1"/>
        <rFont val="맑은 고딕"/>
        <family val="2"/>
        <scheme val="major"/>
      </rPr>
      <t xml:space="preserve">, </t>
    </r>
    <r>
      <rPr>
        <sz val="11"/>
        <color theme="1"/>
        <rFont val="맑은 고딕"/>
        <family val="3"/>
        <charset val="129"/>
        <scheme val="major"/>
      </rPr>
      <t>자마다르</t>
    </r>
    <r>
      <rPr>
        <sz val="11"/>
        <color theme="1"/>
        <rFont val="맑은 고딕"/>
        <family val="2"/>
        <scheme val="major"/>
      </rPr>
      <t xml:space="preserve">, </t>
    </r>
    <r>
      <rPr>
        <sz val="11"/>
        <color theme="1"/>
        <rFont val="맑은 고딕"/>
        <family val="3"/>
        <charset val="129"/>
        <scheme val="major"/>
      </rPr>
      <t>낫</t>
    </r>
  </si>
  <si>
    <r>
      <rPr>
        <sz val="11"/>
        <color theme="1"/>
        <rFont val="맑은 고딕"/>
        <family val="3"/>
        <charset val="129"/>
        <scheme val="major"/>
      </rPr>
      <t>검</t>
    </r>
  </si>
  <si>
    <r>
      <rPr>
        <sz val="11"/>
        <color theme="1"/>
        <rFont val="맑은 고딕"/>
        <family val="3"/>
        <charset val="129"/>
        <scheme val="major"/>
      </rPr>
      <t>한손</t>
    </r>
  </si>
  <si>
    <r>
      <rPr>
        <sz val="11"/>
        <color theme="1"/>
        <rFont val="맑은 고딕"/>
        <family val="3"/>
        <charset val="129"/>
        <scheme val="major"/>
      </rPr>
      <t>기본</t>
    </r>
  </si>
  <si>
    <r>
      <rPr>
        <sz val="11"/>
        <color theme="1"/>
        <rFont val="맑은 고딕"/>
        <family val="3"/>
        <charset val="129"/>
        <scheme val="major"/>
      </rPr>
      <t>검</t>
    </r>
    <r>
      <rPr>
        <sz val="11"/>
        <color theme="1"/>
        <rFont val="맑은 고딕"/>
        <family val="2"/>
        <scheme val="major"/>
      </rPr>
      <t xml:space="preserve">, </t>
    </r>
    <r>
      <rPr>
        <sz val="11"/>
        <color theme="1"/>
        <rFont val="맑은 고딕"/>
        <family val="3"/>
        <charset val="129"/>
        <scheme val="major"/>
      </rPr>
      <t>도</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</si>
  <si>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둔기</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</si>
  <si>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</si>
  <si>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</si>
  <si>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방어파괴</t>
    </r>
  </si>
  <si>
    <r>
      <rPr>
        <sz val="11"/>
        <color theme="1"/>
        <rFont val="맑은 고딕"/>
        <family val="3"/>
        <charset val="129"/>
        <scheme val="major"/>
      </rPr>
      <t>도끼</t>
    </r>
    <r>
      <rPr>
        <sz val="11"/>
        <color theme="1"/>
        <rFont val="맑은 고딕"/>
        <family val="2"/>
        <scheme val="major"/>
      </rPr>
      <t xml:space="preserve">, </t>
    </r>
    <r>
      <rPr>
        <sz val="11"/>
        <color theme="1"/>
        <rFont val="맑은 고딕"/>
        <family val="3"/>
        <charset val="129"/>
        <scheme val="major"/>
      </rPr>
      <t>철퇴</t>
    </r>
    <r>
      <rPr>
        <sz val="11"/>
        <color theme="1"/>
        <rFont val="맑은 고딕"/>
        <family val="2"/>
        <scheme val="major"/>
      </rPr>
      <t xml:space="preserve">, </t>
    </r>
    <r>
      <rPr>
        <sz val="11"/>
        <color theme="1"/>
        <rFont val="맑은 고딕"/>
        <family val="3"/>
        <charset val="129"/>
        <scheme val="major"/>
      </rPr>
      <t>워해머</t>
    </r>
    <r>
      <rPr>
        <sz val="11"/>
        <color theme="1"/>
        <rFont val="맑은 고딕"/>
        <family val="2"/>
        <scheme val="major"/>
      </rPr>
      <t xml:space="preserve">, </t>
    </r>
    <r>
      <rPr>
        <sz val="11"/>
        <color theme="1"/>
        <rFont val="맑은 고딕"/>
        <family val="3"/>
        <charset val="129"/>
        <scheme val="major"/>
      </rPr>
      <t>금쇄봉</t>
    </r>
  </si>
  <si>
    <r>
      <rPr>
        <sz val="11"/>
        <color theme="1"/>
        <rFont val="맑은 고딕"/>
        <family val="3"/>
        <charset val="129"/>
        <scheme val="major"/>
      </rPr>
      <t>창</t>
    </r>
  </si>
  <si>
    <r>
      <rPr>
        <sz val="11"/>
        <color theme="1"/>
        <rFont val="맑은 고딕"/>
        <family val="3"/>
        <charset val="129"/>
        <scheme val="major"/>
      </rPr>
      <t>공</t>
    </r>
    <r>
      <rPr>
        <sz val="11"/>
        <color theme="1"/>
        <rFont val="맑은 고딕"/>
        <family val="2"/>
        <scheme val="major"/>
      </rPr>
      <t>/</t>
    </r>
    <r>
      <rPr>
        <sz val="11"/>
        <color theme="1"/>
        <rFont val="맑은 고딕"/>
        <family val="3"/>
        <charset val="129"/>
        <scheme val="major"/>
      </rPr>
      <t>이속</t>
    </r>
    <r>
      <rPr>
        <sz val="11"/>
        <color theme="1"/>
        <rFont val="맑은 고딕"/>
        <family val="2"/>
        <scheme val="major"/>
      </rPr>
      <t>-</t>
    </r>
  </si>
  <si>
    <r>
      <rPr>
        <sz val="11"/>
        <color theme="1"/>
        <rFont val="맑은 고딕"/>
        <family val="3"/>
        <charset val="129"/>
        <scheme val="major"/>
      </rPr>
      <t>범위</t>
    </r>
  </si>
  <si>
    <r>
      <rPr>
        <sz val="11"/>
        <color theme="1"/>
        <rFont val="맑은 고딕"/>
        <family val="3"/>
        <charset val="129"/>
        <scheme val="major"/>
      </rPr>
      <t>단창</t>
    </r>
    <r>
      <rPr>
        <sz val="11"/>
        <color theme="1"/>
        <rFont val="맑은 고딕"/>
        <family val="2"/>
        <scheme val="major"/>
      </rPr>
      <t xml:space="preserve">, </t>
    </r>
    <r>
      <rPr>
        <sz val="11"/>
        <color theme="1"/>
        <rFont val="맑은 고딕"/>
        <family val="3"/>
        <charset val="129"/>
        <scheme val="major"/>
      </rPr>
      <t>장창</t>
    </r>
    <r>
      <rPr>
        <sz val="11"/>
        <color theme="1"/>
        <rFont val="맑은 고딕"/>
        <family val="2"/>
        <scheme val="major"/>
      </rPr>
      <t xml:space="preserve">, </t>
    </r>
    <r>
      <rPr>
        <sz val="11"/>
        <color theme="1"/>
        <rFont val="맑은 고딕"/>
        <family val="3"/>
        <charset val="129"/>
        <scheme val="major"/>
      </rPr>
      <t>봉</t>
    </r>
    <r>
      <rPr>
        <sz val="11"/>
        <color theme="1"/>
        <rFont val="맑은 고딕"/>
        <family val="2"/>
        <scheme val="major"/>
      </rPr>
      <t xml:space="preserve">, </t>
    </r>
    <r>
      <rPr>
        <sz val="11"/>
        <color theme="1"/>
        <rFont val="맑은 고딕"/>
        <family val="3"/>
        <charset val="129"/>
        <scheme val="major"/>
      </rPr>
      <t>폴암</t>
    </r>
    <r>
      <rPr>
        <sz val="11"/>
        <color theme="1"/>
        <rFont val="맑은 고딕"/>
        <family val="2"/>
        <scheme val="major"/>
      </rPr>
      <t xml:space="preserve">, </t>
    </r>
    <r>
      <rPr>
        <sz val="11"/>
        <color theme="1"/>
        <rFont val="맑은 고딕"/>
        <family val="3"/>
        <charset val="129"/>
        <scheme val="major"/>
      </rPr>
      <t>나기나타</t>
    </r>
  </si>
  <si>
    <r>
      <rPr>
        <sz val="11"/>
        <color theme="1"/>
        <rFont val="맑은 고딕"/>
        <family val="3"/>
        <charset val="129"/>
        <scheme val="major"/>
      </rPr>
      <t>세검</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</si>
  <si>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</si>
  <si>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레이피어</t>
    </r>
  </si>
  <si>
    <r>
      <rPr>
        <sz val="11"/>
        <color theme="1"/>
        <rFont val="맑은 고딕"/>
        <family val="3"/>
        <charset val="129"/>
        <scheme val="major"/>
      </rPr>
      <t>쌍검</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</si>
  <si>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</si>
  <si>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상태이상</t>
    </r>
  </si>
  <si>
    <r>
      <rPr>
        <sz val="11"/>
        <color theme="1"/>
        <rFont val="맑은 고딕"/>
        <family val="3"/>
        <charset val="129"/>
        <scheme val="major"/>
      </rPr>
      <t>채찍</t>
    </r>
  </si>
  <si>
    <r>
      <rPr>
        <sz val="11"/>
        <color theme="1"/>
        <rFont val="맑은 고딕"/>
        <family val="3"/>
        <charset val="129"/>
        <scheme val="major"/>
      </rPr>
      <t>명중률</t>
    </r>
    <r>
      <rPr>
        <sz val="11"/>
        <color theme="1"/>
        <rFont val="맑은 고딕"/>
        <family val="2"/>
        <scheme val="major"/>
      </rPr>
      <t>-</t>
    </r>
  </si>
  <si>
    <r>
      <rPr>
        <sz val="11"/>
        <color theme="1"/>
        <rFont val="맑은 고딕"/>
        <family val="3"/>
        <charset val="129"/>
        <scheme val="major"/>
      </rPr>
      <t>근접</t>
    </r>
    <r>
      <rPr>
        <sz val="11"/>
        <color theme="1"/>
        <rFont val="맑은 고딕"/>
        <family val="2"/>
        <scheme val="major"/>
      </rPr>
      <t xml:space="preserve"> </t>
    </r>
    <r>
      <rPr>
        <sz val="11"/>
        <color theme="1"/>
        <rFont val="맑은 고딕"/>
        <family val="3"/>
        <charset val="129"/>
        <scheme val="major"/>
      </rPr>
      <t>불가</t>
    </r>
  </si>
  <si>
    <r>
      <rPr>
        <sz val="11"/>
        <color theme="1"/>
        <rFont val="맑은 고딕"/>
        <family val="3"/>
        <charset val="129"/>
        <scheme val="major"/>
      </rPr>
      <t>유성추</t>
    </r>
    <r>
      <rPr>
        <sz val="11"/>
        <color theme="1"/>
        <rFont val="맑은 고딕"/>
        <family val="2"/>
        <scheme val="major"/>
      </rPr>
      <t xml:space="preserve">, </t>
    </r>
    <r>
      <rPr>
        <sz val="11"/>
        <color theme="1"/>
        <rFont val="맑은 고딕"/>
        <family val="3"/>
        <charset val="129"/>
        <scheme val="major"/>
      </rPr>
      <t>만력쇄</t>
    </r>
    <r>
      <rPr>
        <sz val="11"/>
        <color theme="1"/>
        <rFont val="맑은 고딕"/>
        <family val="2"/>
        <scheme val="major"/>
      </rPr>
      <t xml:space="preserve">, </t>
    </r>
    <r>
      <rPr>
        <sz val="11"/>
        <color theme="1"/>
        <rFont val="맑은 고딕"/>
        <family val="3"/>
        <charset val="129"/>
        <scheme val="major"/>
      </rPr>
      <t>사슬낫</t>
    </r>
    <r>
      <rPr>
        <sz val="11"/>
        <color theme="1"/>
        <rFont val="맑은 고딕"/>
        <family val="2"/>
        <scheme val="major"/>
      </rPr>
      <t xml:space="preserve">, </t>
    </r>
    <r>
      <rPr>
        <sz val="11"/>
        <color theme="1"/>
        <rFont val="맑은 고딕"/>
        <family val="3"/>
        <charset val="129"/>
        <scheme val="major"/>
      </rPr>
      <t>플레일</t>
    </r>
    <r>
      <rPr>
        <sz val="11"/>
        <color theme="1"/>
        <rFont val="맑은 고딕"/>
        <family val="2"/>
        <scheme val="major"/>
      </rPr>
      <t xml:space="preserve">, </t>
    </r>
    <r>
      <rPr>
        <sz val="11"/>
        <color theme="1"/>
        <rFont val="맑은 고딕"/>
        <family val="3"/>
        <charset val="129"/>
        <scheme val="major"/>
      </rPr>
      <t>모닝스타</t>
    </r>
    <r>
      <rPr>
        <sz val="11"/>
        <color theme="1"/>
        <rFont val="맑은 고딕"/>
        <family val="2"/>
        <scheme val="major"/>
      </rPr>
      <t xml:space="preserve">, </t>
    </r>
    <r>
      <rPr>
        <sz val="11"/>
        <color theme="1"/>
        <rFont val="맑은 고딕"/>
        <family val="3"/>
        <charset val="129"/>
        <scheme val="major"/>
      </rPr>
      <t>편곤</t>
    </r>
    <r>
      <rPr>
        <sz val="11"/>
        <color theme="1"/>
        <rFont val="맑은 고딕"/>
        <family val="2"/>
        <scheme val="major"/>
      </rPr>
      <t xml:space="preserve">, </t>
    </r>
    <r>
      <rPr>
        <sz val="11"/>
        <color theme="1"/>
        <rFont val="맑은 고딕"/>
        <family val="3"/>
        <charset val="129"/>
        <scheme val="major"/>
      </rPr>
      <t>연검</t>
    </r>
    <r>
      <rPr>
        <sz val="11"/>
        <color theme="1"/>
        <rFont val="맑은 고딕"/>
        <family val="2"/>
        <scheme val="major"/>
      </rPr>
      <t>(</t>
    </r>
    <r>
      <rPr>
        <sz val="11"/>
        <color theme="1"/>
        <rFont val="맑은 고딕"/>
        <family val="3"/>
        <charset val="129"/>
        <scheme val="major"/>
      </rPr>
      <t>우르미</t>
    </r>
    <r>
      <rPr>
        <sz val="11"/>
        <color theme="1"/>
        <rFont val="맑은 고딕"/>
        <family val="2"/>
        <scheme val="major"/>
      </rPr>
      <t>)</t>
    </r>
  </si>
  <si>
    <r>
      <rPr>
        <sz val="11"/>
        <color theme="1"/>
        <rFont val="맑은 고딕"/>
        <family val="3"/>
        <charset val="129"/>
        <scheme val="major"/>
      </rPr>
      <t>궁</t>
    </r>
  </si>
  <si>
    <r>
      <rPr>
        <sz val="11"/>
        <color theme="1"/>
        <rFont val="맑은 고딕"/>
        <family val="3"/>
        <charset val="129"/>
        <scheme val="major"/>
      </rPr>
      <t>활</t>
    </r>
    <r>
      <rPr>
        <sz val="11"/>
        <color theme="1"/>
        <rFont val="맑은 고딕"/>
        <family val="2"/>
        <scheme val="major"/>
      </rPr>
      <t xml:space="preserve">, </t>
    </r>
    <r>
      <rPr>
        <sz val="11"/>
        <color theme="1"/>
        <rFont val="맑은 고딕"/>
        <family val="3"/>
        <charset val="129"/>
        <scheme val="major"/>
      </rPr>
      <t>단궁</t>
    </r>
    <r>
      <rPr>
        <sz val="11"/>
        <color theme="1"/>
        <rFont val="맑은 고딕"/>
        <family val="2"/>
        <scheme val="major"/>
      </rPr>
      <t xml:space="preserve">, </t>
    </r>
    <r>
      <rPr>
        <sz val="11"/>
        <color theme="1"/>
        <rFont val="맑은 고딕"/>
        <family val="3"/>
        <charset val="129"/>
        <scheme val="major"/>
      </rPr>
      <t>장궁</t>
    </r>
    <r>
      <rPr>
        <sz val="11"/>
        <color theme="1"/>
        <rFont val="맑은 고딕"/>
        <family val="2"/>
        <scheme val="major"/>
      </rPr>
      <t xml:space="preserve">, </t>
    </r>
    <r>
      <rPr>
        <sz val="11"/>
        <color theme="1"/>
        <rFont val="맑은 고딕"/>
        <family val="3"/>
        <charset val="129"/>
        <scheme val="major"/>
      </rPr>
      <t>곡궁</t>
    </r>
    <r>
      <rPr>
        <sz val="11"/>
        <color theme="1"/>
        <rFont val="맑은 고딕"/>
        <family val="2"/>
        <scheme val="major"/>
      </rPr>
      <t xml:space="preserve">, </t>
    </r>
    <r>
      <rPr>
        <sz val="11"/>
        <color theme="1"/>
        <rFont val="맑은 고딕"/>
        <family val="3"/>
        <charset val="129"/>
        <scheme val="major"/>
      </rPr>
      <t>양궁</t>
    </r>
    <r>
      <rPr>
        <sz val="11"/>
        <color theme="1"/>
        <rFont val="맑은 고딕"/>
        <family val="2"/>
        <scheme val="major"/>
      </rPr>
      <t xml:space="preserve">, </t>
    </r>
    <r>
      <rPr>
        <sz val="11"/>
        <color theme="1"/>
        <rFont val="맑은 고딕"/>
        <family val="3"/>
        <charset val="129"/>
        <scheme val="major"/>
      </rPr>
      <t>석궁</t>
    </r>
    <r>
      <rPr>
        <sz val="11"/>
        <color theme="1"/>
        <rFont val="맑은 고딕"/>
        <family val="2"/>
        <scheme val="major"/>
      </rPr>
      <t xml:space="preserve">, </t>
    </r>
    <r>
      <rPr>
        <sz val="11"/>
        <color theme="1"/>
        <rFont val="맑은 고딕"/>
        <family val="3"/>
        <charset val="129"/>
        <scheme val="major"/>
      </rPr>
      <t>쇠뇌</t>
    </r>
    <r>
      <rPr>
        <sz val="11"/>
        <color theme="1"/>
        <rFont val="맑은 고딕"/>
        <family val="2"/>
        <scheme val="major"/>
      </rPr>
      <t xml:space="preserve">, </t>
    </r>
    <r>
      <rPr>
        <sz val="11"/>
        <color theme="1"/>
        <rFont val="맑은 고딕"/>
        <family val="3"/>
        <charset val="129"/>
        <scheme val="major"/>
      </rPr>
      <t>투석구</t>
    </r>
  </si>
  <si>
    <r>
      <rPr>
        <sz val="11"/>
        <color theme="1"/>
        <rFont val="맑은 고딕"/>
        <family val="3"/>
        <charset val="129"/>
        <scheme val="major"/>
      </rPr>
      <t>지팡이</t>
    </r>
  </si>
  <si>
    <r>
      <rPr>
        <sz val="11"/>
        <color theme="1"/>
        <rFont val="맑은 고딕"/>
        <family val="3"/>
        <charset val="129"/>
        <scheme val="major"/>
      </rPr>
      <t>마법책</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</si>
  <si>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</si>
  <si>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</si>
  <si>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오브</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</si>
  <si>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</si>
  <si>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</si>
  <si>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피리</t>
    </r>
  </si>
  <si>
    <r>
      <rPr>
        <sz val="11"/>
        <color theme="1"/>
        <rFont val="맑은 고딕"/>
        <family val="3"/>
        <charset val="129"/>
        <scheme val="major"/>
      </rPr>
      <t>종류에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보조</t>
    </r>
    <r>
      <rPr>
        <sz val="11"/>
        <color theme="1"/>
        <rFont val="맑은 고딕"/>
        <family val="2"/>
        <scheme val="major"/>
      </rPr>
      <t xml:space="preserve"> </t>
    </r>
    <r>
      <rPr>
        <sz val="11"/>
        <color theme="1"/>
        <rFont val="맑은 고딕"/>
        <family val="3"/>
        <charset val="129"/>
        <scheme val="major"/>
      </rPr>
      <t>특화</t>
    </r>
  </si>
  <si>
    <r>
      <rPr>
        <sz val="11"/>
        <color theme="1"/>
        <rFont val="맑은 고딕"/>
        <family val="3"/>
        <charset val="129"/>
        <scheme val="major"/>
      </rPr>
      <t>피리</t>
    </r>
    <r>
      <rPr>
        <sz val="11"/>
        <color theme="1"/>
        <rFont val="맑은 고딕"/>
        <family val="2"/>
        <scheme val="major"/>
      </rPr>
      <t xml:space="preserve">, </t>
    </r>
    <r>
      <rPr>
        <sz val="11"/>
        <color theme="1"/>
        <rFont val="맑은 고딕"/>
        <family val="3"/>
        <charset val="129"/>
        <scheme val="major"/>
      </rPr>
      <t>바드</t>
    </r>
    <r>
      <rPr>
        <sz val="11"/>
        <color theme="1"/>
        <rFont val="맑은 고딕"/>
        <family val="2"/>
        <scheme val="major"/>
      </rPr>
      <t xml:space="preserve">, </t>
    </r>
    <r>
      <rPr>
        <sz val="11"/>
        <color theme="1"/>
        <rFont val="맑은 고딕"/>
        <family val="3"/>
        <charset val="129"/>
        <scheme val="major"/>
      </rPr>
      <t>기타</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</si>
  <si>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방어구</t>
    </r>
  </si>
  <si>
    <r>
      <t>9</t>
    </r>
    <r>
      <rPr>
        <sz val="11"/>
        <color theme="1"/>
        <rFont val="맑은 고딕"/>
        <family val="3"/>
        <charset val="129"/>
        <scheme val="major"/>
      </rPr>
      <t>종</t>
    </r>
  </si>
  <si>
    <r>
      <rPr>
        <sz val="11"/>
        <color theme="1"/>
        <rFont val="맑은 고딕"/>
        <family val="3"/>
        <charset val="129"/>
        <scheme val="major"/>
      </rPr>
      <t>몸통</t>
    </r>
  </si>
  <si>
    <r>
      <rPr>
        <sz val="11"/>
        <color theme="1"/>
        <rFont val="맑은 고딕"/>
        <family val="3"/>
        <charset val="129"/>
        <scheme val="major"/>
      </rPr>
      <t>판금</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</si>
  <si>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이동속도</t>
    </r>
    <r>
      <rPr>
        <sz val="11"/>
        <color theme="1"/>
        <rFont val="맑은 고딕"/>
        <family val="2"/>
        <scheme val="major"/>
      </rPr>
      <t>-</t>
    </r>
  </si>
  <si>
    <r>
      <rPr>
        <sz val="11"/>
        <color theme="1"/>
        <rFont val="맑은 고딕"/>
        <family val="3"/>
        <charset val="129"/>
        <scheme val="major"/>
      </rPr>
      <t>로브</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</si>
  <si>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</si>
  <si>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머리</t>
    </r>
  </si>
  <si>
    <r>
      <rPr>
        <sz val="11"/>
        <color theme="1"/>
        <rFont val="맑은 고딕"/>
        <family val="3"/>
        <charset val="129"/>
        <scheme val="major"/>
      </rPr>
      <t>투구</t>
    </r>
  </si>
  <si>
    <r>
      <rPr>
        <sz val="11"/>
        <color theme="1"/>
        <rFont val="맑은 고딕"/>
        <family val="3"/>
        <charset val="129"/>
        <scheme val="major"/>
      </rPr>
      <t>방어력</t>
    </r>
    <r>
      <rPr>
        <sz val="11"/>
        <color theme="1"/>
        <rFont val="맑은 고딕"/>
        <family val="2"/>
        <scheme val="major"/>
      </rPr>
      <t>++</t>
    </r>
  </si>
  <si>
    <r>
      <rPr>
        <sz val="11"/>
        <color theme="1"/>
        <rFont val="맑은 고딕"/>
        <family val="3"/>
        <charset val="129"/>
        <scheme val="major"/>
      </rPr>
      <t>써클릿</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</si>
  <si>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</si>
  <si>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손</t>
    </r>
  </si>
  <si>
    <r>
      <rPr>
        <sz val="11"/>
        <color theme="1"/>
        <rFont val="맑은 고딕"/>
        <family val="3"/>
        <charset val="129"/>
        <scheme val="major"/>
      </rPr>
      <t>건틀릿</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</si>
  <si>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공격속도</t>
    </r>
    <r>
      <rPr>
        <sz val="11"/>
        <color theme="1"/>
        <rFont val="맑은 고딕"/>
        <family val="2"/>
        <scheme val="major"/>
      </rPr>
      <t>+</t>
    </r>
  </si>
  <si>
    <r>
      <rPr>
        <sz val="11"/>
        <color theme="1"/>
        <rFont val="맑은 고딕"/>
        <family val="3"/>
        <charset val="129"/>
        <scheme val="major"/>
      </rPr>
      <t>글러브</t>
    </r>
  </si>
  <si>
    <r>
      <rPr>
        <sz val="11"/>
        <color theme="1"/>
        <rFont val="맑은 고딕"/>
        <family val="3"/>
        <charset val="129"/>
        <scheme val="major"/>
      </rPr>
      <t>지</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피해</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</si>
  <si>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벨트</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</si>
  <si>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체력재생</t>
    </r>
    <r>
      <rPr>
        <sz val="11"/>
        <color theme="1"/>
        <rFont val="맑은 고딕"/>
        <family val="2"/>
        <scheme val="major"/>
      </rPr>
      <t xml:space="preserve">+, </t>
    </r>
    <r>
      <rPr>
        <sz val="11"/>
        <color theme="1"/>
        <rFont val="맑은 고딕"/>
        <family val="3"/>
        <charset val="129"/>
        <scheme val="major"/>
      </rPr>
      <t>저항</t>
    </r>
    <r>
      <rPr>
        <sz val="11"/>
        <color theme="1"/>
        <rFont val="맑은 고딕"/>
        <family val="2"/>
        <scheme val="major"/>
      </rPr>
      <t>+</t>
    </r>
  </si>
  <si>
    <r>
      <rPr>
        <sz val="11"/>
        <color theme="1"/>
        <rFont val="맑은 고딕"/>
        <family val="3"/>
        <charset val="129"/>
        <scheme val="major"/>
      </rPr>
      <t>신발</t>
    </r>
  </si>
  <si>
    <r>
      <rPr>
        <sz val="11"/>
        <color theme="1"/>
        <rFont val="맑은 고딕"/>
        <family val="3"/>
        <charset val="129"/>
        <scheme val="major"/>
      </rPr>
      <t>이동속도</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t>
    </r>
  </si>
  <si>
    <r>
      <rPr>
        <sz val="11"/>
        <color theme="1"/>
        <rFont val="맑은 고딕"/>
        <family val="3"/>
        <charset val="129"/>
        <scheme val="major"/>
      </rPr>
      <t>보조방어</t>
    </r>
  </si>
  <si>
    <r>
      <rPr>
        <sz val="11"/>
        <color theme="1"/>
        <rFont val="맑은 고딕"/>
        <family val="3"/>
        <charset val="129"/>
        <scheme val="major"/>
      </rPr>
      <t>손목</t>
    </r>
  </si>
  <si>
    <r>
      <rPr>
        <sz val="11"/>
        <color theme="1"/>
        <rFont val="맑은 고딕"/>
        <family val="3"/>
        <charset val="129"/>
        <scheme val="major"/>
      </rPr>
      <t>장갑의</t>
    </r>
    <r>
      <rPr>
        <sz val="11"/>
        <color theme="1"/>
        <rFont val="맑은 고딕"/>
        <family val="2"/>
        <scheme val="major"/>
      </rPr>
      <t xml:space="preserve"> 1/2</t>
    </r>
  </si>
  <si>
    <r>
      <rPr>
        <sz val="11"/>
        <color theme="1"/>
        <rFont val="맑은 고딕"/>
        <family val="3"/>
        <charset val="129"/>
        <scheme val="major"/>
      </rPr>
      <t>어깨</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</si>
  <si>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골드드랍</t>
    </r>
    <r>
      <rPr>
        <sz val="11"/>
        <color theme="1"/>
        <rFont val="맑은 고딕"/>
        <family val="2"/>
        <scheme val="major"/>
      </rPr>
      <t xml:space="preserve">+, </t>
    </r>
    <r>
      <rPr>
        <sz val="11"/>
        <color theme="1"/>
        <rFont val="맑은 고딕"/>
        <family val="3"/>
        <charset val="129"/>
        <scheme val="major"/>
      </rPr>
      <t>피해감소</t>
    </r>
    <r>
      <rPr>
        <sz val="11"/>
        <color theme="1"/>
        <rFont val="맑은 고딕"/>
        <family val="2"/>
        <scheme val="major"/>
      </rPr>
      <t xml:space="preserve"> x%</t>
    </r>
  </si>
  <si>
    <r>
      <rPr>
        <sz val="11"/>
        <color theme="1"/>
        <rFont val="맑은 고딕"/>
        <family val="3"/>
        <charset val="129"/>
        <scheme val="major"/>
      </rPr>
      <t>각반</t>
    </r>
  </si>
  <si>
    <r>
      <rPr>
        <sz val="11"/>
        <color theme="1"/>
        <rFont val="맑은 고딕"/>
        <family val="3"/>
        <charset val="129"/>
        <scheme val="major"/>
      </rPr>
      <t>갑옷의</t>
    </r>
    <r>
      <rPr>
        <sz val="11"/>
        <color theme="1"/>
        <rFont val="맑은 고딕"/>
        <family val="2"/>
        <scheme val="major"/>
      </rPr>
      <t xml:space="preserve"> 1/2</t>
    </r>
  </si>
  <si>
    <r>
      <rPr>
        <sz val="11"/>
        <color theme="1"/>
        <rFont val="맑은 고딕"/>
        <family val="3"/>
        <charset val="129"/>
        <scheme val="major"/>
      </rPr>
      <t>방패</t>
    </r>
  </si>
  <si>
    <r>
      <rPr>
        <sz val="11"/>
        <color theme="1"/>
        <rFont val="맑은 고딕"/>
        <family val="3"/>
        <charset val="129"/>
        <scheme val="major"/>
      </rPr>
      <t>패링</t>
    </r>
  </si>
  <si>
    <r>
      <rPr>
        <sz val="11"/>
        <color theme="1"/>
        <rFont val="맑은 고딕"/>
        <family val="3"/>
        <charset val="129"/>
        <scheme val="major"/>
      </rPr>
      <t>단검</t>
    </r>
  </si>
  <si>
    <r>
      <rPr>
        <sz val="11"/>
        <color theme="1"/>
        <rFont val="맑은 고딕"/>
        <family val="3"/>
        <charset val="129"/>
        <scheme val="major"/>
      </rPr>
      <t>보조데미지</t>
    </r>
  </si>
  <si>
    <r>
      <rPr>
        <sz val="11"/>
        <color theme="1"/>
        <rFont val="맑은 고딕"/>
        <family val="3"/>
        <charset val="129"/>
        <scheme val="major"/>
      </rPr>
      <t>수리검</t>
    </r>
  </si>
  <si>
    <r>
      <t>4</t>
    </r>
    <r>
      <rPr>
        <sz val="11"/>
        <color theme="1"/>
        <rFont val="맑은 고딕"/>
        <family val="3"/>
        <charset val="129"/>
        <scheme val="major"/>
      </rPr>
      <t xml:space="preserve">종
</t>
    </r>
    <r>
      <rPr>
        <sz val="11"/>
        <color theme="1"/>
        <rFont val="맑은 고딕"/>
        <family val="2"/>
        <scheme val="major"/>
      </rPr>
      <t>(6</t>
    </r>
    <r>
      <rPr>
        <sz val="11"/>
        <color theme="1"/>
        <rFont val="맑은 고딕"/>
        <family val="3"/>
        <charset val="129"/>
        <scheme val="major"/>
      </rPr>
      <t>개</t>
    </r>
    <r>
      <rPr>
        <sz val="11"/>
        <color theme="1"/>
        <rFont val="맑은 고딕"/>
        <family val="2"/>
        <scheme val="major"/>
      </rPr>
      <t>)</t>
    </r>
  </si>
  <si>
    <r>
      <rPr>
        <sz val="11"/>
        <color theme="1"/>
        <rFont val="맑은 고딕"/>
        <family val="3"/>
        <charset val="129"/>
        <scheme val="major"/>
      </rPr>
      <t>장신구</t>
    </r>
  </si>
  <si>
    <r>
      <rPr>
        <sz val="11"/>
        <color theme="1"/>
        <rFont val="맑은 고딕"/>
        <family val="3"/>
        <charset val="129"/>
        <scheme val="major"/>
      </rPr>
      <t>반지</t>
    </r>
  </si>
  <si>
    <r>
      <rPr>
        <sz val="11"/>
        <color theme="1"/>
        <rFont val="맑은 고딕"/>
        <family val="3"/>
        <charset val="129"/>
        <scheme val="major"/>
      </rPr>
      <t>최대</t>
    </r>
    <r>
      <rPr>
        <sz val="11"/>
        <color theme="1"/>
        <rFont val="맑은 고딕"/>
        <family val="2"/>
        <scheme val="major"/>
      </rPr>
      <t xml:space="preserve"> 2</t>
    </r>
    <r>
      <rPr>
        <sz val="11"/>
        <color theme="1"/>
        <rFont val="맑은 고딕"/>
        <family val="3"/>
        <charset val="129"/>
        <scheme val="major"/>
      </rPr>
      <t>개</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</si>
  <si>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흡혈</t>
    </r>
    <r>
      <rPr>
        <sz val="11"/>
        <color theme="1"/>
        <rFont val="맑은 고딕"/>
        <family val="2"/>
        <scheme val="major"/>
      </rPr>
      <t xml:space="preserve">+, </t>
    </r>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</si>
  <si>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목걸이</t>
    </r>
  </si>
  <si>
    <r>
      <rPr>
        <sz val="11"/>
        <color theme="1"/>
        <rFont val="맑은 고딕"/>
        <family val="3"/>
        <charset val="129"/>
        <scheme val="major"/>
      </rPr>
      <t>스킬</t>
    </r>
    <r>
      <rPr>
        <sz val="11"/>
        <color theme="1"/>
        <rFont val="맑은 고딕"/>
        <family val="2"/>
        <scheme val="major"/>
      </rPr>
      <t>/</t>
    </r>
    <r>
      <rPr>
        <sz val="11"/>
        <color theme="1"/>
        <rFont val="맑은 고딕"/>
        <family val="3"/>
        <charset val="129"/>
        <scheme val="major"/>
      </rPr>
      <t>마법뎀</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 xml:space="preserve">+, </t>
    </r>
    <r>
      <rPr>
        <sz val="11"/>
        <color theme="1"/>
        <rFont val="맑은 고딕"/>
        <family val="3"/>
        <charset val="129"/>
        <scheme val="major"/>
      </rPr>
      <t>마나회복</t>
    </r>
    <r>
      <rPr>
        <sz val="11"/>
        <color theme="1"/>
        <rFont val="맑은 고딕"/>
        <family val="2"/>
        <scheme val="major"/>
      </rPr>
      <t>+</t>
    </r>
  </si>
  <si>
    <r>
      <rPr>
        <sz val="11"/>
        <color theme="1"/>
        <rFont val="맑은 고딕"/>
        <family val="3"/>
        <charset val="129"/>
        <scheme val="major"/>
      </rPr>
      <t>귀걸이</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</si>
  <si>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지</t>
    </r>
    <r>
      <rPr>
        <sz val="11"/>
        <color theme="1"/>
        <rFont val="맑은 고딕"/>
        <family val="2"/>
        <scheme val="major"/>
      </rPr>
      <t>+</t>
    </r>
  </si>
  <si>
    <r>
      <rPr>
        <sz val="11"/>
        <color theme="1"/>
        <rFont val="맑은 고딕"/>
        <family val="3"/>
        <charset val="129"/>
        <scheme val="major"/>
      </rPr>
      <t>망토</t>
    </r>
  </si>
  <si>
    <r>
      <rPr>
        <sz val="11"/>
        <color theme="1"/>
        <rFont val="맑은 고딕"/>
        <family val="3"/>
        <charset val="129"/>
        <scheme val="major"/>
      </rPr>
      <t>방어</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</si>
  <si>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능력치</t>
    </r>
  </si>
  <si>
    <r>
      <rPr>
        <sz val="11"/>
        <color theme="1"/>
        <rFont val="맑은 고딕"/>
        <family val="3"/>
        <charset val="129"/>
        <scheme val="major"/>
      </rPr>
      <t>스텟</t>
    </r>
  </si>
  <si>
    <r>
      <t>3</t>
    </r>
    <r>
      <rPr>
        <sz val="11"/>
        <color theme="1"/>
        <rFont val="맑은 고딕"/>
        <family val="3"/>
        <charset val="129"/>
        <scheme val="major"/>
      </rPr>
      <t>종</t>
    </r>
    <r>
      <rPr>
        <sz val="11"/>
        <color theme="1"/>
        <rFont val="맑은 고딕"/>
        <family val="2"/>
        <scheme val="major"/>
      </rPr>
      <t>+
25</t>
    </r>
    <r>
      <rPr>
        <sz val="11"/>
        <color theme="1"/>
        <rFont val="맑은 고딕"/>
        <family val="3"/>
        <charset val="129"/>
        <scheme val="major"/>
      </rPr>
      <t>종</t>
    </r>
  </si>
  <si>
    <r>
      <rPr>
        <sz val="11"/>
        <color theme="1"/>
        <rFont val="맑은 고딕"/>
        <family val="3"/>
        <charset val="129"/>
        <scheme val="major"/>
      </rPr>
      <t xml:space="preserve">기본스텟
</t>
    </r>
    <r>
      <rPr>
        <sz val="11"/>
        <color theme="1"/>
        <rFont val="맑은 고딕"/>
        <family val="2"/>
        <scheme val="major"/>
      </rPr>
      <t>(</t>
    </r>
    <r>
      <rPr>
        <sz val="11"/>
        <color theme="1"/>
        <rFont val="맑은 고딕"/>
        <family val="3"/>
        <charset val="129"/>
        <scheme val="major"/>
      </rPr>
      <t>투자</t>
    </r>
    <r>
      <rPr>
        <sz val="11"/>
        <color theme="1"/>
        <rFont val="맑은 고딕"/>
        <family val="2"/>
        <scheme val="major"/>
      </rPr>
      <t>)</t>
    </r>
  </si>
  <si>
    <r>
      <rPr>
        <sz val="11"/>
        <color theme="1"/>
        <rFont val="맑은 고딕"/>
        <family val="3"/>
        <charset val="129"/>
        <scheme val="major"/>
      </rPr>
      <t>파워</t>
    </r>
  </si>
  <si>
    <r>
      <rPr>
        <sz val="11"/>
        <color theme="1"/>
        <rFont val="맑은 고딕"/>
        <family val="3"/>
        <charset val="129"/>
        <scheme val="major"/>
      </rPr>
      <t>최대</t>
    </r>
    <r>
      <rPr>
        <sz val="11"/>
        <color theme="1"/>
        <rFont val="맑은 고딕"/>
        <family val="2"/>
        <scheme val="major"/>
      </rPr>
      <t xml:space="preserve"> </t>
    </r>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마법공격력</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</si>
  <si>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집중</t>
    </r>
  </si>
  <si>
    <r>
      <rPr>
        <sz val="11"/>
        <color theme="1"/>
        <rFont val="맑은 고딕"/>
        <family val="3"/>
        <charset val="129"/>
        <scheme val="major"/>
      </rPr>
      <t>최소</t>
    </r>
    <r>
      <rPr>
        <sz val="11"/>
        <color theme="1"/>
        <rFont val="맑은 고딕"/>
        <family val="2"/>
        <scheme val="major"/>
      </rPr>
      <t xml:space="preserve"> </t>
    </r>
    <r>
      <rPr>
        <sz val="11"/>
        <color theme="1"/>
        <rFont val="맑은 고딕"/>
        <family val="3"/>
        <charset val="129"/>
        <scheme val="major"/>
      </rPr>
      <t>피해증가</t>
    </r>
    <r>
      <rPr>
        <sz val="11"/>
        <color theme="1"/>
        <rFont val="맑은 고딕"/>
        <family val="2"/>
        <scheme val="major"/>
      </rPr>
      <t xml:space="preserve">/ </t>
    </r>
    <r>
      <rPr>
        <sz val="11"/>
        <color theme="1"/>
        <rFont val="맑은 고딕"/>
        <family val="3"/>
        <charset val="129"/>
        <scheme val="major"/>
      </rPr>
      <t>치명타</t>
    </r>
    <r>
      <rPr>
        <sz val="11"/>
        <color theme="1"/>
        <rFont val="맑은 고딕"/>
        <family val="2"/>
        <scheme val="major"/>
      </rPr>
      <t>+</t>
    </r>
    <r>
      <rPr>
        <sz val="11"/>
        <color theme="1"/>
        <rFont val="맑은 고딕"/>
        <family val="3"/>
        <charset val="129"/>
        <scheme val="major"/>
      </rPr>
      <t>공속</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t>
    </r>
    <r>
      <rPr>
        <sz val="11"/>
        <color theme="1"/>
        <rFont val="맑은 고딕"/>
        <family val="3"/>
        <charset val="129"/>
        <scheme val="major"/>
      </rPr>
      <t>쿨탐</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감소</t>
    </r>
  </si>
  <si>
    <r>
      <rPr>
        <sz val="11"/>
        <color theme="1"/>
        <rFont val="맑은 고딕"/>
        <family val="3"/>
        <charset val="129"/>
        <scheme val="major"/>
      </rPr>
      <t>활력</t>
    </r>
  </si>
  <si>
    <r>
      <rPr>
        <sz val="11"/>
        <color theme="1"/>
        <rFont val="맑은 고딕"/>
        <family val="3"/>
        <charset val="129"/>
        <scheme val="major"/>
      </rPr>
      <t>체력</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마력</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</si>
  <si>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보조스텟
각종
템에
붙음</t>
    </r>
  </si>
  <si>
    <r>
      <rPr>
        <sz val="11"/>
        <color theme="1"/>
        <rFont val="맑은 고딕"/>
        <family val="3"/>
        <charset val="129"/>
        <scheme val="major"/>
      </rPr>
      <t>공격력</t>
    </r>
  </si>
  <si>
    <r>
      <rPr>
        <sz val="11"/>
        <color theme="1"/>
        <rFont val="맑은 고딕"/>
        <family val="3"/>
        <charset val="129"/>
        <scheme val="major"/>
      </rPr>
      <t>최대</t>
    </r>
  </si>
  <si>
    <r>
      <rPr>
        <sz val="11"/>
        <color theme="1"/>
        <rFont val="맑은 고딕"/>
        <family val="3"/>
        <charset val="129"/>
        <scheme val="major"/>
      </rPr>
      <t>이거만</t>
    </r>
    <r>
      <rPr>
        <sz val="11"/>
        <color theme="1"/>
        <rFont val="맑은 고딕"/>
        <family val="2"/>
        <scheme val="major"/>
      </rPr>
      <t xml:space="preserve"> </t>
    </r>
    <r>
      <rPr>
        <sz val="11"/>
        <color theme="1"/>
        <rFont val="맑은 고딕"/>
        <family val="3"/>
        <charset val="129"/>
        <scheme val="major"/>
      </rPr>
      <t>올리면</t>
    </r>
    <r>
      <rPr>
        <sz val="11"/>
        <color theme="1"/>
        <rFont val="맑은 고딕"/>
        <family val="2"/>
        <scheme val="major"/>
      </rPr>
      <t xml:space="preserve"> </t>
    </r>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편차가</t>
    </r>
    <r>
      <rPr>
        <sz val="11"/>
        <color theme="1"/>
        <rFont val="맑은 고딕"/>
        <family val="2"/>
        <scheme val="major"/>
      </rPr>
      <t xml:space="preserve"> </t>
    </r>
    <r>
      <rPr>
        <sz val="11"/>
        <color theme="1"/>
        <rFont val="맑은 고딕"/>
        <family val="3"/>
        <charset val="129"/>
        <scheme val="major"/>
      </rPr>
      <t>심해짐</t>
    </r>
  </si>
  <si>
    <r>
      <rPr>
        <sz val="11"/>
        <color theme="1"/>
        <rFont val="맑은 고딕"/>
        <family val="3"/>
        <charset val="129"/>
        <scheme val="major"/>
      </rPr>
      <t>방어력</t>
    </r>
  </si>
  <si>
    <r>
      <rPr>
        <sz val="11"/>
        <color theme="1"/>
        <rFont val="맑은 고딕"/>
        <family val="3"/>
        <charset val="129"/>
        <scheme val="major"/>
      </rPr>
      <t>물리</t>
    </r>
  </si>
  <si>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방어</t>
    </r>
    <r>
      <rPr>
        <sz val="11"/>
        <color theme="1"/>
        <rFont val="맑은 고딕"/>
        <family val="2"/>
        <scheme val="major"/>
      </rPr>
      <t xml:space="preserve"> 1</t>
    </r>
    <r>
      <rPr>
        <sz val="11"/>
        <color theme="1"/>
        <rFont val="맑은 고딕"/>
        <family val="3"/>
        <charset val="129"/>
        <scheme val="major"/>
      </rPr>
      <t>당</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1% </t>
    </r>
    <r>
      <rPr>
        <sz val="11"/>
        <color theme="1"/>
        <rFont val="맑은 고딕"/>
        <family val="3"/>
        <charset val="129"/>
        <scheme val="major"/>
      </rPr>
      <t>감소</t>
    </r>
    <r>
      <rPr>
        <sz val="11"/>
        <color theme="1"/>
        <rFont val="맑은 고딕"/>
        <family val="2"/>
        <scheme val="major"/>
      </rPr>
      <t>, 100</t>
    </r>
    <r>
      <rPr>
        <sz val="11"/>
        <color theme="1"/>
        <rFont val="맑은 고딕"/>
        <family val="3"/>
        <charset val="129"/>
        <scheme val="major"/>
      </rPr>
      <t>이면</t>
    </r>
    <r>
      <rPr>
        <sz val="11"/>
        <color theme="1"/>
        <rFont val="맑은 고딕"/>
        <family val="2"/>
        <scheme val="major"/>
      </rPr>
      <t xml:space="preserve"> 50%</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입음</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</si>
  <si>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마법</t>
    </r>
  </si>
  <si>
    <r>
      <rPr>
        <sz val="11"/>
        <color theme="1"/>
        <rFont val="맑은 고딕"/>
        <family val="3"/>
        <charset val="129"/>
        <scheme val="major"/>
      </rPr>
      <t>피해감소</t>
    </r>
  </si>
  <si>
    <r>
      <rPr>
        <sz val="11"/>
        <color theme="1"/>
        <rFont val="맑은 고딕"/>
        <family val="3"/>
        <charset val="129"/>
        <scheme val="major"/>
      </rPr>
      <t>아이템에는</t>
    </r>
    <r>
      <rPr>
        <sz val="11"/>
        <color theme="1"/>
        <rFont val="맑은 고딕"/>
        <family val="2"/>
        <scheme val="major"/>
      </rPr>
      <t xml:space="preserve"> </t>
    </r>
    <r>
      <rPr>
        <sz val="11"/>
        <color theme="1"/>
        <rFont val="맑은 고딕"/>
        <family val="3"/>
        <charset val="129"/>
        <scheme val="major"/>
      </rPr>
      <t>최대</t>
    </r>
    <r>
      <rPr>
        <sz val="11"/>
        <color theme="1"/>
        <rFont val="맑은 고딕"/>
        <family val="2"/>
        <scheme val="major"/>
      </rPr>
      <t xml:space="preserve"> 10%</t>
    </r>
    <r>
      <rPr>
        <sz val="11"/>
        <color theme="1"/>
        <rFont val="맑은 고딕"/>
        <family val="3"/>
        <charset val="129"/>
        <scheme val="major"/>
      </rPr>
      <t>정도</t>
    </r>
  </si>
  <si>
    <r>
      <rPr>
        <sz val="11"/>
        <color theme="1"/>
        <rFont val="맑은 고딕"/>
        <family val="3"/>
        <charset val="129"/>
        <scheme val="major"/>
      </rPr>
      <t>강인함</t>
    </r>
  </si>
  <si>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버프</t>
    </r>
    <r>
      <rPr>
        <sz val="11"/>
        <color theme="1"/>
        <rFont val="맑은 고딕"/>
        <family val="2"/>
        <scheme val="major"/>
      </rPr>
      <t xml:space="preserve"> </t>
    </r>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</si>
  <si>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치명확률</t>
    </r>
  </si>
  <si>
    <r>
      <rPr>
        <sz val="11"/>
        <color theme="1"/>
        <rFont val="맑은 고딕"/>
        <family val="3"/>
        <charset val="129"/>
        <scheme val="major"/>
      </rPr>
      <t>치명배율</t>
    </r>
  </si>
  <si>
    <r>
      <rPr>
        <sz val="11"/>
        <color theme="1"/>
        <rFont val="맑은 고딕"/>
        <family val="3"/>
        <charset val="129"/>
        <scheme val="major"/>
      </rPr>
      <t>회피</t>
    </r>
  </si>
  <si>
    <r>
      <rPr>
        <sz val="11"/>
        <color theme="1"/>
        <rFont val="맑은 고딕"/>
        <family val="3"/>
        <charset val="129"/>
        <scheme val="major"/>
      </rPr>
      <t>마법방어</t>
    </r>
  </si>
  <si>
    <r>
      <rPr>
        <sz val="11"/>
        <color theme="1"/>
        <rFont val="맑은 고딕"/>
        <family val="3"/>
        <charset val="129"/>
        <scheme val="major"/>
      </rPr>
      <t>별도</t>
    </r>
    <r>
      <rPr>
        <sz val="11"/>
        <color theme="1"/>
        <rFont val="맑은 고딕"/>
        <family val="2"/>
        <scheme val="major"/>
      </rPr>
      <t xml:space="preserve"> </t>
    </r>
    <r>
      <rPr>
        <sz val="11"/>
        <color theme="1"/>
        <rFont val="맑은 고딕"/>
        <family val="3"/>
        <charset val="129"/>
        <scheme val="major"/>
      </rPr>
      <t>확률</t>
    </r>
  </si>
  <si>
    <r>
      <rPr>
        <sz val="11"/>
        <color theme="1"/>
        <rFont val="맑은 고딕"/>
        <family val="3"/>
        <charset val="129"/>
        <scheme val="major"/>
      </rPr>
      <t>피흡</t>
    </r>
  </si>
  <si>
    <r>
      <rPr>
        <sz val="11"/>
        <color theme="1"/>
        <rFont val="맑은 고딕"/>
        <family val="3"/>
        <charset val="129"/>
        <scheme val="major"/>
      </rPr>
      <t>물리데미지만</t>
    </r>
    <r>
      <rPr>
        <sz val="11"/>
        <color theme="1"/>
        <rFont val="맑은 고딕"/>
        <family val="2"/>
        <scheme val="major"/>
      </rPr>
      <t xml:space="preserve"> </t>
    </r>
    <r>
      <rPr>
        <sz val="11"/>
        <color theme="1"/>
        <rFont val="맑은 고딕"/>
        <family val="3"/>
        <charset val="129"/>
        <scheme val="major"/>
      </rPr>
      <t>적용</t>
    </r>
  </si>
  <si>
    <r>
      <rPr>
        <sz val="11"/>
        <color theme="1"/>
        <rFont val="맑은 고딕"/>
        <family val="3"/>
        <charset val="129"/>
        <scheme val="major"/>
      </rPr>
      <t>속도</t>
    </r>
  </si>
  <si>
    <r>
      <rPr>
        <sz val="11"/>
        <color theme="1"/>
        <rFont val="맑은 고딕"/>
        <family val="3"/>
        <charset val="129"/>
        <scheme val="major"/>
      </rPr>
      <t>공격속도</t>
    </r>
  </si>
  <si>
    <r>
      <rPr>
        <sz val="11"/>
        <color theme="1"/>
        <rFont val="맑은 고딕"/>
        <family val="3"/>
        <charset val="129"/>
        <scheme val="major"/>
      </rPr>
      <t>이동속도</t>
    </r>
  </si>
  <si>
    <r>
      <rPr>
        <sz val="11"/>
        <color theme="1"/>
        <rFont val="맑은 고딕"/>
        <family val="3"/>
        <charset val="129"/>
        <scheme val="major"/>
      </rPr>
      <t>재생</t>
    </r>
  </si>
  <si>
    <r>
      <rPr>
        <sz val="11"/>
        <color theme="1"/>
        <rFont val="맑은 고딕"/>
        <family val="3"/>
        <charset val="129"/>
        <scheme val="major"/>
      </rPr>
      <t>체력</t>
    </r>
  </si>
  <si>
    <r>
      <rPr>
        <sz val="11"/>
        <color theme="1"/>
        <rFont val="맑은 고딕"/>
        <family val="3"/>
        <charset val="129"/>
        <scheme val="major"/>
      </rPr>
      <t>수치는</t>
    </r>
    <r>
      <rPr>
        <sz val="11"/>
        <color theme="1"/>
        <rFont val="맑은 고딕"/>
        <family val="2"/>
        <scheme val="major"/>
      </rPr>
      <t xml:space="preserve"> %</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고정수치</t>
    </r>
  </si>
  <si>
    <r>
      <rPr>
        <sz val="11"/>
        <color theme="1"/>
        <rFont val="맑은 고딕"/>
        <family val="3"/>
        <charset val="129"/>
        <scheme val="major"/>
      </rPr>
      <t>마력</t>
    </r>
  </si>
  <si>
    <r>
      <rPr>
        <sz val="11"/>
        <color theme="1"/>
        <rFont val="맑은 고딕"/>
        <family val="3"/>
        <charset val="129"/>
        <scheme val="major"/>
      </rPr>
      <t>확률</t>
    </r>
  </si>
  <si>
    <r>
      <rPr>
        <sz val="11"/>
        <color theme="1"/>
        <rFont val="맑은 고딕"/>
        <family val="3"/>
        <charset val="129"/>
        <scheme val="major"/>
      </rPr>
      <t>골드</t>
    </r>
  </si>
  <si>
    <r>
      <rPr>
        <sz val="11"/>
        <color theme="1"/>
        <rFont val="맑은 고딕"/>
        <family val="3"/>
        <charset val="129"/>
        <scheme val="major"/>
      </rPr>
      <t>드랍</t>
    </r>
  </si>
  <si>
    <r>
      <rPr>
        <sz val="11"/>
        <color theme="1"/>
        <rFont val="맑은 고딕"/>
        <family val="3"/>
        <charset val="129"/>
        <scheme val="major"/>
      </rPr>
      <t>경험치</t>
    </r>
  </si>
  <si>
    <r>
      <rPr>
        <sz val="11"/>
        <color theme="1"/>
        <rFont val="맑은 고딕"/>
        <family val="3"/>
        <charset val="129"/>
        <scheme val="major"/>
      </rPr>
      <t>데미지</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</si>
  <si>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</si>
  <si>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레벨</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</si>
  <si>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</si>
  <si>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마법력</t>
    </r>
  </si>
  <si>
    <r>
      <rPr>
        <sz val="11"/>
        <color theme="1"/>
        <rFont val="맑은 고딕"/>
        <family val="3"/>
        <charset val="129"/>
        <scheme val="major"/>
      </rPr>
      <t>마법데미지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</si>
  <si>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쿨감</t>
    </r>
  </si>
  <si>
    <r>
      <rPr>
        <sz val="11"/>
        <color theme="1"/>
        <rFont val="맑은 고딕"/>
        <family val="3"/>
        <charset val="129"/>
        <scheme val="major"/>
      </rPr>
      <t>모든스킬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쿨타임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궁극기는</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절반</t>
    </r>
  </si>
  <si>
    <r>
      <rPr>
        <sz val="11"/>
        <color theme="1"/>
        <rFont val="맑은 고딕"/>
        <family val="3"/>
        <charset val="129"/>
        <scheme val="major"/>
      </rPr>
      <t>캐스팅</t>
    </r>
  </si>
  <si>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속도</t>
    </r>
    <r>
      <rPr>
        <sz val="11"/>
        <color theme="1"/>
        <rFont val="맑은 고딕"/>
        <family val="2"/>
        <scheme val="major"/>
      </rPr>
      <t xml:space="preserve"> </t>
    </r>
    <r>
      <rPr>
        <sz val="11"/>
        <color theme="1"/>
        <rFont val="맑은 고딕"/>
        <family val="3"/>
        <charset val="129"/>
        <scheme val="major"/>
      </rPr>
      <t>빨라짐</t>
    </r>
  </si>
  <si>
    <r>
      <rPr>
        <sz val="11"/>
        <color theme="1"/>
        <rFont val="맑은 고딕"/>
        <family val="3"/>
        <charset val="129"/>
        <scheme val="major"/>
      </rPr>
      <t>업적</t>
    </r>
  </si>
  <si>
    <r>
      <rPr>
        <sz val="11"/>
        <color theme="1"/>
        <rFont val="맑은 고딕"/>
        <family val="3"/>
        <charset val="129"/>
        <scheme val="major"/>
      </rPr>
      <t>업적별
등급표시</t>
    </r>
    <r>
      <rPr>
        <sz val="11"/>
        <color theme="1"/>
        <rFont val="맑은 고딕"/>
        <family val="2"/>
        <scheme val="major"/>
      </rPr>
      <t xml:space="preserve">
[</t>
    </r>
    <r>
      <rPr>
        <sz val="11"/>
        <color theme="1"/>
        <rFont val="맑은 고딕"/>
        <family val="3"/>
        <charset val="129"/>
        <scheme val="major"/>
      </rPr>
      <t>초보</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[Lv 00]
[</t>
    </r>
    <r>
      <rPr>
        <sz val="11"/>
        <color theme="1"/>
        <rFont val="맑은 고딕"/>
        <family val="3"/>
        <charset val="129"/>
        <scheme val="major"/>
      </rPr>
      <t>마스터</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xml:space="preserve">)
</t>
    </r>
    <r>
      <rPr>
        <sz val="10"/>
        <color theme="1"/>
        <rFont val="맑은 고딕"/>
        <family val="2"/>
        <scheme val="major"/>
      </rPr>
      <t>(</t>
    </r>
    <r>
      <rPr>
        <sz val="10"/>
        <color theme="1"/>
        <rFont val="맑은 고딕"/>
        <family val="3"/>
        <charset val="129"/>
        <scheme val="major"/>
      </rPr>
      <t>수동지급</t>
    </r>
    <r>
      <rPr>
        <sz val="10"/>
        <color theme="1"/>
        <rFont val="맑은 고딕"/>
        <family val="2"/>
        <scheme val="major"/>
      </rPr>
      <t>)</t>
    </r>
  </si>
  <si>
    <r>
      <rPr>
        <sz val="11"/>
        <color theme="1"/>
        <rFont val="맑은 고딕"/>
        <family val="3"/>
        <charset val="129"/>
        <scheme val="major"/>
      </rPr>
      <t>브론즈</t>
    </r>
  </si>
  <si>
    <r>
      <rPr>
        <sz val="11"/>
        <color theme="1"/>
        <rFont val="맑은 고딕"/>
        <family val="3"/>
        <charset val="129"/>
        <scheme val="major"/>
      </rPr>
      <t>시작에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부여</t>
    </r>
    <r>
      <rPr>
        <sz val="11"/>
        <color theme="1"/>
        <rFont val="맑은 고딕"/>
        <family val="2"/>
        <scheme val="major"/>
      </rPr>
      <t xml:space="preserve">, </t>
    </r>
    <r>
      <rPr>
        <sz val="11"/>
        <color theme="1"/>
        <rFont val="맑은 고딕"/>
        <family val="3"/>
        <charset val="129"/>
        <scheme val="major"/>
      </rPr>
      <t>갈수록</t>
    </r>
    <r>
      <rPr>
        <sz val="11"/>
        <color theme="1"/>
        <rFont val="맑은 고딕"/>
        <family val="2"/>
        <scheme val="major"/>
      </rPr>
      <t xml:space="preserve"> </t>
    </r>
    <r>
      <rPr>
        <sz val="11"/>
        <color theme="1"/>
        <rFont val="맑은 고딕"/>
        <family val="3"/>
        <charset val="129"/>
        <scheme val="major"/>
      </rPr>
      <t>업그레이드</t>
    </r>
  </si>
  <si>
    <r>
      <rPr>
        <sz val="11"/>
        <color theme="1"/>
        <rFont val="맑은 고딕"/>
        <family val="3"/>
        <charset val="129"/>
        <scheme val="major"/>
      </rPr>
      <t>관심</t>
    </r>
  </si>
  <si>
    <r>
      <rPr>
        <sz val="11"/>
        <color theme="1"/>
        <rFont val="맑은 고딕"/>
        <family val="3"/>
        <charset val="129"/>
        <scheme val="major"/>
      </rPr>
      <t>단일</t>
    </r>
  </si>
  <si>
    <r>
      <rPr>
        <sz val="11"/>
        <color theme="1"/>
        <rFont val="맑은 고딕"/>
        <family val="3"/>
        <charset val="129"/>
        <scheme val="major"/>
      </rPr>
      <t>단일</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</si>
  <si>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애착</t>
    </r>
  </si>
  <si>
    <r>
      <rPr>
        <sz val="11"/>
        <color theme="1"/>
        <rFont val="맑은 고딕"/>
        <family val="3"/>
        <charset val="129"/>
        <scheme val="major"/>
      </rPr>
      <t>누적</t>
    </r>
  </si>
  <si>
    <r>
      <rPr>
        <sz val="11"/>
        <color theme="1"/>
        <rFont val="맑은 고딕"/>
        <family val="3"/>
        <charset val="129"/>
        <scheme val="major"/>
      </rPr>
      <t>누적</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</si>
  <si>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학살자</t>
    </r>
  </si>
  <si>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킬</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r>
      <rPr>
        <sz val="11"/>
        <color theme="1"/>
        <rFont val="맑은 고딕"/>
        <family val="2"/>
        <scheme val="major"/>
      </rPr>
      <t xml:space="preserve"> Max </t>
    </r>
    <r>
      <rPr>
        <sz val="11"/>
        <color theme="1"/>
        <rFont val="맑은 고딕"/>
        <family val="3"/>
        <charset val="129"/>
        <scheme val="major"/>
      </rPr>
      <t>낮게</t>
    </r>
    <r>
      <rPr>
        <sz val="11"/>
        <color theme="1"/>
        <rFont val="맑은 고딕"/>
        <family val="2"/>
        <scheme val="major"/>
      </rPr>
      <t xml:space="preserve"> </t>
    </r>
    <r>
      <rPr>
        <sz val="11"/>
        <color theme="1"/>
        <rFont val="맑은 고딕"/>
        <family val="3"/>
        <charset val="129"/>
        <scheme val="major"/>
      </rPr>
      <t>하고</t>
    </r>
    <r>
      <rPr>
        <sz val="11"/>
        <color theme="1"/>
        <rFont val="맑은 고딕"/>
        <family val="2"/>
        <scheme val="major"/>
      </rPr>
      <t xml:space="preserve"> </t>
    </r>
    <r>
      <rPr>
        <sz val="11"/>
        <color theme="1"/>
        <rFont val="맑은 고딕"/>
        <family val="3"/>
        <charset val="129"/>
        <scheme val="major"/>
      </rPr>
      <t>수치</t>
    </r>
    <r>
      <rPr>
        <sz val="11"/>
        <color theme="1"/>
        <rFont val="맑은 고딕"/>
        <family val="2"/>
        <scheme val="major"/>
      </rPr>
      <t xml:space="preserve"> </t>
    </r>
    <r>
      <rPr>
        <sz val="11"/>
        <color theme="1"/>
        <rFont val="맑은 고딕"/>
        <family val="3"/>
        <charset val="129"/>
        <scheme val="major"/>
      </rPr>
      <t>기록용으로</t>
    </r>
    <r>
      <rPr>
        <sz val="11"/>
        <color theme="1"/>
        <rFont val="맑은 고딕"/>
        <family val="2"/>
        <scheme val="major"/>
      </rPr>
      <t xml:space="preserve"> </t>
    </r>
    <r>
      <rPr>
        <sz val="11"/>
        <color theme="1"/>
        <rFont val="맑은 고딕"/>
        <family val="3"/>
        <charset val="129"/>
        <scheme val="major"/>
      </rPr>
      <t>두기</t>
    </r>
  </si>
  <si>
    <r>
      <rPr>
        <sz val="11"/>
        <color theme="1"/>
        <rFont val="맑은 고딕"/>
        <family val="3"/>
        <charset val="129"/>
        <scheme val="major"/>
      </rPr>
      <t>성장</t>
    </r>
  </si>
  <si>
    <r>
      <rPr>
        <sz val="11"/>
        <color theme="1"/>
        <rFont val="맑은 고딕"/>
        <family val="3"/>
        <charset val="129"/>
        <scheme val="major"/>
      </rPr>
      <t>레벨</t>
    </r>
    <r>
      <rPr>
        <sz val="11"/>
        <color theme="1"/>
        <rFont val="맑은 고딕"/>
        <family val="2"/>
        <scheme val="major"/>
      </rPr>
      <t xml:space="preserve"> 00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</si>
  <si>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카페가입</t>
    </r>
  </si>
  <si>
    <r>
      <rPr>
        <sz val="11"/>
        <color theme="1"/>
        <rFont val="맑은 고딕"/>
        <family val="3"/>
        <charset val="129"/>
        <scheme val="major"/>
      </rPr>
      <t>포인트</t>
    </r>
  </si>
  <si>
    <r>
      <rPr>
        <sz val="11"/>
        <color theme="1"/>
        <rFont val="맑은 고딕"/>
        <family val="3"/>
        <charset val="129"/>
        <scheme val="major"/>
      </rPr>
      <t>수동</t>
    </r>
    <r>
      <rPr>
        <sz val="11"/>
        <color theme="1"/>
        <rFont val="맑은 고딕"/>
        <family val="2"/>
        <scheme val="major"/>
      </rPr>
      <t xml:space="preserve"> </t>
    </r>
    <r>
      <rPr>
        <sz val="11"/>
        <color theme="1"/>
        <rFont val="맑은 고딕"/>
        <family val="3"/>
        <charset val="129"/>
        <scheme val="major"/>
      </rPr>
      <t>확인</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배틀넷</t>
    </r>
    <r>
      <rPr>
        <sz val="11"/>
        <color theme="1"/>
        <rFont val="맑은 고딕"/>
        <family val="2"/>
        <scheme val="major"/>
      </rPr>
      <t xml:space="preserve"> </t>
    </r>
    <r>
      <rPr>
        <sz val="11"/>
        <color theme="1"/>
        <rFont val="맑은 고딕"/>
        <family val="3"/>
        <charset val="129"/>
        <scheme val="major"/>
      </rPr>
      <t>아이디</t>
    </r>
    <r>
      <rPr>
        <sz val="11"/>
        <color theme="1"/>
        <rFont val="맑은 고딕"/>
        <family val="2"/>
        <scheme val="major"/>
      </rPr>
      <t xml:space="preserve"> </t>
    </r>
    <r>
      <rPr>
        <sz val="11"/>
        <color theme="1"/>
        <rFont val="맑은 고딕"/>
        <family val="3"/>
        <charset val="129"/>
        <scheme val="major"/>
      </rPr>
      <t>연동</t>
    </r>
  </si>
  <si>
    <r>
      <rPr>
        <sz val="11"/>
        <color theme="1"/>
        <rFont val="맑은 고딕"/>
        <family val="3"/>
        <charset val="129"/>
        <scheme val="major"/>
      </rPr>
      <t>랭커</t>
    </r>
  </si>
  <si>
    <r>
      <rPr>
        <sz val="11"/>
        <color theme="1"/>
        <rFont val="맑은 고딕"/>
        <family val="3"/>
        <charset val="129"/>
        <scheme val="major"/>
      </rPr>
      <t>순위에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지급</t>
    </r>
  </si>
  <si>
    <r>
      <rPr>
        <sz val="11"/>
        <color theme="1"/>
        <rFont val="맑은 고딕"/>
        <family val="3"/>
        <charset val="129"/>
        <scheme val="major"/>
      </rPr>
      <t>초보자</t>
    </r>
  </si>
  <si>
    <r>
      <rPr>
        <sz val="11"/>
        <color theme="1"/>
        <rFont val="맑은 고딕"/>
        <family val="3"/>
        <charset val="129"/>
        <scheme val="major"/>
      </rPr>
      <t>맨손으로</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</si>
  <si>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개근상</t>
    </r>
  </si>
  <si>
    <r>
      <rPr>
        <sz val="11"/>
        <color theme="1"/>
        <rFont val="맑은 고딕"/>
        <family val="3"/>
        <charset val="129"/>
        <scheme val="major"/>
      </rPr>
      <t>출석</t>
    </r>
    <r>
      <rPr>
        <sz val="11"/>
        <color theme="1"/>
        <rFont val="맑은 고딕"/>
        <family val="2"/>
        <scheme val="major"/>
      </rPr>
      <t xml:space="preserve"> </t>
    </r>
    <r>
      <rPr>
        <sz val="11"/>
        <color theme="1"/>
        <rFont val="맑은 고딕"/>
        <family val="3"/>
        <charset val="129"/>
        <scheme val="major"/>
      </rPr>
      <t>보상</t>
    </r>
    <r>
      <rPr>
        <sz val="11"/>
        <color theme="1"/>
        <rFont val="맑은 고딕"/>
        <family val="2"/>
        <scheme val="major"/>
      </rPr>
      <t>+</t>
    </r>
  </si>
  <si>
    <r>
      <rPr>
        <sz val="11"/>
        <color theme="1"/>
        <rFont val="맑은 고딕"/>
        <family val="3"/>
        <charset val="129"/>
        <scheme val="major"/>
      </rPr>
      <t>출석체크</t>
    </r>
    <r>
      <rPr>
        <sz val="11"/>
        <color theme="1"/>
        <rFont val="맑은 고딕"/>
        <family val="2"/>
        <scheme val="major"/>
      </rPr>
      <t xml:space="preserve"> </t>
    </r>
    <r>
      <rPr>
        <sz val="11"/>
        <color theme="1"/>
        <rFont val="맑은 고딕"/>
        <family val="3"/>
        <charset val="129"/>
        <scheme val="major"/>
      </rPr>
      <t>개근</t>
    </r>
  </si>
  <si>
    <r>
      <rPr>
        <sz val="11"/>
        <color theme="1"/>
        <rFont val="맑은 고딕"/>
        <family val="3"/>
        <charset val="129"/>
        <scheme val="major"/>
      </rPr>
      <t>수집가</t>
    </r>
  </si>
  <si>
    <r>
      <t>00</t>
    </r>
    <r>
      <rPr>
        <sz val="11"/>
        <color theme="1"/>
        <rFont val="맑은 고딕"/>
        <family val="3"/>
        <charset val="129"/>
        <scheme val="major"/>
      </rPr>
      <t>등급</t>
    </r>
    <r>
      <rPr>
        <sz val="11"/>
        <color theme="1"/>
        <rFont val="맑은 고딕"/>
        <family val="2"/>
        <scheme val="major"/>
      </rPr>
      <t xml:space="preserve"> </t>
    </r>
    <r>
      <rPr>
        <sz val="11"/>
        <color theme="1"/>
        <rFont val="맑은 고딕"/>
        <family val="3"/>
        <charset val="129"/>
        <scheme val="major"/>
      </rPr>
      <t>아이템</t>
    </r>
    <r>
      <rPr>
        <sz val="11"/>
        <color theme="1"/>
        <rFont val="맑은 고딕"/>
        <family val="2"/>
        <scheme val="major"/>
      </rPr>
      <t xml:space="preserve"> </t>
    </r>
    <r>
      <rPr>
        <sz val="11"/>
        <color theme="1"/>
        <rFont val="맑은 고딕"/>
        <family val="3"/>
        <charset val="129"/>
        <scheme val="major"/>
      </rPr>
      <t>획득</t>
    </r>
  </si>
  <si>
    <r>
      <rPr>
        <sz val="11"/>
        <color theme="1"/>
        <rFont val="맑은 고딕"/>
        <family val="3"/>
        <charset val="129"/>
        <scheme val="major"/>
      </rPr>
      <t>퀘스트</t>
    </r>
  </si>
  <si>
    <r>
      <rPr>
        <sz val="11"/>
        <color theme="1"/>
        <rFont val="맑은 고딕"/>
        <family val="3"/>
        <charset val="129"/>
        <scheme val="major"/>
      </rPr>
      <t>반복퀘스트</t>
    </r>
    <r>
      <rPr>
        <sz val="11"/>
        <color theme="1"/>
        <rFont val="맑은 고딕"/>
        <family val="2"/>
        <scheme val="major"/>
      </rPr>
      <t xml:space="preserve"> 00</t>
    </r>
    <r>
      <rPr>
        <sz val="11"/>
        <color theme="1"/>
        <rFont val="맑은 고딕"/>
        <family val="3"/>
        <charset val="129"/>
        <scheme val="major"/>
      </rPr>
      <t>회</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</si>
  <si>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승리자</t>
    </r>
  </si>
  <si>
    <r>
      <rPr>
        <sz val="11"/>
        <color theme="1"/>
        <rFont val="맑은 고딕"/>
        <family val="3"/>
        <charset val="129"/>
        <scheme val="major"/>
      </rPr>
      <t>투기장</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</si>
  <si>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맥스</t>
    </r>
    <r>
      <rPr>
        <sz val="11"/>
        <color theme="1"/>
        <rFont val="맑은 고딕"/>
        <family val="2"/>
        <scheme val="major"/>
      </rPr>
      <t xml:space="preserve"> 10</t>
    </r>
    <phoneticPr fontId="38" type="noConversion"/>
  </si>
  <si>
    <r>
      <rPr>
        <sz val="11"/>
        <color theme="1"/>
        <rFont val="맑은 고딕"/>
        <family val="3"/>
        <charset val="129"/>
        <scheme val="major"/>
      </rPr>
      <t>도발</t>
    </r>
    <phoneticPr fontId="38" type="noConversion"/>
  </si>
  <si>
    <r>
      <rPr>
        <sz val="11"/>
        <color theme="1"/>
        <rFont val="맑은 고딕"/>
        <family val="3"/>
        <charset val="129"/>
        <scheme val="major"/>
      </rPr>
      <t>주변</t>
    </r>
    <r>
      <rPr>
        <sz val="11"/>
        <color theme="1"/>
        <rFont val="맑은 고딕"/>
        <family val="2"/>
        <scheme val="major"/>
      </rPr>
      <t xml:space="preserve"> </t>
    </r>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도발</t>
    </r>
    <phoneticPr fontId="38" type="noConversion"/>
  </si>
  <si>
    <r>
      <t xml:space="preserve">0 </t>
    </r>
    <r>
      <rPr>
        <sz val="11"/>
        <color theme="1"/>
        <rFont val="맑은 고딕"/>
        <family val="3"/>
        <charset val="129"/>
        <scheme val="major"/>
      </rPr>
      <t>→</t>
    </r>
    <r>
      <rPr>
        <sz val="11"/>
        <color theme="1"/>
        <rFont val="맑은 고딕"/>
        <family val="2"/>
        <scheme val="major"/>
      </rPr>
      <t xml:space="preserve"> 1</t>
    </r>
    <r>
      <rPr>
        <sz val="11"/>
        <color theme="1"/>
        <rFont val="맑은 고딕"/>
        <family val="3"/>
        <charset val="129"/>
        <scheme val="major"/>
      </rPr>
      <t>은</t>
    </r>
    <r>
      <rPr>
        <sz val="11"/>
        <color theme="1"/>
        <rFont val="맑은 고딕"/>
        <family val="2"/>
        <scheme val="major"/>
      </rPr>
      <t xml:space="preserve"> </t>
    </r>
    <r>
      <rPr>
        <sz val="11"/>
        <color theme="1"/>
        <rFont val="맑은 고딕"/>
        <family val="3"/>
        <charset val="129"/>
        <scheme val="major"/>
      </rPr>
      <t>무료</t>
    </r>
    <r>
      <rPr>
        <sz val="11"/>
        <color theme="1"/>
        <rFont val="맑은 고딕"/>
        <family val="2"/>
        <scheme val="major"/>
      </rPr>
      <t xml:space="preserve"> </t>
    </r>
    <r>
      <rPr>
        <sz val="11"/>
        <color theme="1"/>
        <rFont val="맑은 고딕"/>
        <family val="3"/>
        <charset val="129"/>
        <scheme val="major"/>
      </rPr>
      <t>습득</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이후</t>
    </r>
    <r>
      <rPr>
        <sz val="11"/>
        <color theme="1"/>
        <rFont val="맑은 고딕"/>
        <family val="2"/>
        <scheme val="major"/>
      </rPr>
      <t xml:space="preserve"> </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투자</t>
    </r>
    <r>
      <rPr>
        <sz val="11"/>
        <color theme="1"/>
        <rFont val="맑은 고딕"/>
        <family val="2"/>
        <scheme val="major"/>
      </rPr>
      <t xml:space="preserve"> </t>
    </r>
    <r>
      <rPr>
        <sz val="11"/>
        <color theme="1"/>
        <rFont val="맑은 고딕"/>
        <family val="3"/>
        <charset val="129"/>
        <scheme val="major"/>
      </rPr>
      <t>필요</t>
    </r>
    <phoneticPr fontId="38" type="noConversion"/>
  </si>
  <si>
    <r>
      <rPr>
        <sz val="11"/>
        <color theme="1"/>
        <rFont val="맑은 고딕"/>
        <family val="3"/>
        <charset val="129"/>
        <scheme val="major"/>
      </rPr>
      <t>귀환</t>
    </r>
    <phoneticPr fontId="38" type="noConversion"/>
  </si>
  <si>
    <r>
      <rPr>
        <sz val="11"/>
        <color theme="1"/>
        <rFont val="맑은 고딕"/>
        <family val="3"/>
        <charset val="129"/>
        <scheme val="major"/>
      </rPr>
      <t>비전투시</t>
    </r>
    <r>
      <rPr>
        <sz val="11"/>
        <color theme="1"/>
        <rFont val="맑은 고딕"/>
        <family val="2"/>
        <scheme val="major"/>
      </rPr>
      <t xml:space="preserve"> </t>
    </r>
    <r>
      <rPr>
        <sz val="11"/>
        <color theme="1"/>
        <rFont val="맑은 고딕"/>
        <family val="3"/>
        <charset val="129"/>
        <scheme val="major"/>
      </rPr>
      <t>사용</t>
    </r>
    <r>
      <rPr>
        <sz val="11"/>
        <color theme="1"/>
        <rFont val="맑은 고딕"/>
        <family val="2"/>
        <scheme val="major"/>
      </rPr>
      <t xml:space="preserve">, </t>
    </r>
    <r>
      <rPr>
        <sz val="11"/>
        <color theme="1"/>
        <rFont val="맑은 고딕"/>
        <family val="3"/>
        <charset val="129"/>
        <scheme val="major"/>
      </rPr>
      <t>강화시</t>
    </r>
    <r>
      <rPr>
        <sz val="11"/>
        <color theme="1"/>
        <rFont val="맑은 고딕"/>
        <family val="2"/>
        <scheme val="major"/>
      </rPr>
      <t xml:space="preserve"> </t>
    </r>
    <r>
      <rPr>
        <sz val="11"/>
        <color theme="1"/>
        <rFont val="맑은 고딕"/>
        <family val="3"/>
        <charset val="129"/>
        <scheme val="major"/>
      </rPr>
      <t>상위마을</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지점까지</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이동</t>
    </r>
    <r>
      <rPr>
        <sz val="11"/>
        <color theme="1"/>
        <rFont val="맑은 고딕"/>
        <family val="2"/>
        <scheme val="major"/>
      </rPr>
      <t xml:space="preserve"> </t>
    </r>
    <r>
      <rPr>
        <sz val="11"/>
        <color theme="1"/>
        <rFont val="맑은 고딕"/>
        <family val="3"/>
        <charset val="129"/>
        <scheme val="major"/>
      </rPr>
      <t>가능</t>
    </r>
    <phoneticPr fontId="38" type="noConversion"/>
  </si>
  <si>
    <r>
      <rPr>
        <sz val="11"/>
        <color theme="1"/>
        <rFont val="맑은 고딕"/>
        <family val="3"/>
        <charset val="129"/>
        <scheme val="major"/>
      </rPr>
      <t>행운</t>
    </r>
    <phoneticPr fontId="38" type="noConversion"/>
  </si>
  <si>
    <r>
      <rPr>
        <sz val="11"/>
        <color theme="1"/>
        <rFont val="맑은 고딕"/>
        <family val="3"/>
        <charset val="129"/>
        <scheme val="major"/>
      </rPr>
      <t>매혹</t>
    </r>
    <phoneticPr fontId="38" type="noConversion"/>
  </si>
  <si>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조우</t>
    </r>
    <r>
      <rPr>
        <sz val="11"/>
        <color theme="1"/>
        <rFont val="맑은 고딕"/>
        <family val="2"/>
        <scheme val="major"/>
      </rPr>
      <t xml:space="preserve"> +10~100%</t>
    </r>
    <phoneticPr fontId="38" type="noConversion"/>
  </si>
  <si>
    <r>
      <rPr>
        <sz val="11"/>
        <color theme="1"/>
        <rFont val="맑은 고딕"/>
        <family val="3"/>
        <charset val="129"/>
        <scheme val="major"/>
      </rPr>
      <t>평온</t>
    </r>
    <phoneticPr fontId="38" type="noConversion"/>
  </si>
  <si>
    <r>
      <rPr>
        <sz val="11"/>
        <color theme="1"/>
        <rFont val="맑은 고딕"/>
        <family val="3"/>
        <charset val="129"/>
        <scheme val="major"/>
      </rPr>
      <t>근력</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</si>
  <si>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</si>
  <si>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플레이</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5</t>
    </r>
    <r>
      <rPr>
        <sz val="11"/>
        <color theme="1"/>
        <rFont val="맑은 고딕"/>
        <family val="3"/>
        <charset val="129"/>
        <scheme val="major"/>
      </rPr>
      <t>분이내</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</si>
  <si>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눈매</t>
    </r>
  </si>
  <si>
    <r>
      <rPr>
        <sz val="11"/>
        <color theme="1"/>
        <rFont val="맑은 고딕"/>
        <family val="3"/>
        <charset val="129"/>
        <scheme val="major"/>
      </rPr>
      <t>치명타</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</si>
  <si>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민첩</t>
    </r>
  </si>
  <si>
    <r>
      <rPr>
        <sz val="11"/>
        <color theme="1"/>
        <rFont val="맑은 고딕"/>
        <family val="3"/>
        <charset val="129"/>
        <scheme val="major"/>
      </rPr>
      <t>공격속도</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</si>
  <si>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직관</t>
    </r>
  </si>
  <si>
    <r>
      <rPr>
        <sz val="11"/>
        <color theme="1"/>
        <rFont val="맑은 고딕"/>
        <family val="3"/>
        <charset val="129"/>
        <scheme val="major"/>
      </rPr>
      <t>마법력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</si>
  <si>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2</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</si>
  <si>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통찰</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</si>
  <si>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</si>
  <si>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악동</t>
    </r>
  </si>
  <si>
    <r>
      <rPr>
        <sz val="11"/>
        <color theme="1"/>
        <rFont val="맑은 고딕"/>
        <family val="3"/>
        <charset val="129"/>
        <scheme val="major"/>
      </rPr>
      <t>상태이상</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</si>
  <si>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</si>
  <si>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3</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</si>
  <si>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명상</t>
    </r>
  </si>
  <si>
    <r>
      <rPr>
        <sz val="11"/>
        <color theme="1"/>
        <rFont val="맑은 고딕"/>
        <family val="3"/>
        <charset val="129"/>
        <scheme val="major"/>
      </rPr>
      <t>마력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</si>
  <si>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4</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</si>
  <si>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스승</t>
    </r>
  </si>
  <si>
    <r>
      <rPr>
        <sz val="11"/>
        <color theme="1"/>
        <rFont val="맑은 고딕"/>
        <family val="3"/>
        <charset val="129"/>
        <scheme val="major"/>
      </rPr>
      <t>기본</t>
    </r>
    <r>
      <rPr>
        <sz val="11"/>
        <color theme="1"/>
        <rFont val="맑은 고딕"/>
        <family val="2"/>
        <scheme val="major"/>
      </rPr>
      <t xml:space="preserve"> 1</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제한</t>
    </r>
    <r>
      <rPr>
        <sz val="11"/>
        <color theme="1"/>
        <rFont val="맑은 고딕"/>
        <family val="2"/>
        <scheme val="major"/>
      </rPr>
      <t xml:space="preserve"> (ex, A를 스승으로 </t>
    </r>
    <r>
      <rPr>
        <sz val="11"/>
        <color theme="1"/>
        <rFont val="맑은 고딕"/>
        <family val="2"/>
        <charset val="129"/>
        <scheme val="major"/>
      </rPr>
      <t>선택시</t>
    </r>
    <r>
      <rPr>
        <sz val="11"/>
        <color theme="1"/>
        <rFont val="맑은 고딕"/>
        <family val="2"/>
        <scheme val="major"/>
      </rPr>
      <t xml:space="preserve"> '</t>
    </r>
    <r>
      <rPr>
        <sz val="11"/>
        <color theme="1"/>
        <rFont val="맑은 고딕"/>
        <family val="2"/>
        <charset val="129"/>
        <scheme val="major"/>
      </rPr>
      <t>근력</t>
    </r>
    <r>
      <rPr>
        <sz val="11"/>
        <color theme="1"/>
        <rFont val="맑은 고딕"/>
        <family val="2"/>
        <scheme val="major"/>
      </rPr>
      <t>' +3 (</t>
    </r>
    <r>
      <rPr>
        <sz val="11"/>
        <color theme="1"/>
        <rFont val="맑은 고딕"/>
        <family val="2"/>
        <charset val="129"/>
        <scheme val="major"/>
      </rPr>
      <t>최대치</t>
    </r>
    <r>
      <rPr>
        <sz val="11"/>
        <color theme="1"/>
        <rFont val="맑은 고딕"/>
        <family val="2"/>
        <scheme val="major"/>
      </rPr>
      <t xml:space="preserve"> </t>
    </r>
    <r>
      <rPr>
        <sz val="11"/>
        <color theme="1"/>
        <rFont val="맑은 고딕"/>
        <family val="2"/>
        <charset val="129"/>
        <scheme val="major"/>
      </rPr>
      <t>무시</t>
    </r>
    <r>
      <rPr>
        <sz val="11"/>
        <color theme="1"/>
        <rFont val="맑은 고딕"/>
        <family val="2"/>
        <scheme val="major"/>
      </rPr>
      <t>)</t>
    </r>
    <phoneticPr fontId="38" type="noConversion"/>
  </si>
  <si>
    <r>
      <rPr>
        <sz val="11"/>
        <color theme="1"/>
        <rFont val="맑은 고딕"/>
        <family val="3"/>
        <charset val="129"/>
        <scheme val="major"/>
      </rPr>
      <t>히든</t>
    </r>
  </si>
  <si>
    <r>
      <rPr>
        <sz val="11"/>
        <color theme="1"/>
        <rFont val="맑은 고딕"/>
        <family val="3"/>
        <charset val="129"/>
        <scheme val="major"/>
      </rPr>
      <t>일부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부여</t>
    </r>
    <phoneticPr fontId="38" type="noConversion"/>
  </si>
  <si>
    <r>
      <rPr>
        <sz val="11"/>
        <color theme="1"/>
        <rFont val="맑은 고딕"/>
        <family val="3"/>
        <charset val="129"/>
        <scheme val="major"/>
      </rPr>
      <t>에피소드</t>
    </r>
    <r>
      <rPr>
        <sz val="11"/>
        <color theme="1"/>
        <rFont val="맑은 고딕"/>
        <family val="2"/>
        <scheme val="major"/>
      </rPr>
      <t>/</t>
    </r>
    <r>
      <rPr>
        <sz val="11"/>
        <color theme="1"/>
        <rFont val="맑은 고딕"/>
        <family val="3"/>
        <charset val="129"/>
        <scheme val="major"/>
      </rPr>
      <t>환생</t>
    </r>
  </si>
  <si>
    <r>
      <rPr>
        <sz val="11"/>
        <color theme="1"/>
        <rFont val="맑은 고딕"/>
        <family val="3"/>
        <charset val="129"/>
        <scheme val="major"/>
      </rPr>
      <t>현재</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맥스포인트</t>
    </r>
    <r>
      <rPr>
        <sz val="11"/>
        <color theme="1"/>
        <rFont val="맑은 고딕"/>
        <family val="2"/>
        <scheme val="major"/>
      </rPr>
      <t xml:space="preserve"> +1 </t>
    </r>
    <r>
      <rPr>
        <sz val="11"/>
        <color theme="1"/>
        <rFont val="맑은 고딕"/>
        <family val="3"/>
        <charset val="129"/>
        <scheme val="major"/>
      </rPr>
      <t>등</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</si>
  <si>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포인트</t>
    </r>
    <phoneticPr fontId="38" type="noConversion"/>
  </si>
  <si>
    <r>
      <t>5</t>
    </r>
    <r>
      <rPr>
        <sz val="11"/>
        <color theme="1"/>
        <rFont val="맑은 고딕"/>
        <family val="3"/>
        <charset val="129"/>
        <scheme val="major"/>
      </rPr>
      <t>레벨당</t>
    </r>
    <r>
      <rPr>
        <sz val="11"/>
        <color theme="1"/>
        <rFont val="맑은 고딕"/>
        <family val="2"/>
        <scheme val="major"/>
      </rPr>
      <t xml:space="preserve"> 1</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300 = 60</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환생</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한계돌파시</t>
    </r>
    <r>
      <rPr>
        <sz val="11"/>
        <color theme="1"/>
        <rFont val="맑은 고딕"/>
        <family val="2"/>
        <scheme val="major"/>
      </rPr>
      <t xml:space="preserve"> 20/10 </t>
    </r>
    <r>
      <rPr>
        <sz val="11"/>
        <color theme="1"/>
        <rFont val="맑은 고딕"/>
        <family val="3"/>
        <charset val="129"/>
        <scheme val="major"/>
      </rPr>
      <t>획득</t>
    </r>
    <phoneticPr fontId="38" type="noConversion"/>
  </si>
  <si>
    <r>
      <rPr>
        <sz val="11"/>
        <color theme="1"/>
        <rFont val="맑은 고딕"/>
        <family val="3"/>
        <charset val="129"/>
        <scheme val="major"/>
      </rPr>
      <t>시너지</t>
    </r>
  </si>
  <si>
    <r>
      <rPr>
        <sz val="11"/>
        <color theme="1"/>
        <rFont val="맑은 고딕"/>
        <family val="3"/>
        <charset val="129"/>
        <scheme val="major"/>
      </rPr>
      <t>직업무기</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</si>
  <si>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계통</t>
    </r>
    <phoneticPr fontId="38" type="noConversion"/>
  </si>
  <si>
    <r>
      <rPr>
        <sz val="11"/>
        <color theme="1"/>
        <rFont val="맑은 고딕"/>
        <family val="3"/>
        <charset val="129"/>
        <scheme val="major"/>
      </rPr>
      <t>같은</t>
    </r>
    <r>
      <rPr>
        <sz val="11"/>
        <color theme="1"/>
        <rFont val="맑은 고딕"/>
        <family val="2"/>
        <scheme val="major"/>
      </rPr>
      <t xml:space="preserve"> </t>
    </r>
    <r>
      <rPr>
        <sz val="11"/>
        <color theme="1"/>
        <rFont val="맑은 고딕"/>
        <family val="3"/>
        <charset val="129"/>
        <scheme val="major"/>
      </rPr>
      <t>계통의</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t>
    </r>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피해량</t>
    </r>
    <r>
      <rPr>
        <sz val="11"/>
        <color theme="1"/>
        <rFont val="맑은 고딕"/>
        <family val="2"/>
        <scheme val="major"/>
      </rPr>
      <t xml:space="preserve">), </t>
    </r>
    <r>
      <rPr>
        <sz val="11"/>
        <color theme="1"/>
        <rFont val="맑은 고딕"/>
        <family val="3"/>
        <charset val="129"/>
        <scheme val="major"/>
      </rPr>
      <t>상위</t>
    </r>
    <r>
      <rPr>
        <sz val="11"/>
        <color theme="1"/>
        <rFont val="맑은 고딕"/>
        <family val="2"/>
        <scheme val="major"/>
      </rPr>
      <t xml:space="preserve"> 15%, </t>
    </r>
    <r>
      <rPr>
        <sz val="11"/>
        <color theme="1"/>
        <rFont val="맑은 고딕"/>
        <family val="3"/>
        <charset val="129"/>
        <scheme val="major"/>
      </rPr>
      <t>상상위</t>
    </r>
    <r>
      <rPr>
        <sz val="11"/>
        <color theme="1"/>
        <rFont val="맑은 고딕"/>
        <family val="2"/>
        <scheme val="major"/>
      </rPr>
      <t xml:space="preserve"> 5%, </t>
    </r>
    <r>
      <rPr>
        <sz val="11"/>
        <color theme="1"/>
        <rFont val="맑은 고딕"/>
        <family val="3"/>
        <charset val="129"/>
        <scheme val="major"/>
      </rPr>
      <t>계통</t>
    </r>
    <r>
      <rPr>
        <sz val="11"/>
        <color theme="1"/>
        <rFont val="맑은 고딕"/>
        <family val="2"/>
        <scheme val="major"/>
      </rPr>
      <t xml:space="preserve"> 1%</t>
    </r>
    <phoneticPr fontId="38" type="noConversion"/>
  </si>
  <si>
    <r>
      <rPr>
        <sz val="11"/>
        <color theme="1"/>
        <rFont val="맑은 고딕"/>
        <family val="3"/>
        <charset val="129"/>
        <scheme val="major"/>
      </rPr>
      <t>스텟</t>
    </r>
    <r>
      <rPr>
        <sz val="11"/>
        <color theme="1"/>
        <rFont val="맑은 고딕"/>
        <family val="2"/>
        <scheme val="major"/>
      </rPr>
      <t>:</t>
    </r>
    <r>
      <rPr>
        <sz val="11"/>
        <color theme="1"/>
        <rFont val="맑은 고딕"/>
        <family val="3"/>
        <charset val="129"/>
        <scheme val="major"/>
      </rPr>
      <t>파워</t>
    </r>
    <phoneticPr fontId="38" type="noConversion"/>
  </si>
  <si>
    <r>
      <rPr>
        <sz val="11"/>
        <color theme="1"/>
        <rFont val="맑은 고딕"/>
        <family val="3"/>
        <charset val="129"/>
        <scheme val="major"/>
      </rPr>
      <t>귀한</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xml:space="preserve">, </t>
    </r>
    <r>
      <rPr>
        <sz val="11"/>
        <color theme="1"/>
        <rFont val="맑은 고딕"/>
        <family val="3"/>
        <charset val="129"/>
        <scheme val="major"/>
      </rPr>
      <t>순수</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1 </t>
    </r>
    <r>
      <rPr>
        <sz val="11"/>
        <color theme="1"/>
        <rFont val="맑은 고딕"/>
        <family val="3"/>
        <charset val="129"/>
        <scheme val="major"/>
      </rPr>
      <t>이상</t>
    </r>
    <r>
      <rPr>
        <sz val="11"/>
        <color theme="1"/>
        <rFont val="맑은 고딕"/>
        <family val="2"/>
        <scheme val="major"/>
      </rPr>
      <t xml:space="preserve"> </t>
    </r>
    <r>
      <rPr>
        <sz val="11"/>
        <color theme="1"/>
        <rFont val="맑은 고딕"/>
        <family val="3"/>
        <charset val="129"/>
        <scheme val="major"/>
      </rPr>
      <t>핵심</t>
    </r>
    <r>
      <rPr>
        <sz val="11"/>
        <color theme="1"/>
        <rFont val="맑은 고딕"/>
        <family val="2"/>
        <scheme val="major"/>
      </rPr>
      <t xml:space="preserve"> </t>
    </r>
    <r>
      <rPr>
        <sz val="11"/>
        <color theme="1"/>
        <rFont val="맑은 고딕"/>
        <family val="3"/>
        <charset val="129"/>
        <scheme val="major"/>
      </rPr>
      <t>스킬들</t>
    </r>
    <r>
      <rPr>
        <sz val="11"/>
        <color theme="1"/>
        <rFont val="맑은 고딕"/>
        <family val="2"/>
        <scheme val="major"/>
      </rPr>
      <t xml:space="preserve"> </t>
    </r>
    <r>
      <rPr>
        <sz val="11"/>
        <color theme="1"/>
        <rFont val="맑은 고딕"/>
        <family val="3"/>
        <charset val="129"/>
        <scheme val="major"/>
      </rPr>
      <t>모두</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</si>
  <si>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최대레벨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</si>
  <si>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</si>
  <si>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구분</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</si>
  <si>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</si>
  <si>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변신</t>
    </r>
    <r>
      <rPr>
        <sz val="11"/>
        <color theme="1"/>
        <rFont val="맑은 고딕"/>
        <family val="2"/>
        <scheme val="major"/>
      </rPr>
      <t xml:space="preserve"> </t>
    </r>
    <r>
      <rPr>
        <sz val="11"/>
        <color theme="1"/>
        <rFont val="맑은 고딕"/>
        <family val="3"/>
        <charset val="129"/>
        <scheme val="major"/>
      </rPr>
      <t>스킬</t>
    </r>
    <phoneticPr fontId="38" type="noConversion"/>
  </si>
  <si>
    <r>
      <rPr>
        <sz val="11"/>
        <color theme="1"/>
        <rFont val="맑은 고딕"/>
        <family val="3"/>
        <charset val="129"/>
        <scheme val="major"/>
      </rPr>
      <t>커스텀</t>
    </r>
    <phoneticPr fontId="38" type="noConversion"/>
  </si>
  <si>
    <r>
      <rPr>
        <sz val="11"/>
        <color theme="1"/>
        <rFont val="맑은 고딕"/>
        <family val="3"/>
        <charset val="129"/>
        <scheme val="major"/>
      </rPr>
      <t>퀵슬롯</t>
    </r>
    <phoneticPr fontId="38" type="noConversion"/>
  </si>
  <si>
    <r>
      <rPr>
        <sz val="11"/>
        <color theme="1"/>
        <rFont val="맑은 고딕"/>
        <family val="3"/>
        <charset val="129"/>
        <scheme val="major"/>
      </rPr>
      <t>셀프</t>
    </r>
    <r>
      <rPr>
        <sz val="11"/>
        <color theme="1"/>
        <rFont val="맑은 고딕"/>
        <family val="2"/>
        <scheme val="major"/>
      </rPr>
      <t xml:space="preserve"> </t>
    </r>
    <r>
      <rPr>
        <sz val="11"/>
        <color theme="1"/>
        <rFont val="맑은 고딕"/>
        <family val="3"/>
        <charset val="129"/>
        <scheme val="major"/>
      </rPr>
      <t>캐스팅</t>
    </r>
  </si>
  <si>
    <t>대상 지정 스킬 두번 연속 사용시 본인에게 시전</t>
    <phoneticPr fontId="38" type="noConversion"/>
  </si>
  <si>
    <r>
      <t xml:space="preserve">스마트 </t>
    </r>
    <r>
      <rPr>
        <sz val="11"/>
        <color theme="1"/>
        <rFont val="맑은 고딕"/>
        <family val="3"/>
        <charset val="129"/>
        <scheme val="major"/>
      </rPr>
      <t>캐스팅</t>
    </r>
    <phoneticPr fontId="38" type="noConversion"/>
  </si>
  <si>
    <r>
      <rPr>
        <sz val="11"/>
        <color theme="1"/>
        <rFont val="맑은 고딕"/>
        <family val="3"/>
        <charset val="129"/>
        <scheme val="major"/>
      </rPr>
      <t>스킬</t>
    </r>
    <r>
      <rPr>
        <sz val="11"/>
        <color theme="1"/>
        <rFont val="맑은 고딕"/>
        <family val="2"/>
        <scheme val="major"/>
      </rPr>
      <t xml:space="preserve"> 1</t>
    </r>
    <r>
      <rPr>
        <sz val="11"/>
        <color theme="1"/>
        <rFont val="맑은 고딕"/>
        <family val="3"/>
        <charset val="129"/>
        <scheme val="major"/>
      </rPr>
      <t>초마다</t>
    </r>
    <r>
      <rPr>
        <sz val="11"/>
        <color theme="1"/>
        <rFont val="맑은 고딕"/>
        <family val="2"/>
        <scheme val="major"/>
      </rPr>
      <t xml:space="preserve"> Q</t>
    </r>
    <r>
      <rPr>
        <sz val="11"/>
        <color theme="1"/>
        <rFont val="맑은 고딕"/>
        <family val="3"/>
        <charset val="129"/>
        <scheme val="major"/>
      </rPr>
      <t>부터</t>
    </r>
    <r>
      <rPr>
        <sz val="11"/>
        <color theme="1"/>
        <rFont val="맑은 고딕"/>
        <family val="2"/>
        <scheme val="major"/>
      </rPr>
      <t xml:space="preserve"> </t>
    </r>
    <r>
      <rPr>
        <sz val="11"/>
        <color theme="1"/>
        <rFont val="맑은 고딕"/>
        <family val="3"/>
        <charset val="129"/>
        <scheme val="major"/>
      </rPr>
      <t>자동시전</t>
    </r>
  </si>
  <si>
    <r>
      <t xml:space="preserve">쿨다운 </t>
    </r>
    <r>
      <rPr>
        <sz val="11"/>
        <color theme="1"/>
        <rFont val="맑은 고딕"/>
        <family val="3"/>
        <charset val="129"/>
        <scheme val="major"/>
      </rPr>
      <t>표시</t>
    </r>
    <phoneticPr fontId="38" type="noConversion"/>
  </si>
  <si>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</si>
  <si>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이펙트</t>
    </r>
    <r>
      <rPr>
        <sz val="11"/>
        <color theme="1"/>
        <rFont val="맑은 고딕"/>
        <family val="2"/>
        <scheme val="major"/>
      </rPr>
      <t xml:space="preserve"> </t>
    </r>
    <r>
      <rPr>
        <sz val="11"/>
        <color theme="1"/>
        <rFont val="맑은 고딕"/>
        <family val="3"/>
        <charset val="129"/>
        <scheme val="major"/>
      </rPr>
      <t>보기</t>
    </r>
    <phoneticPr fontId="38" type="noConversion"/>
  </si>
  <si>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갱신</t>
    </r>
    <phoneticPr fontId="38" type="noConversion"/>
  </si>
  <si>
    <r>
      <rPr>
        <sz val="11"/>
        <color theme="1"/>
        <rFont val="맑은 고딕"/>
        <family val="2"/>
        <charset val="129"/>
        <scheme val="major"/>
      </rPr>
      <t>목적</t>
    </r>
    <r>
      <rPr>
        <sz val="11"/>
        <color theme="1"/>
        <rFont val="맑은 고딕"/>
        <family val="2"/>
        <scheme val="major"/>
      </rPr>
      <t xml:space="preserve">, </t>
    </r>
    <r>
      <rPr>
        <sz val="11"/>
        <color theme="1"/>
        <rFont val="맑은 고딕"/>
        <family val="2"/>
        <charset val="129"/>
        <scheme val="major"/>
      </rPr>
      <t>목표</t>
    </r>
    <phoneticPr fontId="38" type="noConversion"/>
  </si>
  <si>
    <r>
      <rPr>
        <sz val="11"/>
        <color theme="1"/>
        <rFont val="맑은 고딕"/>
        <family val="2"/>
        <charset val="129"/>
        <scheme val="major"/>
      </rPr>
      <t>심플</t>
    </r>
    <phoneticPr fontId="38" type="noConversion"/>
  </si>
  <si>
    <r>
      <t>3</t>
    </r>
    <r>
      <rPr>
        <sz val="11"/>
        <color theme="1"/>
        <rFont val="맑은 고딕"/>
        <family val="2"/>
        <charset val="129"/>
        <scheme val="major"/>
      </rPr>
      <t>줄요약</t>
    </r>
    <r>
      <rPr>
        <sz val="11"/>
        <color theme="1"/>
        <rFont val="맑은 고딕"/>
        <family val="2"/>
        <scheme val="major"/>
      </rPr>
      <t xml:space="preserve"> </t>
    </r>
    <r>
      <rPr>
        <sz val="11"/>
        <color theme="1"/>
        <rFont val="맑은 고딕"/>
        <family val="2"/>
        <charset val="129"/>
        <scheme val="major"/>
      </rPr>
      <t>가능하거나</t>
    </r>
    <r>
      <rPr>
        <sz val="11"/>
        <color theme="1"/>
        <rFont val="맑은 고딕"/>
        <family val="2"/>
        <scheme val="major"/>
      </rPr>
      <t>, 1</t>
    </r>
    <r>
      <rPr>
        <sz val="11"/>
        <color theme="1"/>
        <rFont val="맑은 고딕"/>
        <family val="2"/>
        <charset val="129"/>
        <scheme val="major"/>
      </rPr>
      <t>가지</t>
    </r>
    <r>
      <rPr>
        <sz val="11"/>
        <color theme="1"/>
        <rFont val="맑은 고딕"/>
        <family val="2"/>
        <scheme val="major"/>
      </rPr>
      <t xml:space="preserve"> </t>
    </r>
    <r>
      <rPr>
        <sz val="11"/>
        <color theme="1"/>
        <rFont val="맑은 고딕"/>
        <family val="2"/>
        <charset val="129"/>
        <scheme val="major"/>
      </rPr>
      <t>효과만</t>
    </r>
    <r>
      <rPr>
        <sz val="11"/>
        <color theme="1"/>
        <rFont val="맑은 고딕"/>
        <family val="2"/>
        <scheme val="major"/>
      </rPr>
      <t xml:space="preserve"> </t>
    </r>
    <r>
      <rPr>
        <sz val="11"/>
        <color theme="1"/>
        <rFont val="맑은 고딕"/>
        <family val="2"/>
        <charset val="129"/>
        <scheme val="major"/>
      </rPr>
      <t>지니도록</t>
    </r>
    <phoneticPr fontId="38" type="noConversion"/>
  </si>
  <si>
    <r>
      <rPr>
        <sz val="11"/>
        <color theme="1"/>
        <rFont val="맑은 고딕"/>
        <family val="2"/>
        <charset val="129"/>
        <scheme val="major"/>
      </rPr>
      <t>직관성</t>
    </r>
    <phoneticPr fontId="38" type="noConversion"/>
  </si>
  <si>
    <r>
      <rPr>
        <sz val="11"/>
        <color theme="1"/>
        <rFont val="맑은 고딕"/>
        <family val="2"/>
        <charset val="129"/>
        <scheme val="major"/>
      </rPr>
      <t>다른</t>
    </r>
    <r>
      <rPr>
        <sz val="11"/>
        <color theme="1"/>
        <rFont val="맑은 고딕"/>
        <family val="2"/>
        <scheme val="major"/>
      </rPr>
      <t xml:space="preserve"> </t>
    </r>
    <r>
      <rPr>
        <sz val="11"/>
        <color theme="1"/>
        <rFont val="맑은 고딕"/>
        <family val="2"/>
        <charset val="129"/>
        <scheme val="major"/>
      </rPr>
      <t>스킬과의</t>
    </r>
    <r>
      <rPr>
        <sz val="11"/>
        <color theme="1"/>
        <rFont val="맑은 고딕"/>
        <family val="2"/>
        <scheme val="major"/>
      </rPr>
      <t xml:space="preserve"> </t>
    </r>
    <r>
      <rPr>
        <sz val="11"/>
        <color theme="1"/>
        <rFont val="맑은 고딕"/>
        <family val="2"/>
        <charset val="129"/>
        <scheme val="major"/>
      </rPr>
      <t>비교가</t>
    </r>
    <r>
      <rPr>
        <sz val="11"/>
        <color theme="1"/>
        <rFont val="맑은 고딕"/>
        <family val="2"/>
        <scheme val="major"/>
      </rPr>
      <t xml:space="preserve"> </t>
    </r>
    <r>
      <rPr>
        <sz val="11"/>
        <color theme="1"/>
        <rFont val="맑은 고딕"/>
        <family val="2"/>
        <charset val="129"/>
        <scheme val="major"/>
      </rPr>
      <t>쉽도록</t>
    </r>
    <r>
      <rPr>
        <sz val="11"/>
        <color theme="1"/>
        <rFont val="맑은 고딕"/>
        <family val="2"/>
        <scheme val="major"/>
      </rPr>
      <t xml:space="preserve"> (ex. '</t>
    </r>
    <r>
      <rPr>
        <sz val="11"/>
        <color theme="1"/>
        <rFont val="맑은 고딕"/>
        <family val="2"/>
        <charset val="129"/>
        <scheme val="major"/>
      </rPr>
      <t>스킬</t>
    </r>
    <r>
      <rPr>
        <sz val="11"/>
        <color theme="1"/>
        <rFont val="맑은 고딕"/>
        <family val="2"/>
        <scheme val="major"/>
      </rPr>
      <t xml:space="preserve"> </t>
    </r>
    <r>
      <rPr>
        <sz val="11"/>
        <color theme="1"/>
        <rFont val="맑은 고딕"/>
        <family val="2"/>
        <charset val="129"/>
        <scheme val="major"/>
      </rPr>
      <t>기대데미지</t>
    </r>
    <r>
      <rPr>
        <sz val="11"/>
        <color theme="1"/>
        <rFont val="맑은 고딕"/>
        <family val="2"/>
        <scheme val="major"/>
      </rPr>
      <t>')</t>
    </r>
    <phoneticPr fontId="38" type="noConversion"/>
  </si>
  <si>
    <r>
      <rPr>
        <sz val="11"/>
        <color theme="1"/>
        <rFont val="맑은 고딕"/>
        <family val="2"/>
        <charset val="129"/>
        <scheme val="major"/>
      </rPr>
      <t>독창성</t>
    </r>
    <phoneticPr fontId="38" type="noConversion"/>
  </si>
  <si>
    <r>
      <rPr>
        <sz val="11"/>
        <color theme="1"/>
        <rFont val="맑은 고딕"/>
        <family val="2"/>
        <charset val="129"/>
        <scheme val="major"/>
      </rPr>
      <t>모든</t>
    </r>
    <r>
      <rPr>
        <sz val="11"/>
        <color theme="1"/>
        <rFont val="맑은 고딕"/>
        <family val="2"/>
        <scheme val="major"/>
      </rPr>
      <t xml:space="preserve"> </t>
    </r>
    <r>
      <rPr>
        <sz val="11"/>
        <color theme="1"/>
        <rFont val="맑은 고딕"/>
        <family val="2"/>
        <charset val="129"/>
        <scheme val="major"/>
      </rPr>
      <t>유저는</t>
    </r>
    <r>
      <rPr>
        <sz val="11"/>
        <color theme="1"/>
        <rFont val="맑은 고딕"/>
        <family val="2"/>
        <scheme val="major"/>
      </rPr>
      <t xml:space="preserve"> </t>
    </r>
    <r>
      <rPr>
        <sz val="11"/>
        <color theme="1"/>
        <rFont val="맑은 고딕"/>
        <family val="2"/>
        <charset val="129"/>
        <scheme val="major"/>
      </rPr>
      <t>각자만의</t>
    </r>
    <r>
      <rPr>
        <sz val="11"/>
        <color theme="1"/>
        <rFont val="맑은 고딕"/>
        <family val="2"/>
        <scheme val="major"/>
      </rPr>
      <t xml:space="preserve"> </t>
    </r>
    <r>
      <rPr>
        <sz val="11"/>
        <color theme="1"/>
        <rFont val="맑은 고딕"/>
        <family val="2"/>
        <charset val="129"/>
        <scheme val="major"/>
      </rPr>
      <t>스킬트리</t>
    </r>
    <r>
      <rPr>
        <sz val="11"/>
        <color theme="1"/>
        <rFont val="맑은 고딕"/>
        <family val="2"/>
        <scheme val="major"/>
      </rPr>
      <t>(</t>
    </r>
    <r>
      <rPr>
        <sz val="11"/>
        <color theme="1"/>
        <rFont val="맑은 고딕"/>
        <family val="2"/>
        <charset val="129"/>
        <scheme val="major"/>
      </rPr>
      <t>스킬</t>
    </r>
    <r>
      <rPr>
        <sz val="11"/>
        <color theme="1"/>
        <rFont val="맑은 고딕"/>
        <family val="2"/>
        <scheme val="major"/>
      </rPr>
      <t>/</t>
    </r>
    <r>
      <rPr>
        <sz val="11"/>
        <color theme="1"/>
        <rFont val="맑은 고딕"/>
        <family val="2"/>
        <charset val="129"/>
        <scheme val="major"/>
      </rPr>
      <t>스킬시너지</t>
    </r>
    <r>
      <rPr>
        <sz val="11"/>
        <color theme="1"/>
        <rFont val="맑은 고딕"/>
        <family val="2"/>
        <scheme val="major"/>
      </rPr>
      <t>/</t>
    </r>
    <r>
      <rPr>
        <sz val="11"/>
        <color theme="1"/>
        <rFont val="맑은 고딕"/>
        <family val="2"/>
        <charset val="129"/>
        <scheme val="major"/>
      </rPr>
      <t>특성</t>
    </r>
    <r>
      <rPr>
        <sz val="11"/>
        <color theme="1"/>
        <rFont val="맑은 고딕"/>
        <family val="2"/>
        <scheme val="major"/>
      </rPr>
      <t xml:space="preserve"> </t>
    </r>
    <r>
      <rPr>
        <sz val="11"/>
        <color theme="1"/>
        <rFont val="맑은 고딕"/>
        <family val="2"/>
        <charset val="129"/>
        <scheme val="major"/>
      </rPr>
      <t>조합</t>
    </r>
    <r>
      <rPr>
        <sz val="11"/>
        <color theme="1"/>
        <rFont val="맑은 고딕"/>
        <family val="2"/>
        <scheme val="major"/>
      </rPr>
      <t>)</t>
    </r>
    <r>
      <rPr>
        <sz val="11"/>
        <color theme="1"/>
        <rFont val="맑은 고딕"/>
        <family val="2"/>
        <charset val="129"/>
        <scheme val="major"/>
      </rPr>
      <t>를</t>
    </r>
    <r>
      <rPr>
        <sz val="11"/>
        <color theme="1"/>
        <rFont val="맑은 고딕"/>
        <family val="2"/>
        <scheme val="major"/>
      </rPr>
      <t xml:space="preserve"> </t>
    </r>
    <r>
      <rPr>
        <sz val="11"/>
        <color theme="1"/>
        <rFont val="맑은 고딕"/>
        <family val="2"/>
        <charset val="129"/>
        <scheme val="major"/>
      </rPr>
      <t>가지도록</t>
    </r>
    <r>
      <rPr>
        <sz val="11"/>
        <color theme="1"/>
        <rFont val="맑은 고딕"/>
        <family val="2"/>
        <scheme val="major"/>
      </rPr>
      <t>.</t>
    </r>
    <phoneticPr fontId="38" type="noConversion"/>
  </si>
  <si>
    <r>
      <rPr>
        <sz val="11"/>
        <color rgb="FFFF0000"/>
        <rFont val="맑은 고딕"/>
        <family val="3"/>
        <charset val="129"/>
        <scheme val="major"/>
      </rPr>
      <t>공격력</t>
    </r>
    <r>
      <rPr>
        <sz val="11"/>
        <color rgb="FFFF0000"/>
        <rFont val="맑은 고딕"/>
        <family val="2"/>
        <scheme val="major"/>
      </rPr>
      <t xml:space="preserve"> 감소 1~10%</t>
    </r>
    <r>
      <rPr>
        <sz val="11"/>
        <color theme="1"/>
        <rFont val="맑은 고딕"/>
        <family val="2"/>
        <scheme val="major"/>
      </rPr>
      <t xml:space="preserve">, </t>
    </r>
    <r>
      <rPr>
        <sz val="11"/>
        <color theme="1"/>
        <rFont val="맑은 고딕"/>
        <family val="3"/>
        <charset val="129"/>
        <scheme val="major"/>
      </rPr>
      <t>이로운</t>
    </r>
    <r>
      <rPr>
        <sz val="11"/>
        <color theme="1"/>
        <rFont val="맑은 고딕"/>
        <family val="2"/>
        <scheme val="major"/>
      </rPr>
      <t xml:space="preserve"> </t>
    </r>
    <r>
      <rPr>
        <sz val="11"/>
        <color theme="1"/>
        <rFont val="맑은 고딕"/>
        <family val="3"/>
        <charset val="129"/>
        <scheme val="major"/>
      </rPr>
      <t>확률</t>
    </r>
    <r>
      <rPr>
        <sz val="11"/>
        <color theme="1"/>
        <rFont val="맑은 고딕"/>
        <family val="2"/>
        <scheme val="major"/>
      </rPr>
      <t xml:space="preserve"> </t>
    </r>
    <r>
      <rPr>
        <sz val="11"/>
        <color theme="1"/>
        <rFont val="맑은 고딕"/>
        <family val="3"/>
        <charset val="129"/>
        <scheme val="major"/>
      </rPr>
      <t>보정</t>
    </r>
    <r>
      <rPr>
        <sz val="11"/>
        <color theme="1"/>
        <rFont val="맑은 고딕"/>
        <family val="2"/>
        <scheme val="major"/>
      </rPr>
      <t xml:space="preserve"> 101~110%</t>
    </r>
    <phoneticPr fontId="38" type="noConversion"/>
  </si>
  <si>
    <r>
      <t>(</t>
    </r>
    <r>
      <rPr>
        <sz val="11"/>
        <color theme="1"/>
        <rFont val="맑은 고딕"/>
        <family val="3"/>
        <charset val="129"/>
        <scheme val="major"/>
      </rPr>
      <t>콤보</t>
    </r>
    <r>
      <rPr>
        <sz val="11"/>
        <color theme="1"/>
        <rFont val="맑은 고딕"/>
        <family val="2"/>
        <scheme val="major"/>
      </rPr>
      <t xml:space="preserve"> </t>
    </r>
    <r>
      <rPr>
        <sz val="11"/>
        <color theme="1"/>
        <rFont val="맑은 고딕"/>
        <family val="3"/>
        <charset val="129"/>
        <scheme val="major"/>
      </rPr>
      <t>대체</t>
    </r>
    <r>
      <rPr>
        <sz val="11"/>
        <color theme="1"/>
        <rFont val="맑은 고딕"/>
        <family val="2"/>
        <scheme val="major"/>
      </rPr>
      <t xml:space="preserve">) </t>
    </r>
    <r>
      <rPr>
        <sz val="11"/>
        <color theme="1"/>
        <rFont val="맑은 고딕"/>
        <family val="3"/>
        <charset val="129"/>
        <scheme val="major"/>
      </rPr>
      <t>캐릭터별</t>
    </r>
    <r>
      <rPr>
        <sz val="11"/>
        <color theme="1"/>
        <rFont val="맑은 고딕"/>
        <family val="2"/>
        <scheme val="major"/>
      </rPr>
      <t xml:space="preserve"> CC</t>
    </r>
    <r>
      <rPr>
        <sz val="11"/>
        <color theme="1"/>
        <rFont val="맑은 고딕"/>
        <family val="3"/>
        <charset val="129"/>
        <scheme val="major"/>
      </rPr>
      <t>기</t>
    </r>
    <r>
      <rPr>
        <sz val="11"/>
        <color theme="1"/>
        <rFont val="맑은 고딕"/>
        <family val="2"/>
        <scheme val="major"/>
      </rPr>
      <t xml:space="preserve"> </t>
    </r>
    <r>
      <rPr>
        <sz val="11"/>
        <color theme="1"/>
        <rFont val="맑은 고딕"/>
        <family val="3"/>
        <charset val="129"/>
        <scheme val="major"/>
      </rPr>
      <t>중첩시</t>
    </r>
    <r>
      <rPr>
        <sz val="11"/>
        <color theme="1"/>
        <rFont val="맑은 고딕"/>
        <family val="2"/>
        <scheme val="major"/>
      </rPr>
      <t xml:space="preserve"> </t>
    </r>
    <r>
      <rPr>
        <sz val="11"/>
        <color theme="1"/>
        <rFont val="맑은 고딕"/>
        <family val="3"/>
        <charset val="129"/>
        <scheme val="major"/>
      </rPr>
      <t>추가효과</t>
    </r>
    <phoneticPr fontId="38" type="noConversion"/>
  </si>
  <si>
    <r>
      <t xml:space="preserve">[ON/OFF] - </t>
    </r>
    <r>
      <rPr>
        <sz val="11"/>
        <color theme="1"/>
        <rFont val="맑은 고딕"/>
        <family val="3"/>
        <charset val="129"/>
        <scheme val="major"/>
      </rPr>
      <t>지점</t>
    </r>
    <r>
      <rPr>
        <sz val="11"/>
        <color theme="1"/>
        <rFont val="맑은 고딕"/>
        <family val="2"/>
        <scheme val="major"/>
      </rPr>
      <t xml:space="preserve"> </t>
    </r>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스킬이</t>
    </r>
    <r>
      <rPr>
        <sz val="11"/>
        <color theme="1"/>
        <rFont val="맑은 고딕"/>
        <family val="2"/>
        <scheme val="major"/>
      </rPr>
      <t xml:space="preserve"> </t>
    </r>
    <r>
      <rPr>
        <sz val="11"/>
        <color theme="1"/>
        <rFont val="맑은 고딕"/>
        <family val="3"/>
        <charset val="129"/>
        <scheme val="major"/>
      </rPr>
      <t>마우스</t>
    </r>
    <r>
      <rPr>
        <sz val="11"/>
        <color theme="1"/>
        <rFont val="맑은 고딕"/>
        <family val="2"/>
        <scheme val="major"/>
      </rPr>
      <t xml:space="preserve"> </t>
    </r>
    <r>
      <rPr>
        <sz val="11"/>
        <color theme="1"/>
        <rFont val="맑은 고딕"/>
        <family val="3"/>
        <charset val="129"/>
        <scheme val="major"/>
      </rPr>
      <t>위치에</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시전</t>
    </r>
    <phoneticPr fontId="38" type="noConversion"/>
  </si>
  <si>
    <r>
      <t>[</t>
    </r>
    <r>
      <rPr>
        <sz val="11"/>
        <color theme="1"/>
        <rFont val="맑은 고딕"/>
        <family val="3"/>
        <charset val="129"/>
        <scheme val="major"/>
      </rPr>
      <t>모두</t>
    </r>
    <r>
      <rPr>
        <sz val="11"/>
        <color theme="1"/>
        <rFont val="맑은 고딕"/>
        <family val="2"/>
        <scheme val="major"/>
      </rPr>
      <t>/</t>
    </r>
    <r>
      <rPr>
        <sz val="11"/>
        <color theme="1"/>
        <rFont val="맑은 고딕"/>
        <family val="3"/>
        <charset val="129"/>
        <scheme val="major"/>
      </rPr>
      <t>나만</t>
    </r>
    <r>
      <rPr>
        <sz val="11"/>
        <color theme="1"/>
        <rFont val="맑은 고딕"/>
        <family val="2"/>
        <scheme val="major"/>
      </rPr>
      <t>/</t>
    </r>
    <r>
      <rPr>
        <sz val="11"/>
        <color theme="1"/>
        <rFont val="맑은 고딕"/>
        <family val="3"/>
        <charset val="129"/>
        <scheme val="major"/>
      </rPr>
      <t>전체</t>
    </r>
    <r>
      <rPr>
        <sz val="11"/>
        <color theme="1"/>
        <rFont val="맑은 고딕"/>
        <family val="2"/>
        <scheme val="major"/>
      </rPr>
      <t xml:space="preserve"> OFF] - 렉 감소를 위한 이펙트 끄기. 토글시 아예 생성 자체가 안됨.</t>
    </r>
    <phoneticPr fontId="38" type="noConversion"/>
  </si>
  <si>
    <r>
      <rPr>
        <sz val="11"/>
        <color theme="1"/>
        <rFont val="맑은 고딕"/>
        <family val="3"/>
        <charset val="129"/>
        <scheme val="major"/>
      </rPr>
      <t>남은</t>
    </r>
    <r>
      <rPr>
        <sz val="11"/>
        <color theme="1"/>
        <rFont val="맑은 고딕"/>
        <family val="2"/>
        <scheme val="major"/>
      </rPr>
      <t xml:space="preserve"> </t>
    </r>
    <r>
      <rPr>
        <sz val="11"/>
        <color theme="1"/>
        <rFont val="맑은 고딕"/>
        <family val="3"/>
        <charset val="129"/>
        <scheme val="major"/>
      </rPr>
      <t>시간초</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5</t>
    </r>
    <r>
      <rPr>
        <sz val="11"/>
        <color theme="1"/>
        <rFont val="맑은 고딕"/>
        <family val="3"/>
        <charset val="129"/>
        <scheme val="major"/>
      </rPr>
      <t>초</t>
    </r>
    <r>
      <rPr>
        <sz val="11"/>
        <color theme="1"/>
        <rFont val="맑은 고딕"/>
        <family val="2"/>
        <scheme val="major"/>
      </rPr>
      <t xml:space="preserve"> </t>
    </r>
    <r>
      <rPr>
        <sz val="11"/>
        <color theme="1"/>
        <rFont val="맑은 고딕"/>
        <family val="3"/>
        <charset val="129"/>
        <scheme val="major"/>
      </rPr>
      <t>이하</t>
    </r>
    <r>
      <rPr>
        <sz val="11"/>
        <color theme="1"/>
        <rFont val="맑은 고딕"/>
        <family val="2"/>
        <scheme val="major"/>
      </rPr>
      <t xml:space="preserve"> </t>
    </r>
    <r>
      <rPr>
        <sz val="11"/>
        <color theme="1"/>
        <rFont val="맑은 고딕"/>
        <family val="3"/>
        <charset val="129"/>
        <scheme val="major"/>
      </rPr>
      <t>밀리초</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</si>
  <si>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시전시간</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</si>
  <si>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스킬의</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등이</t>
    </r>
    <r>
      <rPr>
        <sz val="11"/>
        <color theme="1"/>
        <rFont val="맑은 고딕"/>
        <family val="2"/>
        <scheme val="major"/>
      </rPr>
      <t xml:space="preserve"> </t>
    </r>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값에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바뀌어서</t>
    </r>
    <r>
      <rPr>
        <sz val="11"/>
        <color theme="1"/>
        <rFont val="맑은 고딕"/>
        <family val="2"/>
        <scheme val="major"/>
      </rPr>
      <t xml:space="preserve"> </t>
    </r>
    <r>
      <rPr>
        <sz val="11"/>
        <color theme="1"/>
        <rFont val="맑은 고딕"/>
        <family val="3"/>
        <charset val="129"/>
        <scheme val="major"/>
      </rPr>
      <t>최종데미지</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xml:space="preserve"> (</t>
    </r>
    <r>
      <rPr>
        <sz val="11"/>
        <color theme="1"/>
        <rFont val="맑은 고딕"/>
        <family val="3"/>
        <charset val="129"/>
        <scheme val="major"/>
      </rPr>
      <t>힘</t>
    </r>
    <r>
      <rPr>
        <sz val="11"/>
        <color theme="1"/>
        <rFont val="맑은 고딕"/>
        <family val="2"/>
        <scheme val="major"/>
      </rPr>
      <t>x10</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100 </t>
    </r>
    <r>
      <rPr>
        <sz val="11"/>
        <color theme="1"/>
        <rFont val="맑은 고딕"/>
        <family val="3"/>
        <charset val="129"/>
        <scheme val="major"/>
      </rPr>
      <t>표시</t>
    </r>
    <r>
      <rPr>
        <sz val="11"/>
        <color theme="1"/>
        <rFont val="맑은 고딕"/>
        <family val="2"/>
        <scheme val="major"/>
      </rPr>
      <t>)</t>
    </r>
    <phoneticPr fontId="38" type="noConversion"/>
  </si>
  <si>
    <r>
      <t>액티브
(</t>
    </r>
    <r>
      <rPr>
        <sz val="11"/>
        <color theme="1"/>
        <rFont val="맑은 고딕"/>
        <family val="2"/>
        <charset val="129"/>
        <scheme val="major"/>
      </rPr>
      <t>특징</t>
    </r>
    <r>
      <rPr>
        <sz val="11"/>
        <color theme="1"/>
        <rFont val="맑은 고딕"/>
        <family val="2"/>
        <scheme val="major"/>
      </rPr>
      <t>)</t>
    </r>
    <phoneticPr fontId="38" type="noConversion"/>
  </si>
  <si>
    <r>
      <rPr>
        <sz val="11"/>
        <color theme="1"/>
        <rFont val="맑은 고딕"/>
        <family val="3"/>
        <charset val="129"/>
        <scheme val="major"/>
      </rPr>
      <t xml:space="preserve">특성
</t>
    </r>
    <r>
      <rPr>
        <sz val="11"/>
        <color theme="1"/>
        <rFont val="맑은 고딕"/>
        <family val="2"/>
        <scheme val="major"/>
      </rPr>
      <t>(</t>
    </r>
    <r>
      <rPr>
        <sz val="11"/>
        <color theme="1"/>
        <rFont val="맑은 고딕"/>
        <family val="3"/>
        <charset val="129"/>
        <scheme val="major"/>
      </rPr>
      <t>패시브</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</si>
  <si>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phoneticPr fontId="38" type="noConversion"/>
  </si>
  <si>
    <r>
      <rPr>
        <sz val="11"/>
        <color theme="1"/>
        <rFont val="맑은 고딕"/>
        <family val="2"/>
        <charset val="129"/>
        <scheme val="major"/>
      </rPr>
      <t>맥스</t>
    </r>
    <r>
      <rPr>
        <sz val="11"/>
        <color theme="1"/>
        <rFont val="맑은 고딕"/>
        <family val="2"/>
        <scheme val="major"/>
      </rPr>
      <t xml:space="preserve"> 10</t>
    </r>
    <phoneticPr fontId="38" type="noConversion"/>
  </si>
  <si>
    <r>
      <t>1~3</t>
    </r>
    <r>
      <rPr>
        <sz val="11"/>
        <color theme="1"/>
        <rFont val="맑은 고딕"/>
        <family val="3"/>
        <charset val="129"/>
        <scheme val="major"/>
      </rPr>
      <t>포인트로</t>
    </r>
    <r>
      <rPr>
        <sz val="11"/>
        <color theme="1"/>
        <rFont val="맑은 고딕"/>
        <family val="2"/>
        <scheme val="major"/>
      </rPr>
      <t xml:space="preserve"> </t>
    </r>
    <r>
      <rPr>
        <sz val="11"/>
        <color theme="1"/>
        <rFont val="맑은 고딕"/>
        <family val="3"/>
        <charset val="129"/>
        <scheme val="major"/>
      </rPr>
      <t>렙업</t>
    </r>
    <r>
      <rPr>
        <sz val="11"/>
        <color theme="1"/>
        <rFont val="맑은 고딕"/>
        <family val="2"/>
        <scheme val="major"/>
      </rPr>
      <t>, 4/7/10</t>
    </r>
    <r>
      <rPr>
        <sz val="11"/>
        <color theme="1"/>
        <rFont val="맑은 고딕"/>
        <family val="3"/>
        <charset val="129"/>
        <scheme val="major"/>
      </rPr>
      <t>레벨에</t>
    </r>
    <r>
      <rPr>
        <sz val="11"/>
        <color theme="1"/>
        <rFont val="맑은 고딕"/>
        <family val="2"/>
        <scheme val="major"/>
      </rPr>
      <t xml:space="preserve"> </t>
    </r>
    <r>
      <rPr>
        <sz val="11"/>
        <color theme="1"/>
        <rFont val="맑은 고딕"/>
        <family val="3"/>
        <charset val="129"/>
        <scheme val="major"/>
      </rPr>
      <t>강화</t>
    </r>
    <r>
      <rPr>
        <sz val="11"/>
        <color theme="1"/>
        <rFont val="맑은 고딕"/>
        <family val="2"/>
        <scheme val="major"/>
      </rPr>
      <t>/</t>
    </r>
    <r>
      <rPr>
        <sz val="11"/>
        <color theme="1"/>
        <rFont val="맑은 고딕"/>
        <family val="3"/>
        <charset val="129"/>
        <scheme val="major"/>
      </rPr>
      <t>진화</t>
    </r>
    <r>
      <rPr>
        <sz val="11"/>
        <color theme="1"/>
        <rFont val="맑은 고딕"/>
        <family val="2"/>
        <scheme val="major"/>
      </rPr>
      <t>/</t>
    </r>
    <r>
      <rPr>
        <sz val="11"/>
        <color theme="1"/>
        <rFont val="맑은 고딕"/>
        <family val="3"/>
        <charset val="129"/>
        <scheme val="major"/>
      </rPr>
      <t>개화로</t>
    </r>
    <r>
      <rPr>
        <sz val="11"/>
        <color theme="1"/>
        <rFont val="맑은 고딕"/>
        <family val="2"/>
        <scheme val="major"/>
      </rPr>
      <t xml:space="preserve"> </t>
    </r>
    <r>
      <rPr>
        <sz val="11"/>
        <color theme="1"/>
        <rFont val="맑은 고딕"/>
        <family val="3"/>
        <charset val="129"/>
        <scheme val="major"/>
      </rPr>
      <t>추가효과</t>
    </r>
    <r>
      <rPr>
        <sz val="11"/>
        <color theme="1"/>
        <rFont val="맑은 고딕"/>
        <family val="2"/>
        <scheme val="major"/>
      </rPr>
      <t xml:space="preserve"> (</t>
    </r>
    <r>
      <rPr>
        <sz val="11"/>
        <color theme="1"/>
        <rFont val="맑은 고딕"/>
        <family val="3"/>
        <charset val="129"/>
        <scheme val="major"/>
      </rPr>
      <t>테크트리</t>
    </r>
    <r>
      <rPr>
        <sz val="11"/>
        <color theme="1"/>
        <rFont val="맑은 고딕"/>
        <family val="2"/>
        <scheme val="major"/>
      </rPr>
      <t xml:space="preserve"> </t>
    </r>
    <r>
      <rPr>
        <sz val="11"/>
        <color theme="1"/>
        <rFont val="맑은 고딕"/>
        <family val="3"/>
        <charset val="129"/>
        <scheme val="major"/>
      </rPr>
      <t>요구</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t>
    </r>
    <phoneticPr fontId="38" type="noConversion"/>
  </si>
  <si>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궁극기에</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타</t>
    </r>
    <r>
      <rPr>
        <sz val="11"/>
        <color theme="1"/>
        <rFont val="맑은 고딕"/>
        <family val="2"/>
        <scheme val="major"/>
      </rPr>
      <t xml:space="preserve"> </t>
    </r>
    <r>
      <rPr>
        <sz val="11"/>
        <color theme="1"/>
        <rFont val="맑은 고딕"/>
        <family val="3"/>
        <charset val="129"/>
        <scheme val="major"/>
      </rPr>
      <t>캐릭</t>
    </r>
    <r>
      <rPr>
        <sz val="11"/>
        <color theme="1"/>
        <rFont val="맑은 고딕"/>
        <family val="2"/>
        <scheme val="major"/>
      </rPr>
      <t xml:space="preserve"> </t>
    </r>
    <r>
      <rPr>
        <sz val="11"/>
        <color theme="1"/>
        <rFont val="맑은 고딕"/>
        <family val="3"/>
        <charset val="129"/>
        <scheme val="major"/>
      </rPr>
      <t>무기는</t>
    </r>
    <r>
      <rPr>
        <sz val="11"/>
        <color theme="1"/>
        <rFont val="맑은 고딕"/>
        <family val="2"/>
        <scheme val="major"/>
      </rPr>
      <t xml:space="preserve"> </t>
    </r>
    <r>
      <rPr>
        <sz val="11"/>
        <color theme="1"/>
        <rFont val="맑은 고딕"/>
        <family val="3"/>
        <charset val="129"/>
        <scheme val="major"/>
      </rPr>
      <t>육성</t>
    </r>
    <r>
      <rPr>
        <sz val="11"/>
        <color theme="1"/>
        <rFont val="맑은 고딕"/>
        <family val="2"/>
        <scheme val="major"/>
      </rPr>
      <t xml:space="preserve"> </t>
    </r>
    <r>
      <rPr>
        <sz val="11"/>
        <color theme="1"/>
        <rFont val="맑은 고딕"/>
        <family val="3"/>
        <charset val="129"/>
        <scheme val="major"/>
      </rPr>
      <t>가능하나</t>
    </r>
    <r>
      <rPr>
        <sz val="11"/>
        <color theme="1"/>
        <rFont val="맑은 고딕"/>
        <family val="2"/>
        <scheme val="major"/>
      </rPr>
      <t>(</t>
    </r>
    <r>
      <rPr>
        <sz val="11"/>
        <color theme="1"/>
        <rFont val="맑은 고딕"/>
        <family val="3"/>
        <charset val="129"/>
        <scheme val="major"/>
      </rPr>
      <t>계정</t>
    </r>
    <r>
      <rPr>
        <sz val="11"/>
        <color theme="1"/>
        <rFont val="맑은 고딕"/>
        <family val="2"/>
        <scheme val="major"/>
      </rPr>
      <t xml:space="preserve"> </t>
    </r>
    <r>
      <rPr>
        <sz val="11"/>
        <color theme="1"/>
        <rFont val="맑은 고딕"/>
        <family val="3"/>
        <charset val="129"/>
        <scheme val="major"/>
      </rPr>
      <t>공유</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없음</t>
    </r>
    <r>
      <rPr>
        <sz val="11"/>
        <color theme="1"/>
        <rFont val="맑은 고딕"/>
        <family val="2"/>
        <scheme val="major"/>
      </rPr>
      <t>.</t>
    </r>
    <phoneticPr fontId="38" type="noConversion"/>
  </si>
  <si>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스텟</t>
    </r>
    <r>
      <rPr>
        <sz val="11"/>
        <color theme="1"/>
        <rFont val="맑은 고딕"/>
        <family val="2"/>
        <scheme val="major"/>
      </rPr>
      <t xml:space="preserve"> </t>
    </r>
    <r>
      <rPr>
        <sz val="11"/>
        <color theme="1"/>
        <rFont val="맑은 고딕"/>
        <family val="3"/>
        <charset val="129"/>
        <scheme val="major"/>
      </rPr>
      <t>비례</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주로</t>
    </r>
    <r>
      <rPr>
        <sz val="11"/>
        <color theme="1"/>
        <rFont val="맑은 고딕"/>
        <family val="2"/>
        <scheme val="major"/>
      </rPr>
      <t xml:space="preserve"> x</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이용</t>
    </r>
    <r>
      <rPr>
        <sz val="11"/>
        <color theme="1"/>
        <rFont val="맑은 고딕"/>
        <family val="2"/>
        <scheme val="major"/>
      </rPr>
      <t xml:space="preserve"> (</t>
    </r>
    <r>
      <rPr>
        <sz val="11"/>
        <color theme="1"/>
        <rFont val="맑은 고딕"/>
        <family val="3"/>
        <charset val="129"/>
        <scheme val="major"/>
      </rPr>
      <t>파워</t>
    </r>
    <r>
      <rPr>
        <sz val="11"/>
        <color theme="1"/>
        <rFont val="맑은 고딕"/>
        <family val="2"/>
        <scheme val="major"/>
      </rPr>
      <t xml:space="preserve"> </t>
    </r>
    <r>
      <rPr>
        <sz val="11"/>
        <color theme="1"/>
        <rFont val="맑은 고딕"/>
        <family val="3"/>
        <charset val="129"/>
        <scheme val="major"/>
      </rPr>
      <t>인플레</t>
    </r>
    <r>
      <rPr>
        <sz val="11"/>
        <color theme="1"/>
        <rFont val="맑은 고딕"/>
        <family val="2"/>
        <scheme val="major"/>
      </rPr>
      <t xml:space="preserve"> </t>
    </r>
    <r>
      <rPr>
        <sz val="11"/>
        <color theme="1"/>
        <rFont val="맑은 고딕"/>
        <family val="3"/>
        <charset val="129"/>
        <scheme val="major"/>
      </rPr>
      <t>방지</t>
    </r>
    <r>
      <rPr>
        <sz val="11"/>
        <color theme="1"/>
        <rFont val="맑은 고딕"/>
        <family val="2"/>
        <scheme val="major"/>
      </rPr>
      <t>)</t>
    </r>
    <phoneticPr fontId="38" type="noConversion"/>
  </si>
  <si>
    <r>
      <rPr>
        <sz val="11"/>
        <color theme="1"/>
        <rFont val="맑은 고딕"/>
        <family val="3"/>
        <charset val="129"/>
        <scheme val="major"/>
      </rPr>
      <t>방해</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중첩</t>
    </r>
    <phoneticPr fontId="38" type="noConversion"/>
  </si>
  <si>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고유</t>
    </r>
    <r>
      <rPr>
        <sz val="11"/>
        <color theme="1"/>
        <rFont val="맑은 고딕"/>
        <family val="2"/>
        <scheme val="major"/>
      </rPr>
      <t xml:space="preserve"> </t>
    </r>
    <r>
      <rPr>
        <sz val="11"/>
        <color theme="1"/>
        <rFont val="맑은 고딕"/>
        <family val="3"/>
        <charset val="129"/>
        <scheme val="major"/>
      </rPr>
      <t>변신</t>
    </r>
    <r>
      <rPr>
        <sz val="11"/>
        <color theme="1"/>
        <rFont val="맑은 고딕"/>
        <family val="2"/>
        <scheme val="major"/>
      </rPr>
      <t>/</t>
    </r>
    <r>
      <rPr>
        <sz val="11"/>
        <color theme="1"/>
        <rFont val="맑은 고딕"/>
        <family val="3"/>
        <charset val="129"/>
        <scheme val="major"/>
      </rPr>
      <t>해방으로</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초당</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 xml:space="preserve">, </t>
    </r>
    <r>
      <rPr>
        <sz val="11"/>
        <color theme="1"/>
        <rFont val="맑은 고딕"/>
        <family val="3"/>
        <charset val="129"/>
        <scheme val="major"/>
      </rPr>
      <t>상위변신</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</si>
  <si>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관련
특수</t>
    </r>
    <r>
      <rPr>
        <sz val="11"/>
        <color theme="1"/>
        <rFont val="맑은 고딕"/>
        <family val="2"/>
        <scheme val="major"/>
      </rPr>
      <t xml:space="preserve"> </t>
    </r>
    <r>
      <rPr>
        <sz val="11"/>
        <color theme="1"/>
        <rFont val="맑은 고딕"/>
        <family val="3"/>
        <charset val="129"/>
        <scheme val="major"/>
      </rPr>
      <t>옵션</t>
    </r>
    <phoneticPr fontId="38" type="noConversion"/>
  </si>
  <si>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</si>
  <si>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무기류에</t>
    </r>
    <r>
      <rPr>
        <sz val="11"/>
        <color theme="1"/>
        <rFont val="맑은 고딕"/>
        <family val="2"/>
        <scheme val="major"/>
      </rPr>
      <t xml:space="preserve"> </t>
    </r>
    <r>
      <rPr>
        <sz val="11"/>
        <color theme="1"/>
        <rFont val="맑은 고딕"/>
        <family val="3"/>
        <charset val="129"/>
        <scheme val="major"/>
      </rPr>
      <t>랜덤으로</t>
    </r>
    <r>
      <rPr>
        <sz val="11"/>
        <color theme="1"/>
        <rFont val="맑은 고딕"/>
        <family val="2"/>
        <scheme val="major"/>
      </rPr>
      <t xml:space="preserve"> </t>
    </r>
    <r>
      <rPr>
        <sz val="11"/>
        <color theme="1"/>
        <rFont val="맑은 고딕"/>
        <family val="3"/>
        <charset val="129"/>
        <scheme val="major"/>
      </rPr>
      <t>달릴</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0</t>
    </r>
    <r>
      <rPr>
        <sz val="11"/>
        <color theme="1"/>
        <rFont val="맑은 고딕"/>
        <family val="3"/>
        <charset val="129"/>
        <scheme val="major"/>
      </rPr>
      <t>→</t>
    </r>
    <r>
      <rPr>
        <sz val="11"/>
        <color theme="1"/>
        <rFont val="맑은 고딕"/>
        <family val="2"/>
        <scheme val="major"/>
      </rPr>
      <t>1</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되진</t>
    </r>
    <r>
      <rPr>
        <sz val="11"/>
        <color theme="1"/>
        <rFont val="맑은 고딕"/>
        <family val="2"/>
        <scheme val="major"/>
      </rPr>
      <t xml:space="preserve"> </t>
    </r>
    <r>
      <rPr>
        <sz val="11"/>
        <color theme="1"/>
        <rFont val="맑은 고딕"/>
        <family val="3"/>
        <charset val="129"/>
        <scheme val="major"/>
      </rPr>
      <t>않음</t>
    </r>
    <r>
      <rPr>
        <sz val="11"/>
        <color theme="1"/>
        <rFont val="맑은 고딕"/>
        <family val="2"/>
        <scheme val="major"/>
      </rPr>
      <t>.</t>
    </r>
    <phoneticPr fontId="38" type="noConversion"/>
  </si>
  <si>
    <r>
      <rPr>
        <sz val="11"/>
        <color theme="1"/>
        <rFont val="맑은 고딕"/>
        <family val="3"/>
        <charset val="129"/>
        <scheme val="major"/>
      </rPr>
      <t>전체</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</si>
  <si>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후원</t>
    </r>
    <r>
      <rPr>
        <sz val="11"/>
        <color theme="1"/>
        <rFont val="맑은 고딕"/>
        <family val="2"/>
        <scheme val="major"/>
      </rPr>
      <t xml:space="preserve"> - </t>
    </r>
    <r>
      <rPr>
        <sz val="11"/>
        <color theme="1"/>
        <rFont val="맑은 고딕"/>
        <family val="3"/>
        <charset val="129"/>
        <scheme val="major"/>
      </rPr>
      <t>스킬레벨을</t>
    </r>
    <r>
      <rPr>
        <sz val="11"/>
        <color theme="1"/>
        <rFont val="맑은 고딕"/>
        <family val="2"/>
        <scheme val="major"/>
      </rPr>
      <t xml:space="preserve"> </t>
    </r>
    <r>
      <rPr>
        <sz val="11"/>
        <color theme="1"/>
        <rFont val="맑은 고딕"/>
        <family val="3"/>
        <charset val="129"/>
        <scheme val="major"/>
      </rPr>
      <t>직접</t>
    </r>
    <r>
      <rPr>
        <sz val="11"/>
        <color theme="1"/>
        <rFont val="맑은 고딕"/>
        <family val="2"/>
        <scheme val="major"/>
      </rPr>
      <t xml:space="preserve"> </t>
    </r>
    <r>
      <rPr>
        <sz val="11"/>
        <color theme="1"/>
        <rFont val="맑은 고딕"/>
        <family val="3"/>
        <charset val="129"/>
        <scheme val="major"/>
      </rPr>
      <t>늘려주진</t>
    </r>
    <r>
      <rPr>
        <sz val="11"/>
        <color theme="1"/>
        <rFont val="맑은 고딕"/>
        <family val="2"/>
        <scheme val="major"/>
      </rPr>
      <t xml:space="preserve"> </t>
    </r>
    <r>
      <rPr>
        <sz val="11"/>
        <color theme="1"/>
        <rFont val="맑은 고딕"/>
        <family val="3"/>
        <charset val="129"/>
        <scheme val="major"/>
      </rPr>
      <t>않지만</t>
    </r>
    <r>
      <rPr>
        <sz val="11"/>
        <color theme="1"/>
        <rFont val="맑은 고딕"/>
        <family val="2"/>
        <scheme val="major"/>
      </rPr>
      <t xml:space="preserve"> </t>
    </r>
    <r>
      <rPr>
        <sz val="11"/>
        <color theme="1"/>
        <rFont val="맑은 고딕"/>
        <family val="3"/>
        <charset val="129"/>
        <scheme val="major"/>
      </rPr>
      <t>한계치를</t>
    </r>
    <r>
      <rPr>
        <sz val="11"/>
        <color theme="1"/>
        <rFont val="맑은 고딕"/>
        <family val="2"/>
        <scheme val="major"/>
      </rPr>
      <t xml:space="preserve"> </t>
    </r>
    <r>
      <rPr>
        <sz val="11"/>
        <color theme="1"/>
        <rFont val="맑은 고딕"/>
        <family val="3"/>
        <charset val="129"/>
        <scheme val="major"/>
      </rPr>
      <t>늘려줌</t>
    </r>
    <r>
      <rPr>
        <sz val="11"/>
        <color theme="1"/>
        <rFont val="맑은 고딕"/>
        <family val="2"/>
        <scheme val="major"/>
      </rPr>
      <t>.</t>
    </r>
    <phoneticPr fontId="38" type="noConversion"/>
  </si>
  <si>
    <r>
      <rPr>
        <sz val="11"/>
        <color theme="1"/>
        <rFont val="맑은 고딕"/>
        <family val="3"/>
        <charset val="129"/>
        <scheme val="major"/>
      </rPr>
      <t>편의성</t>
    </r>
    <r>
      <rPr>
        <sz val="11"/>
        <color theme="1"/>
        <rFont val="맑은 고딕"/>
        <family val="2"/>
        <scheme val="major"/>
      </rPr>
      <t xml:space="preserve"> </t>
    </r>
    <r>
      <rPr>
        <sz val="11"/>
        <color theme="1"/>
        <rFont val="맑은 고딕"/>
        <family val="3"/>
        <charset val="129"/>
        <scheme val="major"/>
      </rPr>
      <t>시스템</t>
    </r>
    <r>
      <rPr>
        <sz val="11"/>
        <color theme="1"/>
        <rFont val="맑은 고딕"/>
        <family val="2"/>
        <scheme val="major"/>
      </rPr>
      <t xml:space="preserve">
(</t>
    </r>
    <r>
      <rPr>
        <sz val="11"/>
        <color theme="1"/>
        <rFont val="맑은 고딕"/>
        <family val="2"/>
        <charset val="129"/>
        <scheme val="major"/>
      </rPr>
      <t>우선순위</t>
    </r>
    <r>
      <rPr>
        <sz val="11"/>
        <color theme="1"/>
        <rFont val="맑은 고딕"/>
        <family val="2"/>
        <scheme val="major"/>
      </rPr>
      <t xml:space="preserve"> </t>
    </r>
    <r>
      <rPr>
        <sz val="11"/>
        <color theme="1"/>
        <rFont val="맑은 고딕"/>
        <family val="2"/>
        <charset val="129"/>
        <scheme val="major"/>
      </rPr>
      <t>낮음</t>
    </r>
    <r>
      <rPr>
        <sz val="11"/>
        <color theme="1"/>
        <rFont val="맑은 고딕"/>
        <family val="2"/>
        <scheme val="major"/>
      </rPr>
      <t>)</t>
    </r>
    <phoneticPr fontId="38" type="noConversion"/>
  </si>
  <si>
    <r>
      <t>8</t>
    </r>
    <r>
      <rPr>
        <sz val="11"/>
        <color theme="1"/>
        <rFont val="맑은 고딕"/>
        <family val="3"/>
        <charset val="129"/>
        <scheme val="major"/>
      </rPr>
      <t>개까지</t>
    </r>
    <r>
      <rPr>
        <sz val="11"/>
        <color theme="1"/>
        <rFont val="맑은 고딕"/>
        <family val="2"/>
        <scheme val="major"/>
      </rPr>
      <t xml:space="preserve"> </t>
    </r>
    <r>
      <rPr>
        <sz val="11"/>
        <color theme="1"/>
        <rFont val="맑은 고딕"/>
        <family val="3"/>
        <charset val="129"/>
        <scheme val="major"/>
      </rPr>
      <t>지원</t>
    </r>
    <r>
      <rPr>
        <sz val="11"/>
        <color theme="1"/>
        <rFont val="맑은 고딕"/>
        <family val="2"/>
        <scheme val="major"/>
      </rPr>
      <t xml:space="preserve">, </t>
    </r>
    <r>
      <rPr>
        <sz val="11"/>
        <color theme="1"/>
        <rFont val="맑은 고딕"/>
        <family val="2"/>
        <charset val="129"/>
        <scheme val="major"/>
      </rPr>
      <t>커스텀</t>
    </r>
    <r>
      <rPr>
        <sz val="11"/>
        <color theme="1"/>
        <rFont val="맑은 고딕"/>
        <family val="2"/>
        <scheme val="major"/>
      </rPr>
      <t xml:space="preserve"> </t>
    </r>
    <r>
      <rPr>
        <sz val="11"/>
        <color theme="1"/>
        <rFont val="맑은 고딕"/>
        <family val="2"/>
        <charset val="129"/>
        <scheme val="major"/>
      </rPr>
      <t>단축키</t>
    </r>
    <r>
      <rPr>
        <sz val="11"/>
        <color theme="1"/>
        <rFont val="맑은 고딕"/>
        <family val="2"/>
        <scheme val="major"/>
      </rPr>
      <t xml:space="preserve"> </t>
    </r>
    <r>
      <rPr>
        <sz val="11"/>
        <color theme="1"/>
        <rFont val="맑은 고딕"/>
        <family val="2"/>
        <charset val="129"/>
        <scheme val="major"/>
      </rPr>
      <t>지원</t>
    </r>
    <phoneticPr fontId="38" type="noConversion"/>
  </si>
  <si>
    <t>스킬</t>
    <phoneticPr fontId="38" type="noConversion"/>
  </si>
  <si>
    <t>v2, 2024-06-15</t>
    <phoneticPr fontId="38" type="noConversion"/>
  </si>
  <si>
    <r>
      <t xml:space="preserve"> - </t>
    </r>
    <r>
      <rPr>
        <sz val="11"/>
        <color theme="1"/>
        <rFont val="맑은 고딕"/>
        <family val="3"/>
        <charset val="129"/>
      </rPr>
      <t>모든</t>
    </r>
    <r>
      <rPr>
        <sz val="11"/>
        <color theme="1"/>
        <rFont val="맑은 고딕"/>
        <family val="2"/>
        <scheme val="minor"/>
      </rPr>
      <t xml:space="preserve"> </t>
    </r>
    <r>
      <rPr>
        <sz val="11"/>
        <color theme="1"/>
        <rFont val="맑은 고딕"/>
        <family val="3"/>
        <charset val="129"/>
      </rPr>
      <t>후원은</t>
    </r>
    <r>
      <rPr>
        <sz val="11"/>
        <color theme="1"/>
        <rFont val="맑은 고딕"/>
        <family val="2"/>
        <scheme val="minor"/>
      </rPr>
      <t xml:space="preserve"> </t>
    </r>
    <r>
      <rPr>
        <sz val="11"/>
        <color theme="1"/>
        <rFont val="맑은 고딕"/>
        <family val="3"/>
        <charset val="129"/>
      </rPr>
      <t>인게임</t>
    </r>
    <r>
      <rPr>
        <sz val="11"/>
        <color theme="1"/>
        <rFont val="맑은 고딕"/>
        <family val="2"/>
        <scheme val="minor"/>
      </rPr>
      <t xml:space="preserve"> </t>
    </r>
    <r>
      <rPr>
        <sz val="11"/>
        <color theme="1"/>
        <rFont val="맑은 고딕"/>
        <family val="3"/>
        <charset val="129"/>
      </rPr>
      <t>상점에서</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가능하며</t>
    </r>
    <r>
      <rPr>
        <sz val="11"/>
        <color theme="1"/>
        <rFont val="맑은 고딕"/>
        <family val="2"/>
        <scheme val="minor"/>
      </rPr>
      <t xml:space="preserve">, </t>
    </r>
    <r>
      <rPr>
        <sz val="11"/>
        <color theme="1"/>
        <rFont val="맑은 고딕"/>
        <family val="3"/>
        <charset val="129"/>
      </rPr>
      <t>서버</t>
    </r>
    <r>
      <rPr>
        <sz val="11"/>
        <color theme="1"/>
        <rFont val="맑은 고딕"/>
        <family val="2"/>
        <scheme val="minor"/>
      </rPr>
      <t xml:space="preserve"> </t>
    </r>
    <r>
      <rPr>
        <sz val="11"/>
        <color theme="1"/>
        <rFont val="맑은 고딕"/>
        <family val="3"/>
        <charset val="129"/>
      </rPr>
      <t>내</t>
    </r>
    <r>
      <rPr>
        <sz val="11"/>
        <color theme="1"/>
        <rFont val="맑은 고딕"/>
        <family val="2"/>
        <scheme val="minor"/>
      </rPr>
      <t xml:space="preserve"> 1</t>
    </r>
    <r>
      <rPr>
        <sz val="11"/>
        <color theme="1"/>
        <rFont val="맑은 고딕"/>
        <family val="3"/>
        <charset val="129"/>
      </rPr>
      <t>개만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가능한</t>
    </r>
    <r>
      <rPr>
        <sz val="11"/>
        <color theme="1"/>
        <rFont val="맑은 고딕"/>
        <family val="2"/>
        <scheme val="minor"/>
      </rPr>
      <t xml:space="preserve"> </t>
    </r>
    <r>
      <rPr>
        <sz val="11"/>
        <color theme="1"/>
        <rFont val="맑은 고딕"/>
        <family val="3"/>
        <charset val="129"/>
      </rPr>
      <t>한정</t>
    </r>
    <r>
      <rPr>
        <sz val="11"/>
        <color theme="1"/>
        <rFont val="맑은 고딕"/>
        <family val="2"/>
        <scheme val="minor"/>
      </rPr>
      <t xml:space="preserve"> </t>
    </r>
    <r>
      <rPr>
        <sz val="11"/>
        <color theme="1"/>
        <rFont val="맑은 고딕"/>
        <family val="3"/>
        <charset val="129"/>
      </rPr>
      <t>상품도</t>
    </r>
    <r>
      <rPr>
        <sz val="11"/>
        <color theme="1"/>
        <rFont val="맑은 고딕"/>
        <family val="2"/>
        <scheme val="minor"/>
      </rPr>
      <t xml:space="preserve"> </t>
    </r>
    <r>
      <rPr>
        <sz val="11"/>
        <color theme="1"/>
        <rFont val="맑은 고딕"/>
        <family val="3"/>
        <charset val="129"/>
      </rPr>
      <t>있습니다</t>
    </r>
    <r>
      <rPr>
        <sz val="11"/>
        <color theme="1"/>
        <rFont val="맑은 고딕"/>
        <family val="2"/>
        <scheme val="minor"/>
      </rPr>
      <t>. (</t>
    </r>
    <r>
      <rPr>
        <sz val="11"/>
        <color theme="1"/>
        <rFont val="맑은 고딕"/>
        <family val="3"/>
        <charset val="129"/>
      </rPr>
      <t>다른</t>
    </r>
    <r>
      <rPr>
        <sz val="11"/>
        <color theme="1"/>
        <rFont val="맑은 고딕"/>
        <family val="2"/>
        <scheme val="minor"/>
      </rPr>
      <t xml:space="preserve"> </t>
    </r>
    <r>
      <rPr>
        <sz val="11"/>
        <color theme="1"/>
        <rFont val="맑은 고딕"/>
        <family val="3"/>
        <charset val="129"/>
      </rPr>
      <t>사람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불가</t>
    </r>
    <r>
      <rPr>
        <sz val="11"/>
        <color theme="1"/>
        <rFont val="맑은 고딕"/>
        <family val="2"/>
        <scheme val="minor"/>
      </rPr>
      <t xml:space="preserve">)
  - </t>
    </r>
    <r>
      <rPr>
        <sz val="11"/>
        <color theme="1"/>
        <rFont val="맑은 고딕"/>
        <family val="3"/>
        <charset val="129"/>
      </rPr>
      <t>크게</t>
    </r>
    <r>
      <rPr>
        <sz val="11"/>
        <color theme="1"/>
        <rFont val="맑은 고딕"/>
        <family val="2"/>
        <scheme val="minor"/>
      </rPr>
      <t xml:space="preserve"> </t>
    </r>
    <r>
      <rPr>
        <sz val="11"/>
        <color theme="1"/>
        <rFont val="맑은 고딕"/>
        <family val="3"/>
        <charset val="129"/>
      </rPr>
      <t>인벤토리확장</t>
    </r>
    <r>
      <rPr>
        <sz val="11"/>
        <color theme="1"/>
        <rFont val="맑은 고딕"/>
        <family val="2"/>
        <scheme val="minor"/>
      </rPr>
      <t>/</t>
    </r>
    <r>
      <rPr>
        <sz val="11"/>
        <color theme="1"/>
        <rFont val="맑은 고딕"/>
        <family val="3"/>
        <charset val="129"/>
      </rPr>
      <t>날개구매</t>
    </r>
    <r>
      <rPr>
        <sz val="11"/>
        <color theme="1"/>
        <rFont val="맑은 고딕"/>
        <family val="2"/>
        <scheme val="minor"/>
      </rPr>
      <t>/</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를</t>
    </r>
    <r>
      <rPr>
        <sz val="11"/>
        <color theme="1"/>
        <rFont val="맑은 고딕"/>
        <family val="2"/>
        <scheme val="minor"/>
      </rPr>
      <t xml:space="preserve"> </t>
    </r>
    <r>
      <rPr>
        <sz val="11"/>
        <color theme="1"/>
        <rFont val="맑은 고딕"/>
        <family val="3"/>
        <charset val="129"/>
      </rPr>
      <t>통해</t>
    </r>
    <r>
      <rPr>
        <sz val="11"/>
        <color theme="1"/>
        <rFont val="맑은 고딕"/>
        <family val="2"/>
        <scheme val="minor"/>
      </rPr>
      <t xml:space="preserve"> </t>
    </r>
    <r>
      <rPr>
        <sz val="11"/>
        <color theme="1"/>
        <rFont val="맑은 고딕"/>
        <family val="3"/>
        <charset val="129"/>
      </rPr>
      <t>게임</t>
    </r>
    <r>
      <rPr>
        <sz val="11"/>
        <color theme="1"/>
        <rFont val="맑은 고딕"/>
        <family val="2"/>
        <scheme val="minor"/>
      </rPr>
      <t xml:space="preserve"> </t>
    </r>
    <r>
      <rPr>
        <sz val="11"/>
        <color theme="1"/>
        <rFont val="맑은 고딕"/>
        <family val="3"/>
        <charset val="129"/>
      </rPr>
      <t>플레이</t>
    </r>
    <r>
      <rPr>
        <sz val="11"/>
        <color theme="1"/>
        <rFont val="맑은 고딕"/>
        <family val="2"/>
        <scheme val="minor"/>
      </rPr>
      <t xml:space="preserve"> </t>
    </r>
    <r>
      <rPr>
        <sz val="11"/>
        <color theme="1"/>
        <rFont val="맑은 고딕"/>
        <family val="3"/>
        <charset val="129"/>
      </rPr>
      <t xml:space="preserve">도움
</t>
    </r>
    <r>
      <rPr>
        <sz val="11"/>
        <color theme="1"/>
        <rFont val="맑은 고딕"/>
        <family val="2"/>
        <scheme val="minor"/>
      </rPr>
      <t xml:space="preserve">  - </t>
    </r>
    <r>
      <rPr>
        <sz val="11"/>
        <color theme="1"/>
        <rFont val="맑은 고딕"/>
        <family val="3"/>
        <charset val="129"/>
      </rPr>
      <t>일반</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누적</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상품으로</t>
    </r>
    <r>
      <rPr>
        <sz val="11"/>
        <color theme="1"/>
        <rFont val="맑은 고딕"/>
        <family val="2"/>
        <scheme val="minor"/>
      </rPr>
      <t xml:space="preserve"> </t>
    </r>
    <r>
      <rPr>
        <sz val="11"/>
        <color theme="1"/>
        <rFont val="맑은 고딕"/>
        <family val="3"/>
        <charset val="129"/>
      </rPr>
      <t>혜택을</t>
    </r>
    <r>
      <rPr>
        <sz val="11"/>
        <color theme="1"/>
        <rFont val="맑은 고딕"/>
        <family val="2"/>
        <scheme val="minor"/>
      </rPr>
      <t xml:space="preserve"> </t>
    </r>
    <r>
      <rPr>
        <sz val="11"/>
        <color theme="1"/>
        <rFont val="맑은 고딕"/>
        <family val="3"/>
        <charset val="129"/>
      </rPr>
      <t>누릴</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 xml:space="preserve">있음
</t>
    </r>
    <r>
      <rPr>
        <sz val="11"/>
        <color theme="1"/>
        <rFont val="맑은 고딕"/>
        <family val="2"/>
        <scheme val="minor"/>
      </rPr>
      <t xml:space="preserve"> -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 xml:space="preserve">확장
</t>
    </r>
    <r>
      <rPr>
        <sz val="11"/>
        <color theme="1"/>
        <rFont val="맑은 고딕"/>
        <family val="2"/>
        <scheme val="minor"/>
      </rPr>
      <t xml:space="preserve"> - </t>
    </r>
    <r>
      <rPr>
        <sz val="11"/>
        <color theme="1"/>
        <rFont val="맑은 고딕"/>
        <family val="3"/>
        <charset val="129"/>
      </rPr>
      <t>날개</t>
    </r>
    <r>
      <rPr>
        <sz val="11"/>
        <color theme="1"/>
        <rFont val="맑은 고딕"/>
        <family val="2"/>
        <scheme val="minor"/>
      </rPr>
      <t xml:space="preserve"> </t>
    </r>
    <r>
      <rPr>
        <sz val="11"/>
        <color theme="1"/>
        <rFont val="맑은 고딕"/>
        <family val="3"/>
        <charset val="129"/>
      </rPr>
      <t xml:space="preserve">구매
</t>
    </r>
    <r>
      <rPr>
        <sz val="11"/>
        <color theme="1"/>
        <rFont val="맑은 고딕"/>
        <family val="2"/>
        <scheme val="minor"/>
      </rPr>
      <t xml:space="preserve"> - </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phoneticPr fontId="38" type="noConversion"/>
  </si>
  <si>
    <r>
      <rPr>
        <sz val="11"/>
        <color theme="1"/>
        <rFont val="맑은 고딕"/>
        <family val="3"/>
        <charset val="129"/>
      </rPr>
      <t xml:space="preserve">공용
</t>
    </r>
    <r>
      <rPr>
        <sz val="11"/>
        <color theme="1"/>
        <rFont val="맑은 고딕"/>
        <family val="2"/>
        <scheme val="major"/>
      </rPr>
      <t>(</t>
    </r>
    <r>
      <rPr>
        <sz val="11"/>
        <color theme="1"/>
        <rFont val="맑은 고딕"/>
        <family val="3"/>
        <charset val="129"/>
      </rPr>
      <t>수집</t>
    </r>
    <r>
      <rPr>
        <sz val="11"/>
        <color theme="1"/>
        <rFont val="맑은 고딕"/>
        <family val="2"/>
        <scheme val="major"/>
      </rPr>
      <t>)</t>
    </r>
    <phoneticPr fontId="38" type="noConversion"/>
  </si>
  <si>
    <t>총 작업량</t>
    <phoneticPr fontId="38" type="noConversion"/>
  </si>
  <si>
    <t>릴리즈</t>
    <phoneticPr fontId="38" type="noConversion"/>
  </si>
  <si>
    <r>
      <t xml:space="preserve">의미 </t>
    </r>
    <r>
      <rPr>
        <b/>
        <sz val="10"/>
        <color theme="1"/>
        <rFont val="맑은 고딕"/>
        <family val="3"/>
        <charset val="129"/>
      </rPr>
      <t>(단일 항목 기준)</t>
    </r>
    <phoneticPr fontId="38" type="noConversion"/>
  </si>
  <si>
    <r>
      <rPr>
        <sz val="11"/>
        <color theme="1"/>
        <rFont val="맑은 고딕"/>
        <family val="3"/>
        <charset val="129"/>
      </rPr>
      <t>진행</t>
    </r>
    <r>
      <rPr>
        <sz val="11"/>
        <color theme="1"/>
        <rFont val="맑은 고딕"/>
        <family val="2"/>
        <scheme val="minor"/>
      </rPr>
      <t xml:space="preserve"> </t>
    </r>
    <r>
      <rPr>
        <sz val="11"/>
        <color theme="1"/>
        <rFont val="맑은 고딕"/>
        <family val="3"/>
        <charset val="129"/>
      </rPr>
      <t>가능</t>
    </r>
    <r>
      <rPr>
        <sz val="9"/>
        <color rgb="FF00B0F0"/>
        <rFont val="맑은 고딕"/>
        <family val="2"/>
        <scheme val="minor"/>
      </rPr>
      <t xml:space="preserve">(베타 </t>
    </r>
    <r>
      <rPr>
        <sz val="9"/>
        <color rgb="FF00B0F0"/>
        <rFont val="맑은 고딕"/>
        <family val="3"/>
        <charset val="129"/>
      </rPr>
      <t>테스트</t>
    </r>
    <r>
      <rPr>
        <sz val="9"/>
        <color rgb="FF00B0F0"/>
        <rFont val="맑은 고딕"/>
        <family val="2"/>
        <scheme val="minor"/>
      </rPr>
      <t xml:space="preserve"> 가능)</t>
    </r>
    <phoneticPr fontId="38" type="noConversion"/>
  </si>
  <si>
    <t>알파 테스트</t>
    <phoneticPr fontId="38" type="noConversion"/>
  </si>
  <si>
    <t>목표%</t>
    <phoneticPr fontId="38" type="noConversion"/>
  </si>
  <si>
    <t>진행도% (작업량)</t>
    <phoneticPr fontId="38" type="noConversion"/>
  </si>
  <si>
    <t>추정 시간(일)</t>
    <phoneticPr fontId="38" type="noConversion"/>
  </si>
  <si>
    <t>베타 테스트</t>
    <phoneticPr fontId="38" type="noConversion"/>
  </si>
  <si>
    <r>
      <rPr>
        <sz val="11"/>
        <color theme="9"/>
        <rFont val="맑은 고딕"/>
        <family val="3"/>
        <charset val="129"/>
      </rPr>
      <t>(알파</t>
    </r>
    <r>
      <rPr>
        <sz val="11"/>
        <color theme="9"/>
        <rFont val="맑은 고딕"/>
        <family val="2"/>
        <scheme val="major"/>
      </rPr>
      <t xml:space="preserve"> </t>
    </r>
    <r>
      <rPr>
        <sz val="11"/>
        <color theme="9"/>
        <rFont val="맑은 고딕"/>
        <family val="3"/>
        <charset val="129"/>
      </rPr>
      <t>후</t>
    </r>
    <r>
      <rPr>
        <sz val="11"/>
        <color theme="9"/>
        <rFont val="맑은 고딕"/>
        <family val="2"/>
        <scheme val="major"/>
      </rPr>
      <t xml:space="preserve"> </t>
    </r>
    <r>
      <rPr>
        <sz val="11"/>
        <color theme="9"/>
        <rFont val="맑은 고딕"/>
        <family val="3"/>
        <charset val="129"/>
      </rPr>
      <t>설정)</t>
    </r>
    <phoneticPr fontId="38" type="noConversion"/>
  </si>
  <si>
    <t>(작업량)</t>
    <phoneticPr fontId="38" type="noConversion"/>
  </si>
  <si>
    <t>farious</t>
    <phoneticPr fontId="38" type="noConversion"/>
  </si>
  <si>
    <t>각종 건의</t>
    <phoneticPr fontId="38" type="noConversion"/>
  </si>
  <si>
    <t>raw</t>
    <phoneticPr fontId="38" type="noConversion"/>
  </si>
  <si>
    <t>메리트</t>
    <phoneticPr fontId="38" type="noConversion"/>
  </si>
  <si>
    <r>
      <t>안티-</t>
    </r>
    <r>
      <rPr>
        <sz val="11"/>
        <color theme="1"/>
        <rFont val="굴림"/>
        <family val="3"/>
        <charset val="129"/>
      </rPr>
      <t>방치</t>
    </r>
    <r>
      <rPr>
        <sz val="11"/>
        <color theme="1"/>
        <rFont val="Calibri"/>
        <family val="2"/>
      </rPr>
      <t xml:space="preserve">, </t>
    </r>
    <r>
      <rPr>
        <sz val="11"/>
        <color theme="1"/>
        <rFont val="굴림"/>
        <family val="3"/>
        <charset val="129"/>
      </rPr>
      <t>유동적으로</t>
    </r>
    <r>
      <rPr>
        <sz val="11"/>
        <color theme="1"/>
        <rFont val="Calibri"/>
        <family val="2"/>
      </rPr>
      <t xml:space="preserve"> </t>
    </r>
    <r>
      <rPr>
        <sz val="11"/>
        <color theme="1"/>
        <rFont val="굴림"/>
        <family val="3"/>
        <charset val="129"/>
      </rPr>
      <t>계속</t>
    </r>
    <r>
      <rPr>
        <sz val="11"/>
        <color theme="1"/>
        <rFont val="Calibri"/>
        <family val="2"/>
      </rPr>
      <t xml:space="preserve"> </t>
    </r>
    <r>
      <rPr>
        <sz val="11"/>
        <color theme="1"/>
        <rFont val="굴림"/>
        <family val="3"/>
        <charset val="129"/>
      </rPr>
      <t>할게</t>
    </r>
    <r>
      <rPr>
        <sz val="11"/>
        <color theme="1"/>
        <rFont val="Calibri"/>
        <family val="2"/>
      </rPr>
      <t xml:space="preserve"> </t>
    </r>
    <r>
      <rPr>
        <sz val="11"/>
        <color theme="1"/>
        <rFont val="굴림"/>
        <family val="3"/>
        <charset val="129"/>
      </rPr>
      <t>있다</t>
    </r>
    <phoneticPr fontId="38" type="noConversion"/>
  </si>
  <si>
    <t>파밍</t>
    <phoneticPr fontId="38" type="noConversion"/>
  </si>
  <si>
    <t>진입장벽</t>
    <phoneticPr fontId="38" type="noConversion"/>
  </si>
  <si>
    <t>단점</t>
    <phoneticPr fontId="38" type="noConversion"/>
  </si>
  <si>
    <t>사냥터</t>
    <phoneticPr fontId="38" type="noConversion"/>
  </si>
  <si>
    <t>모든 사냥터가 광산처럼, 층수가 나뉘고 그 층수에 따라 강해짐, 레벨에 따라 사냥터가 나뉘는 현상 없애고, 다시 쓸 수 있게.</t>
  </si>
  <si>
    <t>5개 이상의 사냥터일시, 요일별로 경험치 2배 사냥터 만들어서 인기 사냥터 쏠림현상을 없앨 것. 요일별 40% x 추가 이벤트 40%(최초 2시간 등)</t>
  </si>
  <si>
    <t>사냥터 층수 정보는 기록되어, 다음 입장시 해당 층수에서 바로 시작되도록, 물론 이전단계, 다음단계로 계속 넘어갈 수 있음.</t>
  </si>
  <si>
    <t>일정 층수에서는 특수 보상이 있음. LIKE 광산</t>
  </si>
  <si>
    <r>
      <rPr>
        <sz val="11"/>
        <color theme="1"/>
        <rFont val="맑은 고딕"/>
        <family val="3"/>
        <charset val="129"/>
      </rPr>
      <t>일단</t>
    </r>
    <r>
      <rPr>
        <sz val="11"/>
        <color theme="1"/>
        <rFont val="Calibri"/>
        <family val="2"/>
      </rPr>
      <t xml:space="preserve"> </t>
    </r>
    <r>
      <rPr>
        <sz val="11"/>
        <color theme="1"/>
        <rFont val="맑은 고딕"/>
        <family val="3"/>
        <charset val="129"/>
      </rPr>
      <t>어둠이라기보다는</t>
    </r>
    <r>
      <rPr>
        <sz val="11"/>
        <color theme="1"/>
        <rFont val="Calibri"/>
        <family val="2"/>
      </rPr>
      <t xml:space="preserve"> 
</t>
    </r>
    <r>
      <rPr>
        <sz val="11"/>
        <color theme="1"/>
        <rFont val="맑은 고딕"/>
        <family val="3"/>
        <charset val="129"/>
      </rPr>
      <t>워크에</t>
    </r>
    <r>
      <rPr>
        <sz val="11"/>
        <color theme="1"/>
        <rFont val="Calibri"/>
        <family val="2"/>
      </rPr>
      <t xml:space="preserve"> </t>
    </r>
    <r>
      <rPr>
        <sz val="11"/>
        <color theme="1"/>
        <rFont val="맑은 고딕"/>
        <family val="3"/>
        <charset val="129"/>
      </rPr>
      <t>방치형게임같이</t>
    </r>
    <r>
      <rPr>
        <sz val="11"/>
        <color theme="1"/>
        <rFont val="Calibri"/>
        <family val="2"/>
      </rPr>
      <t xml:space="preserve"> </t>
    </r>
    <r>
      <rPr>
        <sz val="11"/>
        <color theme="1"/>
        <rFont val="맑은 고딕"/>
        <family val="3"/>
        <charset val="129"/>
      </rPr>
      <t>잠깐반짝재밌다가</t>
    </r>
    <r>
      <rPr>
        <sz val="11"/>
        <color theme="1"/>
        <rFont val="Calibri"/>
        <family val="2"/>
      </rPr>
      <t xml:space="preserve"> </t>
    </r>
    <r>
      <rPr>
        <sz val="11"/>
        <color theme="1"/>
        <rFont val="맑은 고딕"/>
        <family val="3"/>
        <charset val="129"/>
      </rPr>
      <t>켜두기만하는거보다</t>
    </r>
    <r>
      <rPr>
        <sz val="11"/>
        <color theme="1"/>
        <rFont val="Calibri"/>
        <family val="2"/>
      </rPr>
      <t xml:space="preserve"> </t>
    </r>
    <r>
      <rPr>
        <sz val="11"/>
        <color theme="1"/>
        <rFont val="맑은 고딕"/>
        <family val="3"/>
        <charset val="129"/>
      </rPr>
      <t>유동적으로</t>
    </r>
    <r>
      <rPr>
        <sz val="11"/>
        <color theme="1"/>
        <rFont val="Calibri"/>
        <family val="2"/>
      </rPr>
      <t xml:space="preserve"> </t>
    </r>
    <r>
      <rPr>
        <sz val="11"/>
        <color theme="1"/>
        <rFont val="맑은 고딕"/>
        <family val="3"/>
        <charset val="129"/>
      </rPr>
      <t>계속</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있다는</t>
    </r>
    <r>
      <rPr>
        <sz val="11"/>
        <color theme="1"/>
        <rFont val="Calibri"/>
        <family val="2"/>
      </rPr>
      <t xml:space="preserve"> </t>
    </r>
    <r>
      <rPr>
        <sz val="11"/>
        <color theme="1"/>
        <rFont val="맑은 고딕"/>
        <family val="3"/>
        <charset val="129"/>
      </rPr>
      <t>매리트가</t>
    </r>
    <r>
      <rPr>
        <sz val="11"/>
        <color theme="1"/>
        <rFont val="Calibri"/>
        <family val="2"/>
      </rPr>
      <t xml:space="preserve"> </t>
    </r>
    <r>
      <rPr>
        <sz val="11"/>
        <color theme="1"/>
        <rFont val="맑은 고딕"/>
        <family val="3"/>
        <charset val="129"/>
      </rPr>
      <t>크고
물론</t>
    </r>
    <r>
      <rPr>
        <sz val="11"/>
        <color theme="1"/>
        <rFont val="Calibri"/>
        <family val="2"/>
      </rPr>
      <t xml:space="preserve"> </t>
    </r>
    <r>
      <rPr>
        <sz val="11"/>
        <color theme="1"/>
        <rFont val="맑은 고딕"/>
        <family val="3"/>
        <charset val="129"/>
      </rPr>
      <t>다양하진</t>
    </r>
    <r>
      <rPr>
        <sz val="11"/>
        <color theme="1"/>
        <rFont val="Calibri"/>
        <family val="2"/>
      </rPr>
      <t xml:space="preserve"> </t>
    </r>
    <r>
      <rPr>
        <sz val="11"/>
        <color theme="1"/>
        <rFont val="맑은 고딕"/>
        <family val="3"/>
        <charset val="129"/>
      </rPr>
      <t>않아도</t>
    </r>
    <r>
      <rPr>
        <sz val="11"/>
        <color theme="1"/>
        <rFont val="Calibri"/>
        <family val="2"/>
      </rPr>
      <t xml:space="preserve"> </t>
    </r>
    <r>
      <rPr>
        <sz val="11"/>
        <color theme="1"/>
        <rFont val="맑은 고딕"/>
        <family val="3"/>
        <charset val="129"/>
      </rPr>
      <t>파밍시스템이</t>
    </r>
    <r>
      <rPr>
        <sz val="11"/>
        <color theme="1"/>
        <rFont val="Calibri"/>
        <family val="2"/>
      </rPr>
      <t xml:space="preserve"> </t>
    </r>
    <r>
      <rPr>
        <sz val="11"/>
        <color theme="1"/>
        <rFont val="맑은 고딕"/>
        <family val="3"/>
        <charset val="129"/>
      </rPr>
      <t>있어서</t>
    </r>
    <r>
      <rPr>
        <sz val="11"/>
        <color theme="1"/>
        <rFont val="Calibri"/>
        <family val="2"/>
      </rPr>
      <t xml:space="preserve"> </t>
    </r>
    <r>
      <rPr>
        <sz val="11"/>
        <color theme="1"/>
        <rFont val="맑은 고딕"/>
        <family val="3"/>
        <charset val="129"/>
      </rPr>
      <t>이또한</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구성하면</t>
    </r>
    <r>
      <rPr>
        <sz val="11"/>
        <color theme="1"/>
        <rFont val="Calibri"/>
        <family val="2"/>
      </rPr>
      <t xml:space="preserve"> </t>
    </r>
    <r>
      <rPr>
        <sz val="11"/>
        <color theme="1"/>
        <rFont val="맑은 고딕"/>
        <family val="3"/>
        <charset val="129"/>
      </rPr>
      <t>큰재미를</t>
    </r>
    <r>
      <rPr>
        <sz val="11"/>
        <color theme="1"/>
        <rFont val="Calibri"/>
        <family val="2"/>
      </rPr>
      <t xml:space="preserve"> </t>
    </r>
    <r>
      <rPr>
        <sz val="11"/>
        <color theme="1"/>
        <rFont val="맑은 고딕"/>
        <family val="3"/>
        <charset val="129"/>
      </rPr>
      <t>가져올수있을거같고
진입장벽도</t>
    </r>
    <r>
      <rPr>
        <sz val="11"/>
        <color theme="1"/>
        <rFont val="Calibri"/>
        <family val="2"/>
      </rPr>
      <t xml:space="preserve"> </t>
    </r>
    <r>
      <rPr>
        <sz val="11"/>
        <color theme="1"/>
        <rFont val="맑은 고딕"/>
        <family val="3"/>
        <charset val="129"/>
      </rPr>
      <t>낮아서</t>
    </r>
    <r>
      <rPr>
        <sz val="11"/>
        <color theme="1"/>
        <rFont val="Calibri"/>
        <family val="2"/>
      </rPr>
      <t xml:space="preserve"> </t>
    </r>
    <r>
      <rPr>
        <sz val="11"/>
        <color theme="1"/>
        <rFont val="맑은 고딕"/>
        <family val="3"/>
        <charset val="129"/>
      </rPr>
      <t>쉽게</t>
    </r>
    <r>
      <rPr>
        <sz val="11"/>
        <color theme="1"/>
        <rFont val="Calibri"/>
        <family val="2"/>
      </rPr>
      <t xml:space="preserve"> </t>
    </r>
    <r>
      <rPr>
        <sz val="11"/>
        <color theme="1"/>
        <rFont val="맑은 고딕"/>
        <family val="3"/>
        <charset val="129"/>
      </rPr>
      <t>접근할수있고</t>
    </r>
    <r>
      <rPr>
        <sz val="11"/>
        <color theme="1"/>
        <rFont val="Calibri"/>
        <family val="2"/>
      </rPr>
      <t xml:space="preserve"> </t>
    </r>
    <r>
      <rPr>
        <sz val="11"/>
        <color theme="1"/>
        <rFont val="맑은 고딕"/>
        <family val="3"/>
        <charset val="129"/>
      </rPr>
      <t>단순하면서</t>
    </r>
    <r>
      <rPr>
        <sz val="11"/>
        <color theme="1"/>
        <rFont val="Calibri"/>
        <family val="2"/>
      </rPr>
      <t xml:space="preserve"> </t>
    </r>
    <r>
      <rPr>
        <sz val="11"/>
        <color theme="1"/>
        <rFont val="맑은 고딕"/>
        <family val="3"/>
        <charset val="129"/>
      </rPr>
      <t>지루하지</t>
    </r>
    <r>
      <rPr>
        <sz val="11"/>
        <color theme="1"/>
        <rFont val="Calibri"/>
        <family val="2"/>
      </rPr>
      <t xml:space="preserve"> </t>
    </r>
    <r>
      <rPr>
        <sz val="11"/>
        <color theme="1"/>
        <rFont val="맑은 고딕"/>
        <family val="3"/>
        <charset val="129"/>
      </rPr>
      <t>않아서</t>
    </r>
    <r>
      <rPr>
        <sz val="11"/>
        <color theme="1"/>
        <rFont val="Calibri"/>
        <family val="2"/>
      </rPr>
      <t xml:space="preserve"> </t>
    </r>
    <r>
      <rPr>
        <sz val="11"/>
        <color theme="1"/>
        <rFont val="맑은 고딕"/>
        <family val="3"/>
        <charset val="129"/>
      </rPr>
      <t>좋은데
단점이</t>
    </r>
    <r>
      <rPr>
        <sz val="11"/>
        <color theme="1"/>
        <rFont val="Calibri"/>
        <family val="2"/>
      </rPr>
      <t xml:space="preserve"> </t>
    </r>
    <r>
      <rPr>
        <sz val="11"/>
        <color theme="1"/>
        <rFont val="맑은 고딕"/>
        <family val="3"/>
        <charset val="129"/>
      </rPr>
      <t>치명적이고</t>
    </r>
    <r>
      <rPr>
        <sz val="11"/>
        <color theme="1"/>
        <rFont val="Calibri"/>
        <family val="2"/>
      </rPr>
      <t xml:space="preserve"> </t>
    </r>
    <r>
      <rPr>
        <sz val="11"/>
        <color theme="1"/>
        <rFont val="맑은 고딕"/>
        <family val="3"/>
        <charset val="129"/>
      </rPr>
      <t>기초적인</t>
    </r>
    <r>
      <rPr>
        <sz val="11"/>
        <color theme="1"/>
        <rFont val="Calibri"/>
        <family val="2"/>
      </rPr>
      <t xml:space="preserve"> </t>
    </r>
    <r>
      <rPr>
        <sz val="11"/>
        <color theme="1"/>
        <rFont val="맑은 고딕"/>
        <family val="3"/>
        <charset val="129"/>
      </rPr>
      <t>버그가</t>
    </r>
    <r>
      <rPr>
        <sz val="11"/>
        <color theme="1"/>
        <rFont val="Calibri"/>
        <family val="2"/>
      </rPr>
      <t xml:space="preserve"> </t>
    </r>
    <r>
      <rPr>
        <sz val="11"/>
        <color theme="1"/>
        <rFont val="맑은 고딕"/>
        <family val="3"/>
        <charset val="129"/>
      </rPr>
      <t>많다와</t>
    </r>
    <r>
      <rPr>
        <sz val="11"/>
        <color theme="1"/>
        <rFont val="Calibri"/>
        <family val="2"/>
      </rPr>
      <t xml:space="preserve"> </t>
    </r>
    <r>
      <rPr>
        <sz val="11"/>
        <color theme="1"/>
        <rFont val="맑은 고딕"/>
        <family val="3"/>
        <charset val="129"/>
      </rPr>
      <t>친절하지</t>
    </r>
    <r>
      <rPr>
        <sz val="11"/>
        <color theme="1"/>
        <rFont val="Calibri"/>
        <family val="2"/>
      </rPr>
      <t xml:space="preserve"> </t>
    </r>
    <r>
      <rPr>
        <sz val="11"/>
        <color theme="1"/>
        <rFont val="맑은 고딕"/>
        <family val="3"/>
        <charset val="129"/>
      </rPr>
      <t>못하다</t>
    </r>
    <r>
      <rPr>
        <sz val="11"/>
        <color theme="1"/>
        <rFont val="Calibri"/>
        <family val="2"/>
      </rPr>
      <t xml:space="preserve">..?
</t>
    </r>
    <r>
      <rPr>
        <sz val="11"/>
        <color theme="1"/>
        <rFont val="맑은 고딕"/>
        <family val="3"/>
        <charset val="129"/>
      </rPr>
      <t>예를들어</t>
    </r>
    <r>
      <rPr>
        <sz val="11"/>
        <color theme="1"/>
        <rFont val="Calibri"/>
        <family val="2"/>
      </rPr>
      <t xml:space="preserve"> </t>
    </r>
    <r>
      <rPr>
        <sz val="11"/>
        <color theme="1"/>
        <rFont val="맑은 고딕"/>
        <family val="3"/>
        <charset val="129"/>
      </rPr>
      <t>핑한두번</t>
    </r>
    <r>
      <rPr>
        <sz val="11"/>
        <color theme="1"/>
        <rFont val="Calibri"/>
        <family val="2"/>
      </rPr>
      <t xml:space="preserve"> </t>
    </r>
    <r>
      <rPr>
        <sz val="11"/>
        <color theme="1"/>
        <rFont val="맑은 고딕"/>
        <family val="3"/>
        <charset val="129"/>
      </rPr>
      <t>찍어주는</t>
    </r>
    <r>
      <rPr>
        <sz val="11"/>
        <color theme="1"/>
        <rFont val="Calibri"/>
        <family val="2"/>
      </rPr>
      <t xml:space="preserve"> </t>
    </r>
    <r>
      <rPr>
        <sz val="11"/>
        <color theme="1"/>
        <rFont val="맑은 고딕"/>
        <family val="3"/>
        <charset val="129"/>
      </rPr>
      <t>퀘도있는</t>
    </r>
    <r>
      <rPr>
        <sz val="11"/>
        <color theme="1"/>
        <rFont val="Calibri"/>
        <family val="2"/>
      </rPr>
      <t xml:space="preserve"> </t>
    </r>
    <r>
      <rPr>
        <sz val="11"/>
        <color theme="1"/>
        <rFont val="맑은 고딕"/>
        <family val="3"/>
        <charset val="129"/>
      </rPr>
      <t>반면</t>
    </r>
    <r>
      <rPr>
        <sz val="11"/>
        <color theme="1"/>
        <rFont val="Calibri"/>
        <family val="2"/>
      </rPr>
      <t xml:space="preserve"> </t>
    </r>
    <r>
      <rPr>
        <sz val="11"/>
        <color theme="1"/>
        <rFont val="맑은 고딕"/>
        <family val="3"/>
        <charset val="129"/>
      </rPr>
      <t>아예</t>
    </r>
    <r>
      <rPr>
        <sz val="11"/>
        <color theme="1"/>
        <rFont val="Calibri"/>
        <family val="2"/>
      </rPr>
      <t xml:space="preserve"> </t>
    </r>
    <r>
      <rPr>
        <sz val="11"/>
        <color theme="1"/>
        <rFont val="맑은 고딕"/>
        <family val="3"/>
        <charset val="129"/>
      </rPr>
      <t>어디로</t>
    </r>
    <r>
      <rPr>
        <sz val="11"/>
        <color theme="1"/>
        <rFont val="Calibri"/>
        <family val="2"/>
      </rPr>
      <t xml:space="preserve"> </t>
    </r>
    <r>
      <rPr>
        <sz val="11"/>
        <color theme="1"/>
        <rFont val="맑은 고딕"/>
        <family val="3"/>
        <charset val="129"/>
      </rPr>
      <t>가야하는지</t>
    </r>
    <r>
      <rPr>
        <sz val="11"/>
        <color theme="1"/>
        <rFont val="Calibri"/>
        <family val="2"/>
      </rPr>
      <t xml:space="preserve"> </t>
    </r>
    <r>
      <rPr>
        <sz val="11"/>
        <color theme="1"/>
        <rFont val="맑은 고딕"/>
        <family val="3"/>
        <charset val="129"/>
      </rPr>
      <t>알수</t>
    </r>
    <r>
      <rPr>
        <sz val="11"/>
        <color theme="1"/>
        <rFont val="Calibri"/>
        <family val="2"/>
      </rPr>
      <t xml:space="preserve"> </t>
    </r>
    <r>
      <rPr>
        <sz val="11"/>
        <color theme="1"/>
        <rFont val="맑은 고딕"/>
        <family val="3"/>
        <charset val="129"/>
      </rPr>
      <t>없을때</t>
    </r>
    <r>
      <rPr>
        <sz val="11"/>
        <color theme="1"/>
        <rFont val="Calibri"/>
        <family val="2"/>
      </rPr>
      <t xml:space="preserve"> </t>
    </r>
    <r>
      <rPr>
        <sz val="11"/>
        <color theme="1"/>
        <rFont val="맑은 고딕"/>
        <family val="3"/>
        <charset val="129"/>
      </rPr>
      <t>입구표시라던지</t>
    </r>
    <r>
      <rPr>
        <sz val="11"/>
        <color theme="1"/>
        <rFont val="Calibri"/>
        <family val="2"/>
      </rPr>
      <t xml:space="preserve"> </t>
    </r>
    <r>
      <rPr>
        <sz val="11"/>
        <color theme="1"/>
        <rFont val="맑은 고딕"/>
        <family val="3"/>
        <charset val="129"/>
      </rPr>
      <t>그런</t>
    </r>
    <r>
      <rPr>
        <sz val="11"/>
        <color theme="1"/>
        <rFont val="Calibri"/>
        <family val="2"/>
      </rPr>
      <t xml:space="preserve"> </t>
    </r>
    <r>
      <rPr>
        <sz val="11"/>
        <color theme="1"/>
        <rFont val="맑은 고딕"/>
        <family val="3"/>
        <charset val="129"/>
      </rPr>
      <t>디테일이</t>
    </r>
    <r>
      <rPr>
        <sz val="11"/>
        <color theme="1"/>
        <rFont val="Calibri"/>
        <family val="2"/>
      </rPr>
      <t xml:space="preserve"> </t>
    </r>
    <r>
      <rPr>
        <sz val="11"/>
        <color theme="1"/>
        <rFont val="맑은 고딕"/>
        <family val="3"/>
        <charset val="129"/>
      </rPr>
      <t>떨어지는게</t>
    </r>
    <r>
      <rPr>
        <sz val="11"/>
        <color theme="1"/>
        <rFont val="Calibri"/>
        <family val="2"/>
      </rPr>
      <t xml:space="preserve"> </t>
    </r>
    <r>
      <rPr>
        <sz val="11"/>
        <color theme="1"/>
        <rFont val="맑은 고딕"/>
        <family val="3"/>
        <charset val="129"/>
      </rPr>
      <t>아쉬웠고
추천사냥터들의</t>
    </r>
    <r>
      <rPr>
        <sz val="11"/>
        <color theme="1"/>
        <rFont val="Calibri"/>
        <family val="2"/>
      </rPr>
      <t xml:space="preserve"> </t>
    </r>
    <r>
      <rPr>
        <sz val="11"/>
        <color theme="1"/>
        <rFont val="맑은 고딕"/>
        <family val="3"/>
        <charset val="129"/>
      </rPr>
      <t>난이도나</t>
    </r>
    <r>
      <rPr>
        <sz val="11"/>
        <color theme="1"/>
        <rFont val="Calibri"/>
        <family val="2"/>
      </rPr>
      <t xml:space="preserve"> </t>
    </r>
    <r>
      <rPr>
        <sz val="11"/>
        <color theme="1"/>
        <rFont val="맑은 고딕"/>
        <family val="3"/>
        <charset val="129"/>
      </rPr>
      <t>효율이</t>
    </r>
    <r>
      <rPr>
        <sz val="11"/>
        <color theme="1"/>
        <rFont val="Calibri"/>
        <family val="2"/>
      </rPr>
      <t xml:space="preserve"> </t>
    </r>
    <r>
      <rPr>
        <sz val="11"/>
        <color theme="1"/>
        <rFont val="맑은 고딕"/>
        <family val="3"/>
        <charset val="129"/>
      </rPr>
      <t>뒤죽박죽인점
버그</t>
    </r>
    <r>
      <rPr>
        <sz val="11"/>
        <color theme="1"/>
        <rFont val="Calibri"/>
        <family val="2"/>
      </rPr>
      <t xml:space="preserve"> </t>
    </r>
    <r>
      <rPr>
        <sz val="11"/>
        <color theme="1"/>
        <rFont val="맑은 고딕"/>
        <family val="3"/>
        <charset val="129"/>
      </rPr>
      <t>악용의</t>
    </r>
    <r>
      <rPr>
        <sz val="11"/>
        <color theme="1"/>
        <rFont val="Calibri"/>
        <family val="2"/>
      </rPr>
      <t xml:space="preserve"> </t>
    </r>
    <r>
      <rPr>
        <sz val="11"/>
        <color theme="1"/>
        <rFont val="맑은 고딕"/>
        <family val="3"/>
        <charset val="129"/>
      </rPr>
      <t>소지가</t>
    </r>
    <r>
      <rPr>
        <sz val="11"/>
        <color theme="1"/>
        <rFont val="Calibri"/>
        <family val="2"/>
      </rPr>
      <t xml:space="preserve"> </t>
    </r>
    <r>
      <rPr>
        <sz val="11"/>
        <color theme="1"/>
        <rFont val="맑은 고딕"/>
        <family val="3"/>
        <charset val="129"/>
      </rPr>
      <t>다소</t>
    </r>
    <r>
      <rPr>
        <sz val="11"/>
        <color theme="1"/>
        <rFont val="Calibri"/>
        <family val="2"/>
      </rPr>
      <t xml:space="preserve"> </t>
    </r>
    <r>
      <rPr>
        <sz val="11"/>
        <color theme="1"/>
        <rFont val="맑은 고딕"/>
        <family val="3"/>
        <charset val="129"/>
      </rPr>
      <t>많이</t>
    </r>
    <r>
      <rPr>
        <sz val="11"/>
        <color theme="1"/>
        <rFont val="Calibri"/>
        <family val="2"/>
      </rPr>
      <t xml:space="preserve"> </t>
    </r>
    <r>
      <rPr>
        <sz val="11"/>
        <color theme="1"/>
        <rFont val="맑은 고딕"/>
        <family val="3"/>
        <charset val="129"/>
      </rPr>
      <t>있는것들</t>
    </r>
    <r>
      <rPr>
        <sz val="11"/>
        <color theme="1"/>
        <rFont val="Calibri"/>
        <family val="2"/>
      </rPr>
      <t xml:space="preserve"> </t>
    </r>
    <r>
      <rPr>
        <sz val="11"/>
        <color theme="1"/>
        <rFont val="맑은 고딕"/>
        <family val="3"/>
        <charset val="129"/>
      </rPr>
      <t>놓친것들</t>
    </r>
    <r>
      <rPr>
        <sz val="11"/>
        <color theme="1"/>
        <rFont val="Calibri"/>
        <family val="2"/>
      </rPr>
      <t xml:space="preserve"> </t>
    </r>
    <r>
      <rPr>
        <sz val="11"/>
        <color theme="1"/>
        <rFont val="맑은 고딕"/>
        <family val="3"/>
        <charset val="129"/>
      </rPr>
      <t>등등</t>
    </r>
    <r>
      <rPr>
        <sz val="11"/>
        <color theme="1"/>
        <rFont val="Calibri"/>
        <family val="2"/>
      </rPr>
      <t xml:space="preserve">..
</t>
    </r>
    <r>
      <rPr>
        <sz val="11"/>
        <color theme="1"/>
        <rFont val="맑은 고딕"/>
        <family val="3"/>
        <charset val="129"/>
      </rPr>
      <t>이</t>
    </r>
    <r>
      <rPr>
        <sz val="11"/>
        <color theme="1"/>
        <rFont val="Calibri"/>
        <family val="2"/>
      </rPr>
      <t xml:space="preserve"> </t>
    </r>
    <r>
      <rPr>
        <sz val="11"/>
        <color theme="1"/>
        <rFont val="맑은 고딕"/>
        <family val="3"/>
        <charset val="129"/>
      </rPr>
      <t>주제로</t>
    </r>
    <r>
      <rPr>
        <sz val="11"/>
        <color theme="1"/>
        <rFont val="Calibri"/>
        <family val="2"/>
      </rPr>
      <t xml:space="preserve"> </t>
    </r>
    <r>
      <rPr>
        <sz val="11"/>
        <color theme="1"/>
        <rFont val="맑은 고딕"/>
        <family val="3"/>
        <charset val="129"/>
      </rPr>
      <t>말하자면</t>
    </r>
    <r>
      <rPr>
        <sz val="11"/>
        <color theme="1"/>
        <rFont val="Calibri"/>
        <family val="2"/>
      </rPr>
      <t xml:space="preserve"> </t>
    </r>
    <r>
      <rPr>
        <sz val="11"/>
        <color theme="1"/>
        <rFont val="맑은 고딕"/>
        <family val="3"/>
        <charset val="129"/>
      </rPr>
      <t>하루종일</t>
    </r>
    <r>
      <rPr>
        <sz val="11"/>
        <color theme="1"/>
        <rFont val="Calibri"/>
        <family val="2"/>
      </rPr>
      <t xml:space="preserve"> </t>
    </r>
    <r>
      <rPr>
        <sz val="11"/>
        <color theme="1"/>
        <rFont val="맑은 고딕"/>
        <family val="3"/>
        <charset val="129"/>
      </rPr>
      <t>가능할거같아요</t>
    </r>
    <r>
      <rPr>
        <sz val="11"/>
        <color theme="1"/>
        <rFont val="Calibri"/>
        <family val="2"/>
      </rPr>
      <t xml:space="preserve"> </t>
    </r>
    <r>
      <rPr>
        <sz val="11"/>
        <color theme="1"/>
        <rFont val="맑은 고딕"/>
        <family val="3"/>
        <charset val="129"/>
      </rPr>
      <t>결론은</t>
    </r>
    <r>
      <rPr>
        <sz val="11"/>
        <color theme="1"/>
        <rFont val="Calibri"/>
        <family val="2"/>
      </rPr>
      <t xml:space="preserve"> </t>
    </r>
    <r>
      <rPr>
        <sz val="11"/>
        <color theme="1"/>
        <rFont val="맑은 고딕"/>
        <family val="3"/>
        <charset val="129"/>
      </rPr>
      <t>전</t>
    </r>
    <r>
      <rPr>
        <sz val="11"/>
        <color theme="1"/>
        <rFont val="Calibri"/>
        <family val="2"/>
      </rPr>
      <t xml:space="preserve"> </t>
    </r>
    <r>
      <rPr>
        <sz val="11"/>
        <color theme="1"/>
        <rFont val="맑은 고딕"/>
        <family val="3"/>
        <charset val="129"/>
      </rPr>
      <t>너무</t>
    </r>
    <r>
      <rPr>
        <sz val="11"/>
        <color theme="1"/>
        <rFont val="Calibri"/>
        <family val="2"/>
      </rPr>
      <t xml:space="preserve"> </t>
    </r>
    <r>
      <rPr>
        <sz val="11"/>
        <color theme="1"/>
        <rFont val="맑은 고딕"/>
        <family val="3"/>
        <charset val="129"/>
      </rPr>
      <t>재밌고</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생겨서</t>
    </r>
    <r>
      <rPr>
        <sz val="11"/>
        <color theme="1"/>
        <rFont val="Calibri"/>
        <family val="2"/>
      </rPr>
      <t xml:space="preserve"> </t>
    </r>
    <r>
      <rPr>
        <sz val="11"/>
        <color theme="1"/>
        <rFont val="맑은 고딕"/>
        <family val="3"/>
        <charset val="129"/>
      </rPr>
      <t>좋아요</t>
    </r>
    <phoneticPr fontId="38" type="noConversion"/>
  </si>
  <si>
    <r>
      <rPr>
        <sz val="11"/>
        <color theme="1"/>
        <rFont val="맑은 고딕"/>
        <family val="3"/>
        <charset val="129"/>
      </rPr>
      <t>파밍시스템</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구현하면</t>
    </r>
    <r>
      <rPr>
        <sz val="11"/>
        <color theme="1"/>
        <rFont val="Calibri"/>
        <family val="2"/>
      </rPr>
      <t xml:space="preserve"> </t>
    </r>
    <r>
      <rPr>
        <sz val="11"/>
        <color theme="1"/>
        <rFont val="맑은 고딕"/>
        <family val="3"/>
        <charset val="129"/>
      </rPr>
      <t>큰</t>
    </r>
    <r>
      <rPr>
        <sz val="11"/>
        <color theme="1"/>
        <rFont val="Calibri"/>
        <family val="2"/>
      </rPr>
      <t xml:space="preserve"> </t>
    </r>
    <r>
      <rPr>
        <sz val="11"/>
        <color theme="1"/>
        <rFont val="맑은 고딕"/>
        <family val="3"/>
        <charset val="129"/>
      </rPr>
      <t>재미</t>
    </r>
    <phoneticPr fontId="38" type="noConversion"/>
  </si>
  <si>
    <r>
      <rPr>
        <sz val="11"/>
        <color theme="1"/>
        <rFont val="맑은 고딕"/>
        <family val="3"/>
        <charset val="129"/>
      </rPr>
      <t>낮은</t>
    </r>
    <r>
      <rPr>
        <sz val="11"/>
        <color theme="1"/>
        <rFont val="Calibri"/>
        <family val="2"/>
      </rPr>
      <t xml:space="preserve"> </t>
    </r>
    <r>
      <rPr>
        <sz val="11"/>
        <color theme="1"/>
        <rFont val="맑은 고딕"/>
        <family val="3"/>
        <charset val="129"/>
      </rPr>
      <t>진입장벽</t>
    </r>
    <r>
      <rPr>
        <sz val="11"/>
        <color theme="1"/>
        <rFont val="Calibri"/>
        <family val="2"/>
      </rPr>
      <t>(</t>
    </r>
    <r>
      <rPr>
        <sz val="11"/>
        <color theme="1"/>
        <rFont val="맑은 고딕"/>
        <family val="3"/>
        <charset val="129"/>
      </rPr>
      <t>쉬움</t>
    </r>
    <r>
      <rPr>
        <sz val="11"/>
        <color theme="1"/>
        <rFont val="Calibri"/>
        <family val="2"/>
      </rPr>
      <t>)</t>
    </r>
    <phoneticPr fontId="38" type="noConversion"/>
  </si>
  <si>
    <r>
      <rPr>
        <sz val="11"/>
        <color theme="1"/>
        <rFont val="맑은 고딕"/>
        <family val="3"/>
        <charset val="129"/>
      </rPr>
      <t>조금</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상세히</t>
    </r>
    <r>
      <rPr>
        <sz val="11"/>
        <color theme="1"/>
        <rFont val="Calibri"/>
        <family val="2"/>
      </rPr>
      <t xml:space="preserve"> </t>
    </r>
    <r>
      <rPr>
        <sz val="11"/>
        <color theme="1"/>
        <rFont val="맑은 고딕"/>
        <family val="3"/>
        <charset val="129"/>
      </rPr>
      <t>설명해주기</t>
    </r>
    <r>
      <rPr>
        <sz val="11"/>
        <color theme="1"/>
        <rFont val="Calibri"/>
        <family val="2"/>
      </rPr>
      <t xml:space="preserve"> - </t>
    </r>
    <r>
      <rPr>
        <sz val="11"/>
        <color theme="1"/>
        <rFont val="굴림"/>
        <family val="3"/>
        <charset val="129"/>
      </rPr>
      <t>아예</t>
    </r>
    <r>
      <rPr>
        <sz val="11"/>
        <color theme="1"/>
        <rFont val="Calibri"/>
        <family val="2"/>
      </rPr>
      <t xml:space="preserve"> </t>
    </r>
    <r>
      <rPr>
        <sz val="11"/>
        <color theme="1"/>
        <rFont val="굴림"/>
        <family val="3"/>
        <charset val="129"/>
      </rPr>
      <t>어디로</t>
    </r>
    <r>
      <rPr>
        <sz val="11"/>
        <color theme="1"/>
        <rFont val="Calibri"/>
        <family val="2"/>
      </rPr>
      <t xml:space="preserve"> </t>
    </r>
    <r>
      <rPr>
        <sz val="11"/>
        <color theme="1"/>
        <rFont val="굴림"/>
        <family val="3"/>
        <charset val="129"/>
      </rPr>
      <t>가야하는지</t>
    </r>
    <r>
      <rPr>
        <sz val="11"/>
        <color theme="1"/>
        <rFont val="Calibri"/>
        <family val="2"/>
      </rPr>
      <t xml:space="preserve"> </t>
    </r>
    <r>
      <rPr>
        <sz val="11"/>
        <color theme="1"/>
        <rFont val="굴림"/>
        <family val="3"/>
        <charset val="129"/>
      </rPr>
      <t>알수</t>
    </r>
    <r>
      <rPr>
        <sz val="11"/>
        <color theme="1"/>
        <rFont val="Calibri"/>
        <family val="2"/>
      </rPr>
      <t xml:space="preserve"> </t>
    </r>
    <r>
      <rPr>
        <sz val="11"/>
        <color theme="1"/>
        <rFont val="굴림"/>
        <family val="3"/>
        <charset val="129"/>
      </rPr>
      <t>없을때</t>
    </r>
    <r>
      <rPr>
        <sz val="11"/>
        <color theme="1"/>
        <rFont val="Calibri"/>
        <family val="2"/>
      </rPr>
      <t xml:space="preserve"> </t>
    </r>
    <r>
      <rPr>
        <sz val="11"/>
        <color theme="1"/>
        <rFont val="굴림"/>
        <family val="3"/>
        <charset val="129"/>
      </rPr>
      <t>입구표시라던지</t>
    </r>
    <r>
      <rPr>
        <sz val="11"/>
        <color theme="1"/>
        <rFont val="Calibri"/>
        <family val="2"/>
      </rPr>
      <t xml:space="preserve"> </t>
    </r>
    <r>
      <rPr>
        <sz val="11"/>
        <color theme="1"/>
        <rFont val="굴림"/>
        <family val="3"/>
        <charset val="129"/>
      </rPr>
      <t>그런</t>
    </r>
    <r>
      <rPr>
        <sz val="11"/>
        <color theme="1"/>
        <rFont val="Calibri"/>
        <family val="2"/>
      </rPr>
      <t xml:space="preserve"> </t>
    </r>
    <r>
      <rPr>
        <sz val="11"/>
        <color theme="1"/>
        <rFont val="굴림"/>
        <family val="3"/>
        <charset val="129"/>
      </rPr>
      <t>디테일이</t>
    </r>
    <r>
      <rPr>
        <sz val="11"/>
        <color theme="1"/>
        <rFont val="Calibri"/>
        <family val="2"/>
      </rPr>
      <t xml:space="preserve"> </t>
    </r>
    <r>
      <rPr>
        <sz val="11"/>
        <color theme="1"/>
        <rFont val="굴림"/>
        <family val="3"/>
        <charset val="129"/>
      </rPr>
      <t>떨어지는게</t>
    </r>
    <r>
      <rPr>
        <sz val="11"/>
        <color theme="1"/>
        <rFont val="Calibri"/>
        <family val="2"/>
      </rPr>
      <t xml:space="preserve"> </t>
    </r>
    <r>
      <rPr>
        <sz val="11"/>
        <color theme="1"/>
        <rFont val="굴림"/>
        <family val="3"/>
        <charset val="129"/>
      </rPr>
      <t>아쉬웠고</t>
    </r>
    <phoneticPr fontId="38" type="noConversion"/>
  </si>
  <si>
    <t>추천사냥터들의 난이도나 효율이 뒤죽박죽인점</t>
    <phoneticPr fontId="38" type="noConversion"/>
  </si>
  <si>
    <r>
      <rPr>
        <sz val="11"/>
        <color theme="1"/>
        <rFont val="맑은 고딕"/>
        <family val="3"/>
        <charset val="129"/>
      </rPr>
      <t>치명적인</t>
    </r>
    <r>
      <rPr>
        <sz val="11"/>
        <color theme="1"/>
        <rFont val="Calibri"/>
        <family val="2"/>
      </rPr>
      <t xml:space="preserve"> </t>
    </r>
    <r>
      <rPr>
        <sz val="11"/>
        <color theme="1"/>
        <rFont val="맑은 고딕"/>
        <family val="3"/>
        <charset val="129"/>
      </rPr>
      <t>기초</t>
    </r>
    <r>
      <rPr>
        <sz val="11"/>
        <color theme="1"/>
        <rFont val="Calibri"/>
        <family val="2"/>
      </rPr>
      <t xml:space="preserve"> </t>
    </r>
    <r>
      <rPr>
        <sz val="11"/>
        <color theme="1"/>
        <rFont val="굴림"/>
        <family val="3"/>
        <charset val="129"/>
      </rPr>
      <t>버그</t>
    </r>
    <r>
      <rPr>
        <sz val="11"/>
        <color theme="1"/>
        <rFont val="Calibri"/>
        <family val="2"/>
      </rPr>
      <t xml:space="preserve"> - </t>
    </r>
    <r>
      <rPr>
        <sz val="11"/>
        <color theme="1"/>
        <rFont val="굴림"/>
        <family val="3"/>
        <charset val="129"/>
      </rPr>
      <t>버그</t>
    </r>
    <r>
      <rPr>
        <sz val="11"/>
        <color theme="1"/>
        <rFont val="Calibri"/>
        <family val="2"/>
      </rPr>
      <t xml:space="preserve"> </t>
    </r>
    <r>
      <rPr>
        <sz val="11"/>
        <color theme="1"/>
        <rFont val="굴림"/>
        <family val="3"/>
        <charset val="129"/>
      </rPr>
      <t>악용의</t>
    </r>
    <r>
      <rPr>
        <sz val="11"/>
        <color theme="1"/>
        <rFont val="Calibri"/>
        <family val="2"/>
      </rPr>
      <t xml:space="preserve"> </t>
    </r>
    <r>
      <rPr>
        <sz val="11"/>
        <color theme="1"/>
        <rFont val="굴림"/>
        <family val="3"/>
        <charset val="129"/>
      </rPr>
      <t>소지가</t>
    </r>
    <r>
      <rPr>
        <sz val="11"/>
        <color theme="1"/>
        <rFont val="Calibri"/>
        <family val="2"/>
      </rPr>
      <t xml:space="preserve"> </t>
    </r>
    <r>
      <rPr>
        <sz val="11"/>
        <color theme="1"/>
        <rFont val="굴림"/>
        <family val="3"/>
        <charset val="129"/>
      </rPr>
      <t>다소</t>
    </r>
    <r>
      <rPr>
        <sz val="11"/>
        <color theme="1"/>
        <rFont val="Calibri"/>
        <family val="2"/>
      </rPr>
      <t xml:space="preserve"> </t>
    </r>
    <r>
      <rPr>
        <sz val="11"/>
        <color theme="1"/>
        <rFont val="굴림"/>
        <family val="3"/>
        <charset val="129"/>
      </rPr>
      <t>많이</t>
    </r>
    <r>
      <rPr>
        <sz val="11"/>
        <color theme="1"/>
        <rFont val="Calibri"/>
        <family val="2"/>
      </rPr>
      <t xml:space="preserve"> </t>
    </r>
    <r>
      <rPr>
        <sz val="11"/>
        <color theme="1"/>
        <rFont val="굴림"/>
        <family val="3"/>
        <charset val="129"/>
      </rPr>
      <t>있는것들</t>
    </r>
    <r>
      <rPr>
        <sz val="11"/>
        <color theme="1"/>
        <rFont val="Calibri"/>
        <family val="2"/>
      </rPr>
      <t xml:space="preserve"> </t>
    </r>
    <r>
      <rPr>
        <sz val="11"/>
        <color theme="1"/>
        <rFont val="굴림"/>
        <family val="3"/>
        <charset val="129"/>
      </rPr>
      <t>놓친것들</t>
    </r>
    <r>
      <rPr>
        <sz val="11"/>
        <color theme="1"/>
        <rFont val="Calibri"/>
        <family val="2"/>
      </rPr>
      <t xml:space="preserve"> </t>
    </r>
    <r>
      <rPr>
        <sz val="11"/>
        <color theme="1"/>
        <rFont val="굴림"/>
        <family val="3"/>
        <charset val="129"/>
      </rPr>
      <t>등등</t>
    </r>
    <r>
      <rPr>
        <sz val="11"/>
        <color theme="1"/>
        <rFont val="Calibri"/>
        <family val="2"/>
      </rPr>
      <t xml:space="preserve">.. </t>
    </r>
    <r>
      <rPr>
        <sz val="11"/>
        <color theme="1"/>
        <rFont val="맑은 고딕"/>
        <family val="2"/>
        <charset val="129"/>
      </rPr>
      <t>밀밭퀘 버그 등</t>
    </r>
    <phoneticPr fontId="38" type="noConversion"/>
  </si>
  <si>
    <t>보류</t>
    <phoneticPr fontId="38" type="noConversion"/>
  </si>
  <si>
    <r>
      <t>28</t>
    </r>
    <r>
      <rPr>
        <sz val="11"/>
        <color theme="1"/>
        <rFont val="맑은 고딕"/>
        <family val="3"/>
        <charset val="129"/>
      </rPr>
      <t>시간</t>
    </r>
    <r>
      <rPr>
        <sz val="11"/>
        <color theme="1"/>
        <rFont val="맑은 고딕"/>
        <family val="2"/>
        <scheme val="minor"/>
      </rPr>
      <t xml:space="preserve"> / 7</t>
    </r>
    <r>
      <rPr>
        <sz val="11"/>
        <color theme="1"/>
        <rFont val="맑은 고딕"/>
        <family val="3"/>
        <charset val="129"/>
      </rPr>
      <t>일</t>
    </r>
    <phoneticPr fontId="38" type="noConversion"/>
  </si>
  <si>
    <r>
      <t>12</t>
    </r>
    <r>
      <rPr>
        <sz val="11"/>
        <color theme="1"/>
        <rFont val="맑은 고딕"/>
        <family val="2"/>
        <charset val="129"/>
        <scheme val="minor"/>
      </rPr>
      <t>시간</t>
    </r>
    <r>
      <rPr>
        <sz val="11"/>
        <color theme="1"/>
        <rFont val="맑은 고딕"/>
        <family val="2"/>
        <scheme val="minor"/>
      </rPr>
      <t xml:space="preserve"> / 3</t>
    </r>
    <r>
      <rPr>
        <sz val="11"/>
        <color theme="1"/>
        <rFont val="맑은 고딕"/>
        <family val="2"/>
        <charset val="129"/>
        <scheme val="minor"/>
      </rPr>
      <t>일</t>
    </r>
    <phoneticPr fontId="38" type="noConversion"/>
  </si>
  <si>
    <r>
      <t>16시간 / 4</t>
    </r>
    <r>
      <rPr>
        <sz val="11"/>
        <color theme="1"/>
        <rFont val="맑은 고딕"/>
        <family val="2"/>
        <charset val="129"/>
        <scheme val="minor"/>
      </rPr>
      <t>일</t>
    </r>
    <phoneticPr fontId="38" type="noConversion"/>
  </si>
  <si>
    <r>
      <t>4시간 / 1</t>
    </r>
    <r>
      <rPr>
        <sz val="11"/>
        <color theme="1"/>
        <rFont val="맑은 고딕"/>
        <family val="2"/>
        <charset val="129"/>
        <scheme val="minor"/>
      </rPr>
      <t>일</t>
    </r>
    <phoneticPr fontId="38" type="noConversion"/>
  </si>
  <si>
    <r>
      <t>12시간 / 3</t>
    </r>
    <r>
      <rPr>
        <sz val="11"/>
        <color theme="1"/>
        <rFont val="맑은 고딕"/>
        <family val="2"/>
        <charset val="129"/>
        <scheme val="minor"/>
      </rPr>
      <t>일</t>
    </r>
    <phoneticPr fontId="38" type="noConversion"/>
  </si>
  <si>
    <r>
      <t>4시간 / 1</t>
    </r>
    <r>
      <rPr>
        <sz val="11"/>
        <color theme="1"/>
        <rFont val="맑은 고딕"/>
        <family val="2"/>
        <charset val="129"/>
        <scheme val="major"/>
      </rPr>
      <t>일</t>
    </r>
    <phoneticPr fontId="38" type="noConversion"/>
  </si>
  <si>
    <r>
      <rPr>
        <sz val="11"/>
        <color theme="1"/>
        <rFont val="맑은 고딕"/>
        <family val="3"/>
        <charset val="129"/>
      </rPr>
      <t>아드레날린을</t>
    </r>
    <r>
      <rPr>
        <sz val="11"/>
        <color theme="1"/>
        <rFont val="Calibri"/>
        <family val="2"/>
      </rPr>
      <t xml:space="preserve"> </t>
    </r>
    <r>
      <rPr>
        <sz val="11"/>
        <color theme="1"/>
        <rFont val="맑은 고딕"/>
        <family val="3"/>
        <charset val="129"/>
      </rPr>
      <t>상승시켜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공격합니다</t>
    </r>
    <r>
      <rPr>
        <sz val="11"/>
        <color theme="1"/>
        <rFont val="Calibri"/>
        <family val="2"/>
      </rPr>
      <t>.</t>
    </r>
    <phoneticPr fontId="38" type="noConversion"/>
  </si>
  <si>
    <r>
      <rPr>
        <sz val="11"/>
        <color theme="1"/>
        <rFont val="맑은 고딕"/>
        <family val="3"/>
        <charset val="129"/>
      </rPr>
      <t>자신의</t>
    </r>
    <r>
      <rPr>
        <sz val="11"/>
        <color theme="1"/>
        <rFont val="Calibri"/>
        <family val="2"/>
      </rPr>
      <t xml:space="preserve"> </t>
    </r>
    <r>
      <rPr>
        <sz val="11"/>
        <color theme="1"/>
        <rFont val="맑은 고딕"/>
        <family val="3"/>
        <charset val="129"/>
      </rPr>
      <t>영압을</t>
    </r>
    <r>
      <rPr>
        <sz val="11"/>
        <color theme="1"/>
        <rFont val="Calibri"/>
        <family val="2"/>
      </rPr>
      <t xml:space="preserve"> </t>
    </r>
    <r>
      <rPr>
        <sz val="11"/>
        <color theme="1"/>
        <rFont val="맑은 고딕"/>
        <family val="3"/>
        <charset val="129"/>
      </rPr>
      <t>해골의</t>
    </r>
    <r>
      <rPr>
        <sz val="11"/>
        <color theme="1"/>
        <rFont val="Calibri"/>
        <family val="2"/>
      </rPr>
      <t xml:space="preserve"> </t>
    </r>
    <r>
      <rPr>
        <sz val="11"/>
        <color theme="1"/>
        <rFont val="맑은 고딕"/>
        <family val="3"/>
        <charset val="129"/>
      </rPr>
      <t>형상으로</t>
    </r>
    <r>
      <rPr>
        <sz val="11"/>
        <color theme="1"/>
        <rFont val="Calibri"/>
        <family val="2"/>
      </rPr>
      <t xml:space="preserve"> </t>
    </r>
    <r>
      <rPr>
        <sz val="11"/>
        <color theme="1"/>
        <rFont val="맑은 고딕"/>
        <family val="3"/>
        <charset val="129"/>
      </rPr>
      <t>전방으로</t>
    </r>
    <r>
      <rPr>
        <sz val="11"/>
        <color theme="1"/>
        <rFont val="Calibri"/>
        <family val="2"/>
      </rPr>
      <t xml:space="preserve"> </t>
    </r>
    <r>
      <rPr>
        <sz val="11"/>
        <color theme="1"/>
        <rFont val="맑은 고딕"/>
        <family val="3"/>
        <charset val="129"/>
      </rPr>
      <t>날리는</t>
    </r>
    <r>
      <rPr>
        <sz val="11"/>
        <color theme="1"/>
        <rFont val="Calibri"/>
        <family val="2"/>
      </rPr>
      <t xml:space="preserve"> </t>
    </r>
    <r>
      <rPr>
        <sz val="11"/>
        <color theme="1"/>
        <rFont val="맑은 고딕"/>
        <family val="3"/>
        <charset val="129"/>
      </rPr>
      <t>기술</t>
    </r>
    <r>
      <rPr>
        <sz val="11"/>
        <color theme="1"/>
        <rFont val="Calibri"/>
        <family val="2"/>
      </rPr>
      <t>.</t>
    </r>
    <phoneticPr fontId="38" type="noConversion"/>
  </si>
  <si>
    <r>
      <rPr>
        <sz val="11"/>
        <color theme="1"/>
        <rFont val="맑은 고딕"/>
        <family val="3"/>
        <charset val="129"/>
      </rPr>
      <t>왕허의</t>
    </r>
    <r>
      <rPr>
        <sz val="11"/>
        <color theme="1"/>
        <rFont val="Calibri"/>
        <family val="2"/>
      </rPr>
      <t xml:space="preserve"> </t>
    </r>
    <r>
      <rPr>
        <sz val="11"/>
        <color theme="1"/>
        <rFont val="맑은 고딕"/>
        <family val="3"/>
        <charset val="129"/>
      </rPr>
      <t>섬광</t>
    </r>
    <r>
      <rPr>
        <sz val="11"/>
        <color theme="1"/>
        <rFont val="Calibri"/>
        <family val="2"/>
      </rPr>
      <t xml:space="preserve">, </t>
    </r>
    <r>
      <rPr>
        <sz val="11"/>
        <color theme="1"/>
        <rFont val="맑은 고딕"/>
        <family val="3"/>
        <charset val="129"/>
      </rPr>
      <t>피를</t>
    </r>
    <r>
      <rPr>
        <sz val="11"/>
        <color theme="1"/>
        <rFont val="Calibri"/>
        <family val="2"/>
      </rPr>
      <t xml:space="preserve"> </t>
    </r>
    <r>
      <rPr>
        <sz val="11"/>
        <color theme="1"/>
        <rFont val="맑은 고딕"/>
        <family val="3"/>
        <charset val="129"/>
      </rPr>
      <t>섞은</t>
    </r>
    <r>
      <rPr>
        <sz val="11"/>
        <color theme="1"/>
        <rFont val="Calibri"/>
        <family val="2"/>
      </rPr>
      <t xml:space="preserve"> </t>
    </r>
    <r>
      <rPr>
        <sz val="11"/>
        <color theme="1"/>
        <rFont val="맑은 고딕"/>
        <family val="3"/>
        <charset val="129"/>
      </rPr>
      <t>세로를</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</si>
  <si>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r>
      <rPr>
        <sz val="11"/>
        <color theme="1"/>
        <rFont val="맑은 고딕"/>
        <family val="3"/>
        <charset val="129"/>
      </rPr>
      <t>일직선상으로</t>
    </r>
    <r>
      <rPr>
        <sz val="11"/>
        <color theme="1"/>
        <rFont val="Calibri"/>
        <family val="2"/>
      </rPr>
      <t xml:space="preserve"> </t>
    </r>
    <r>
      <rPr>
        <sz val="11"/>
        <color theme="1"/>
        <rFont val="맑은 고딕"/>
        <family val="3"/>
        <charset val="129"/>
      </rPr>
      <t>빔을</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</si>
  <si>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t>Uryū Ishida</t>
    <phoneticPr fontId="38" type="noConversion"/>
  </si>
  <si>
    <r>
      <t>200~300%, 5</t>
    </r>
    <r>
      <rPr>
        <sz val="11"/>
        <color theme="1"/>
        <rFont val="맑은 고딕"/>
        <family val="3"/>
        <charset val="129"/>
      </rPr>
      <t>칸</t>
    </r>
    <phoneticPr fontId="38" type="noConversion"/>
  </si>
  <si>
    <r>
      <rPr>
        <sz val="11"/>
        <color theme="1"/>
        <rFont val="Calibri"/>
        <family val="2"/>
      </rPr>
      <t>225~325%, 6</t>
    </r>
    <r>
      <rPr>
        <sz val="11"/>
        <color theme="1"/>
        <rFont val="맑은 고딕"/>
        <family val="3"/>
        <charset val="129"/>
      </rPr>
      <t>칸</t>
    </r>
    <phoneticPr fontId="38" type="noConversion"/>
  </si>
  <si>
    <t>스킬이름</t>
    <phoneticPr fontId="38" type="noConversion"/>
  </si>
  <si>
    <t>대분류</t>
    <phoneticPr fontId="38" type="noConversion"/>
  </si>
  <si>
    <t>소분류</t>
    <phoneticPr fontId="38" type="noConversion"/>
  </si>
  <si>
    <t>데미지</t>
    <phoneticPr fontId="38" type="noConversion"/>
  </si>
  <si>
    <t>범위</t>
    <phoneticPr fontId="38" type="noConversion"/>
  </si>
  <si>
    <r>
      <rPr>
        <sz val="11"/>
        <color theme="1"/>
        <rFont val="Calibri"/>
        <family val="2"/>
      </rPr>
      <t>7.86</t>
    </r>
    <r>
      <rPr>
        <sz val="11"/>
        <color theme="1"/>
        <rFont val="맑은 고딕"/>
        <family val="3"/>
        <charset val="129"/>
      </rPr>
      <t>개</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마스터</t>
    </r>
    <r>
      <rPr>
        <sz val="11"/>
        <color theme="1"/>
        <rFont val="Calibri"/>
        <family val="2"/>
      </rPr>
      <t xml:space="preserve"> </t>
    </r>
    <r>
      <rPr>
        <sz val="11"/>
        <color theme="1"/>
        <rFont val="맑은 고딕"/>
        <family val="3"/>
        <charset val="129"/>
      </rPr>
      <t>가능</t>
    </r>
    <phoneticPr fontId="38" type="noConversion"/>
  </si>
  <si>
    <r>
      <rPr>
        <sz val="11"/>
        <color theme="1"/>
        <rFont val="맑은 고딕"/>
        <family val="3"/>
        <charset val="129"/>
      </rPr>
      <t>해당</t>
    </r>
    <r>
      <rPr>
        <sz val="11"/>
        <color theme="1"/>
        <rFont val="Calibri"/>
        <family val="2"/>
      </rPr>
      <t xml:space="preserve"> </t>
    </r>
    <r>
      <rPr>
        <sz val="11"/>
        <color theme="1"/>
        <rFont val="맑은 고딕"/>
        <family val="3"/>
        <charset val="129"/>
      </rPr>
      <t>방향으로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내달립니다</t>
    </r>
    <r>
      <rPr>
        <sz val="11"/>
        <color theme="1"/>
        <rFont val="Calibri"/>
        <family val="2"/>
      </rPr>
      <t>.</t>
    </r>
    <phoneticPr fontId="38" type="noConversion"/>
  </si>
  <si>
    <t>이치고</t>
  </si>
  <si>
    <t>이치고</t>
    <phoneticPr fontId="38" type="noConversion"/>
  </si>
  <si>
    <t>검은월아천충</t>
  </si>
  <si>
    <t>중분류</t>
    <phoneticPr fontId="38" type="noConversion"/>
  </si>
  <si>
    <t>선류참</t>
    <phoneticPr fontId="38" type="noConversion"/>
  </si>
  <si>
    <t>천무연신</t>
    <phoneticPr fontId="38" type="noConversion"/>
  </si>
  <si>
    <t>기본</t>
    <phoneticPr fontId="38" type="noConversion"/>
  </si>
  <si>
    <t>루키아</t>
    <phoneticPr fontId="38" type="noConversion"/>
  </si>
  <si>
    <t>우류</t>
    <phoneticPr fontId="38" type="noConversion"/>
  </si>
  <si>
    <t>오리히메</t>
    <phoneticPr fontId="38" type="noConversion"/>
  </si>
  <si>
    <t>렌지</t>
    <phoneticPr fontId="38" type="noConversion"/>
  </si>
  <si>
    <t>사도</t>
    <phoneticPr fontId="38" type="noConversion"/>
  </si>
  <si>
    <t>핵심</t>
    <phoneticPr fontId="38" type="noConversion"/>
  </si>
  <si>
    <t>회피</t>
    <phoneticPr fontId="38" type="noConversion"/>
  </si>
  <si>
    <t>대쉬</t>
    <phoneticPr fontId="38" type="noConversion"/>
  </si>
  <si>
    <t>점프</t>
  </si>
  <si>
    <t>점프</t>
    <phoneticPr fontId="38" type="noConversion"/>
  </si>
  <si>
    <t>횡베기</t>
  </si>
  <si>
    <t>횡베기</t>
    <phoneticPr fontId="38" type="noConversion"/>
  </si>
  <si>
    <t>종베기</t>
  </si>
  <si>
    <t>종베기</t>
    <phoneticPr fontId="38" type="noConversion"/>
  </si>
  <si>
    <t>찌르기</t>
    <phoneticPr fontId="38" type="noConversion"/>
  </si>
  <si>
    <t>귀도</t>
    <phoneticPr fontId="38" type="noConversion"/>
  </si>
  <si>
    <t>검무</t>
    <phoneticPr fontId="38" type="noConversion"/>
  </si>
  <si>
    <t>전투</t>
    <phoneticPr fontId="38" type="noConversion"/>
  </si>
  <si>
    <t>영자병장</t>
    <phoneticPr fontId="38" type="noConversion"/>
  </si>
  <si>
    <t>변신 강화</t>
    <phoneticPr fontId="38" type="noConversion"/>
  </si>
  <si>
    <t>지속 스킬</t>
    <phoneticPr fontId="38" type="noConversion"/>
  </si>
  <si>
    <t>참술</t>
    <phoneticPr fontId="38" type="noConversion"/>
  </si>
  <si>
    <t>백타</t>
    <phoneticPr fontId="38" type="noConversion"/>
  </si>
  <si>
    <t>스킬 강화</t>
  </si>
  <si>
    <t>스킬 강화</t>
    <phoneticPr fontId="38" type="noConversion"/>
  </si>
  <si>
    <t>대지강타</t>
    <phoneticPr fontId="38" type="noConversion"/>
  </si>
  <si>
    <t>방어</t>
    <phoneticPr fontId="38" type="noConversion"/>
  </si>
  <si>
    <t>패시브</t>
    <phoneticPr fontId="38" type="noConversion"/>
  </si>
  <si>
    <t>빔</t>
  </si>
  <si>
    <t>빔</t>
    <phoneticPr fontId="38" type="noConversion"/>
  </si>
  <si>
    <t>핵심 [必]</t>
    <phoneticPr fontId="38" type="noConversion"/>
  </si>
  <si>
    <t>설명</t>
    <phoneticPr fontId="38" type="noConversion"/>
  </si>
  <si>
    <t>시전시간</t>
    <phoneticPr fontId="38" type="noConversion"/>
  </si>
  <si>
    <r>
      <rPr>
        <sz val="11"/>
        <color theme="1"/>
        <rFont val="맑은 고딕"/>
        <family val="3"/>
        <charset val="129"/>
      </rPr>
      <t>쿨</t>
    </r>
    <r>
      <rPr>
        <sz val="11"/>
        <color theme="1"/>
        <rFont val="Calibri"/>
        <family val="2"/>
      </rPr>
      <t xml:space="preserve"> </t>
    </r>
    <r>
      <rPr>
        <sz val="11"/>
        <color theme="1"/>
        <rFont val="맑은 고딕"/>
        <family val="3"/>
        <charset val="129"/>
      </rPr>
      <t>마나</t>
    </r>
    <r>
      <rPr>
        <sz val="11"/>
        <color theme="1"/>
        <rFont val="Calibri"/>
        <family val="2"/>
      </rPr>
      <t xml:space="preserve"> </t>
    </r>
    <r>
      <rPr>
        <sz val="11"/>
        <color theme="1"/>
        <rFont val="맑은 고딕"/>
        <family val="3"/>
        <charset val="129"/>
      </rPr>
      <t>데미지</t>
    </r>
    <r>
      <rPr>
        <sz val="11"/>
        <color theme="1"/>
        <rFont val="Calibri"/>
        <family val="2"/>
      </rPr>
      <t xml:space="preserve"> </t>
    </r>
    <r>
      <rPr>
        <sz val="11"/>
        <color theme="1"/>
        <rFont val="맑은 고딕"/>
        <family val="3"/>
        <charset val="129"/>
      </rPr>
      <t>공식</t>
    </r>
    <phoneticPr fontId="38" type="noConversion"/>
  </si>
  <si>
    <t>레벨</t>
    <phoneticPr fontId="38" type="noConversion"/>
  </si>
  <si>
    <t>코드</t>
    <phoneticPr fontId="38" type="noConversion"/>
  </si>
  <si>
    <t>이름</t>
    <phoneticPr fontId="38" type="noConversion"/>
  </si>
  <si>
    <t xml:space="preserve"> [미습득]</t>
    <phoneticPr fontId="38" type="noConversion"/>
  </si>
  <si>
    <t xml:space="preserve"> - F Rank</t>
    <phoneticPr fontId="38" type="noConversion"/>
  </si>
  <si>
    <t xml:space="preserve"> - D Rank</t>
    <phoneticPr fontId="38" type="noConversion"/>
  </si>
  <si>
    <t xml:space="preserve"> - D+ Rank</t>
    <phoneticPr fontId="38" type="noConversion"/>
  </si>
  <si>
    <t xml:space="preserve"> - C Rank</t>
    <phoneticPr fontId="38" type="noConversion"/>
  </si>
  <si>
    <t xml:space="preserve"> - C+ Rank</t>
    <phoneticPr fontId="38" type="noConversion"/>
  </si>
  <si>
    <t xml:space="preserve"> - B Rank</t>
    <phoneticPr fontId="38" type="noConversion"/>
  </si>
  <si>
    <t xml:space="preserve"> - B+ Rank</t>
    <phoneticPr fontId="38" type="noConversion"/>
  </si>
  <si>
    <t xml:space="preserve"> - A Rank</t>
    <phoneticPr fontId="38" type="noConversion"/>
  </si>
  <si>
    <t xml:space="preserve"> - A+ Rank</t>
    <phoneticPr fontId="38" type="noConversion"/>
  </si>
  <si>
    <t xml:space="preserve"> - S Rank</t>
    <phoneticPr fontId="38" type="noConversion"/>
  </si>
  <si>
    <t>필요포인트</t>
    <phoneticPr fontId="38" type="noConversion"/>
  </si>
  <si>
    <t>Lv</t>
    <phoneticPr fontId="38" type="noConversion"/>
  </si>
  <si>
    <r>
      <rPr>
        <sz val="11"/>
        <color theme="1"/>
        <rFont val="맑은 고딕"/>
        <family val="3"/>
        <charset val="129"/>
      </rPr>
      <t>호로들의</t>
    </r>
    <r>
      <rPr>
        <sz val="11"/>
        <color theme="1"/>
        <rFont val="Calibri"/>
        <family val="2"/>
      </rPr>
      <t xml:space="preserve"> </t>
    </r>
    <r>
      <rPr>
        <sz val="11"/>
        <color theme="1"/>
        <rFont val="맑은 고딕"/>
        <family val="3"/>
        <charset val="129"/>
      </rPr>
      <t>이동</t>
    </r>
    <r>
      <rPr>
        <sz val="11"/>
        <color theme="1"/>
        <rFont val="Calibri"/>
        <family val="2"/>
      </rPr>
      <t xml:space="preserve"> </t>
    </r>
    <r>
      <rPr>
        <sz val="11"/>
        <color theme="1"/>
        <rFont val="맑은 고딕"/>
        <family val="3"/>
        <charset val="129"/>
      </rPr>
      <t>보법입니다</t>
    </r>
    <r>
      <rPr>
        <sz val="11"/>
        <color theme="1"/>
        <rFont val="Calibri"/>
        <family val="2"/>
      </rPr>
      <t>.</t>
    </r>
    <phoneticPr fontId="38" type="noConversion"/>
  </si>
  <si>
    <t>변신레벨</t>
    <phoneticPr fontId="38" type="noConversion"/>
  </si>
  <si>
    <t>등급</t>
    <phoneticPr fontId="38" type="noConversion"/>
  </si>
  <si>
    <t>효율</t>
    <phoneticPr fontId="38" type="noConversion"/>
  </si>
  <si>
    <t>소모마나</t>
    <phoneticPr fontId="38" type="noConversion"/>
  </si>
  <si>
    <t>∼소모마나</t>
    <phoneticPr fontId="38" type="noConversion"/>
  </si>
  <si>
    <t>∼범위</t>
    <phoneticPr fontId="38" type="noConversion"/>
  </si>
  <si>
    <t>∼데미지</t>
    <phoneticPr fontId="38" type="noConversion"/>
  </si>
  <si>
    <t>즉발</t>
    <phoneticPr fontId="38" type="noConversion"/>
  </si>
  <si>
    <t>거리</t>
    <phoneticPr fontId="38" type="noConversion"/>
  </si>
  <si>
    <t>데이터 가져오기</t>
    <phoneticPr fontId="38" type="noConversion"/>
  </si>
  <si>
    <t>∼거리</t>
    <phoneticPr fontId="38" type="noConversion"/>
  </si>
  <si>
    <r>
      <t>1</t>
    </r>
    <r>
      <rPr>
        <sz val="11"/>
        <color theme="1"/>
        <rFont val="맑은 고딕"/>
        <family val="3"/>
        <charset val="129"/>
      </rPr>
      <t>초간</t>
    </r>
    <r>
      <rPr>
        <sz val="11"/>
        <color theme="1"/>
        <rFont val="Calibri"/>
        <family val="2"/>
      </rPr>
      <t xml:space="preserve"> </t>
    </r>
    <r>
      <rPr>
        <sz val="11"/>
        <color theme="1"/>
        <rFont val="맑은 고딕"/>
        <family val="3"/>
        <charset val="129"/>
      </rPr>
      <t>뎀감</t>
    </r>
    <r>
      <rPr>
        <sz val="11"/>
        <color theme="1"/>
        <rFont val="Calibri"/>
        <family val="2"/>
      </rPr>
      <t xml:space="preserve"> 30%</t>
    </r>
    <phoneticPr fontId="38" type="noConversion"/>
  </si>
  <si>
    <r>
      <t>1.5</t>
    </r>
    <r>
      <rPr>
        <sz val="11"/>
        <color theme="1"/>
        <rFont val="맑은 고딕"/>
        <family val="3"/>
        <charset val="129"/>
      </rPr>
      <t>초간</t>
    </r>
    <r>
      <rPr>
        <sz val="11"/>
        <color theme="1"/>
        <rFont val="Calibri"/>
        <family val="2"/>
      </rPr>
      <t xml:space="preserve"> </t>
    </r>
    <r>
      <rPr>
        <sz val="11"/>
        <color theme="1"/>
        <rFont val="맑은 고딕"/>
        <family val="3"/>
        <charset val="129"/>
      </rPr>
      <t>평타</t>
    </r>
    <r>
      <rPr>
        <sz val="11"/>
        <color theme="1"/>
        <rFont val="Calibri"/>
        <family val="2"/>
      </rPr>
      <t xml:space="preserve"> 50% </t>
    </r>
    <r>
      <rPr>
        <sz val="11"/>
        <color theme="1"/>
        <rFont val="맑은 고딕"/>
        <family val="3"/>
        <charset val="129"/>
      </rPr>
      <t>감소</t>
    </r>
    <phoneticPr fontId="38" type="noConversion"/>
  </si>
  <si>
    <t>아드레날린을 상승시켜 빠르게 공격합니다.\n이속 +13%, 공속 +15%</t>
  </si>
  <si>
    <t>아드레날린을 상승시켜 빠르게 공격합니다.\n이속 +20%, 공속 +30%</t>
  </si>
  <si>
    <t>아드레날린을 상승시켜 빠르게 공격합니다.\n이속 +27%, 공속 +45%</t>
  </si>
  <si>
    <t>아드레날린을 상승시켜 빠르게 공격합니다.\n이속 +34%, 공속 +60%</t>
  </si>
  <si>
    <t>아드레날린을 상승시켜 빠르게 공격합니다.\n이속 +41%, 공속 +75%</t>
  </si>
  <si>
    <t>아드레날린을 상승시켜 빠르게 공격합니다.\n이속 +48%, 공속 +90%</t>
  </si>
  <si>
    <t>아드레날린을 상승시켜 빠르게 공격합니다.\n이속 +55%, 공속 +105%</t>
  </si>
  <si>
    <t>아드레날린을 상승시켜 빠르게 공격합니다.\n이속 +62%, 공속 +120%</t>
  </si>
  <si>
    <t>아드레날린을 상승시켜 빠르게 공격합니다.\n이속 +69%, 공속 +135%</t>
  </si>
  <si>
    <t>아드레날린을 상승시켜 빠르게 공격합니다.\n이속 +76%, 공속 +150%</t>
  </si>
  <si>
    <t>아드레날린을 상승시켜 빠르게 공격합니다.\n이속 +83%, 공속 +165%</t>
  </si>
  <si>
    <t>아드레날린을 상승시켜 빠르게 공격합니다.\n이속 +90%, 공속 +180%</t>
  </si>
  <si>
    <t>아드레날린을 상승시켜 빠르게 공격합니다.\n이속 +100%, 공속 +200%</t>
  </si>
  <si>
    <t>아드레날린을 상승시켜 빠르게 공격합니다.\n이속 +6%, 공속 +7%</t>
    <phoneticPr fontId="38" type="noConversion"/>
  </si>
  <si>
    <t>기술에 영압을 추가하여 데미지를 준다.\n핵심 기술에 영력 #Damage%의 추가데미지</t>
    <phoneticPr fontId="38" type="noConversion"/>
  </si>
  <si>
    <r>
      <t xml:space="preserve">[ </t>
    </r>
    <r>
      <rPr>
        <b/>
        <sz val="11"/>
        <color theme="1"/>
        <rFont val="맑은 고딕"/>
        <family val="3"/>
        <charset val="129"/>
      </rPr>
      <t>핵심</t>
    </r>
    <r>
      <rPr>
        <b/>
        <sz val="11"/>
        <color theme="1"/>
        <rFont val="Calibri"/>
        <family val="2"/>
      </rPr>
      <t xml:space="preserve"> ]</t>
    </r>
    <phoneticPr fontId="38" type="noConversion"/>
  </si>
  <si>
    <t>무쌍의일섬</t>
    <phoneticPr fontId="38" type="noConversion"/>
  </si>
  <si>
    <t>흑류아돌</t>
    <phoneticPr fontId="38" type="noConversion"/>
  </si>
  <si>
    <t>5단계</t>
    <phoneticPr fontId="38" type="noConversion"/>
  </si>
  <si>
    <r>
      <t>9</t>
    </r>
    <r>
      <rPr>
        <sz val="11"/>
        <color theme="1"/>
        <rFont val="맑은 고딕"/>
        <family val="3"/>
        <charset val="129"/>
      </rPr>
      <t>단계</t>
    </r>
    <phoneticPr fontId="38" type="noConversion"/>
  </si>
  <si>
    <r>
      <t>10</t>
    </r>
    <r>
      <rPr>
        <sz val="11"/>
        <color theme="1"/>
        <rFont val="맑은 고딕"/>
        <family val="3"/>
        <charset val="129"/>
      </rPr>
      <t>단계</t>
    </r>
    <phoneticPr fontId="38" type="noConversion"/>
  </si>
  <si>
    <r>
      <t>11</t>
    </r>
    <r>
      <rPr>
        <sz val="11"/>
        <color theme="1"/>
        <rFont val="맑은 고딕"/>
        <family val="3"/>
        <charset val="129"/>
      </rPr>
      <t>단계</t>
    </r>
    <phoneticPr fontId="38" type="noConversion"/>
  </si>
  <si>
    <r>
      <t>12</t>
    </r>
    <r>
      <rPr>
        <sz val="11"/>
        <color theme="1"/>
        <rFont val="맑은 고딕"/>
        <family val="3"/>
        <charset val="129"/>
      </rPr>
      <t>단계</t>
    </r>
    <phoneticPr fontId="38" type="noConversion"/>
  </si>
  <si>
    <r>
      <t>13</t>
    </r>
    <r>
      <rPr>
        <sz val="11"/>
        <color theme="1"/>
        <rFont val="맑은 고딕"/>
        <family val="3"/>
        <charset val="129"/>
      </rPr>
      <t>단계</t>
    </r>
    <phoneticPr fontId="38" type="noConversion"/>
  </si>
  <si>
    <r>
      <t>14</t>
    </r>
    <r>
      <rPr>
        <sz val="11"/>
        <color theme="1"/>
        <rFont val="맑은 고딕"/>
        <family val="3"/>
        <charset val="129"/>
      </rPr>
      <t>단계</t>
    </r>
    <phoneticPr fontId="38" type="noConversion"/>
  </si>
  <si>
    <r>
      <t>15</t>
    </r>
    <r>
      <rPr>
        <sz val="11"/>
        <color theme="1"/>
        <rFont val="맑은 고딕"/>
        <family val="3"/>
        <charset val="129"/>
      </rPr>
      <t>단계</t>
    </r>
    <phoneticPr fontId="38" type="noConversion"/>
  </si>
  <si>
    <t>스킬트리</t>
    <phoneticPr fontId="38" type="noConversion"/>
  </si>
  <si>
    <t>이치고 스킬트리</t>
    <phoneticPr fontId="38" type="noConversion"/>
  </si>
  <si>
    <t>[ 기본 ]</t>
    <phoneticPr fontId="38" type="noConversion"/>
  </si>
  <si>
    <r>
      <rPr>
        <b/>
        <sz val="16"/>
        <color theme="1"/>
        <rFont val="맑은 고딕"/>
        <family val="3"/>
        <charset val="129"/>
        <scheme val="minor"/>
      </rPr>
      <t>세로베기</t>
    </r>
    <r>
      <rPr>
        <b/>
        <sz val="11"/>
        <color theme="1"/>
        <rFont val="맑은 고딕"/>
        <family val="3"/>
        <charset val="129"/>
        <scheme val="minor"/>
      </rPr>
      <t xml:space="preserve"> - A+ Rank</t>
    </r>
    <phoneticPr fontId="38" type="noConversion"/>
  </si>
  <si>
    <r>
      <t>Lv: 7</t>
    </r>
    <r>
      <rPr>
        <b/>
        <sz val="11"/>
        <color rgb="FF00B050"/>
        <rFont val="맑은 고딕"/>
        <family val="3"/>
        <charset val="129"/>
        <scheme val="minor"/>
      </rPr>
      <t>+2</t>
    </r>
    <r>
      <rPr>
        <sz val="11"/>
        <color theme="1"/>
        <rFont val="맑은 고딕"/>
        <family val="3"/>
        <charset val="129"/>
        <scheme val="minor"/>
      </rPr>
      <t>/10</t>
    </r>
    <phoneticPr fontId="38" type="noConversion"/>
  </si>
  <si>
    <t>소모마나 56, 쿨다운 7초</t>
  </si>
  <si>
    <t>다음레벨(3P) : 상승량 +11%, 
소모마나 +4.4</t>
    <phoneticPr fontId="38" type="noConversion"/>
  </si>
  <si>
    <r>
      <t xml:space="preserve">[ </t>
    </r>
    <r>
      <rPr>
        <b/>
        <sz val="14"/>
        <color theme="1"/>
        <rFont val="맑은 고딕"/>
        <family val="3"/>
        <charset val="129"/>
      </rPr>
      <t>핵심</t>
    </r>
    <r>
      <rPr>
        <b/>
        <sz val="14"/>
        <color theme="1"/>
        <rFont val="Calibri"/>
        <family val="2"/>
      </rPr>
      <t xml:space="preserve"> ]</t>
    </r>
    <phoneticPr fontId="38" type="noConversion"/>
  </si>
  <si>
    <t>&lt;실제로는 아이콘으로 표시&gt;</t>
    <phoneticPr fontId="38" type="noConversion"/>
  </si>
  <si>
    <t>필요 변신</t>
    <phoneticPr fontId="38" type="noConversion"/>
  </si>
  <si>
    <t>세로</t>
    <phoneticPr fontId="38" type="noConversion"/>
  </si>
  <si>
    <t>그랑 레이 세로</t>
  </si>
  <si>
    <t>풀스크린 세로</t>
  </si>
  <si>
    <t>&lt;아이콘 클릭시 팝업창&gt;</t>
    <phoneticPr fontId="38" type="noConversion"/>
  </si>
  <si>
    <t>강화 : 스킬레벨 4에 개방</t>
    <phoneticPr fontId="38" type="noConversion"/>
  </si>
  <si>
    <t>무월 [미습득]</t>
  </si>
  <si>
    <t>변신레벨 12 이상 필요</t>
    <phoneticPr fontId="38" type="noConversion"/>
  </si>
  <si>
    <t>잠재능력을 모두 해방시켜 참격을 발사합니다.</t>
    <phoneticPr fontId="38" type="noConversion"/>
  </si>
  <si>
    <t>필요 포인트 : 0P [배우기]</t>
    <phoneticPr fontId="38" type="noConversion"/>
  </si>
  <si>
    <t>소모마나 240, 쿨다운 70초</t>
    <phoneticPr fontId="38" type="noConversion"/>
  </si>
  <si>
    <t>&lt;필요한 조건, 포인트 안내&gt;</t>
    <phoneticPr fontId="38" type="noConversion"/>
  </si>
  <si>
    <t>진화 : 스킬레벨 7에 개방, 2개의 분기</t>
    <phoneticPr fontId="38" type="noConversion"/>
  </si>
  <si>
    <t>개화 : 스킬레벨 10에 개방, 2개의 분기</t>
    <phoneticPr fontId="38" type="noConversion"/>
  </si>
  <si>
    <t>&lt;차후 구현&gt; // 설정은 완료</t>
    <phoneticPr fontId="38" type="noConversion"/>
  </si>
  <si>
    <t>검을 세로로 베어
189% 데미지를 가합니다.</t>
    <phoneticPr fontId="38" type="noConversion"/>
  </si>
  <si>
    <r>
      <rPr>
        <sz val="11"/>
        <color theme="1"/>
        <rFont val="맑은 고딕"/>
        <family val="3"/>
        <charset val="129"/>
      </rPr>
      <t>퀸시</t>
    </r>
    <r>
      <rPr>
        <sz val="11"/>
        <color theme="1"/>
        <rFont val="Calibri"/>
        <family val="2"/>
      </rPr>
      <t xml:space="preserve"> </t>
    </r>
    <r>
      <rPr>
        <sz val="11"/>
        <color theme="1"/>
        <rFont val="맑은 고딕"/>
        <family val="3"/>
        <charset val="129"/>
      </rPr>
      <t>특유의</t>
    </r>
    <r>
      <rPr>
        <sz val="11"/>
        <color theme="1"/>
        <rFont val="Calibri"/>
        <family val="2"/>
      </rPr>
      <t xml:space="preserve"> </t>
    </r>
    <r>
      <rPr>
        <sz val="11"/>
        <color theme="1"/>
        <rFont val="맑은 고딕"/>
        <family val="3"/>
        <charset val="129"/>
      </rPr>
      <t>방어술</t>
    </r>
    <r>
      <rPr>
        <sz val="11"/>
        <color theme="1"/>
        <rFont val="Calibri"/>
        <family val="2"/>
      </rPr>
      <t xml:space="preserve">. </t>
    </r>
    <r>
      <rPr>
        <sz val="11"/>
        <color theme="1"/>
        <rFont val="맑은 고딕"/>
        <family val="3"/>
        <charset val="129"/>
      </rPr>
      <t>영자를</t>
    </r>
    <r>
      <rPr>
        <sz val="11"/>
        <color theme="1"/>
        <rFont val="Calibri"/>
        <family val="2"/>
      </rPr>
      <t xml:space="preserve"> </t>
    </r>
    <r>
      <rPr>
        <sz val="11"/>
        <color theme="1"/>
        <rFont val="맑은 고딕"/>
        <family val="3"/>
        <charset val="129"/>
      </rPr>
      <t>핏속에</t>
    </r>
    <r>
      <rPr>
        <sz val="11"/>
        <color theme="1"/>
        <rFont val="Calibri"/>
        <family val="2"/>
      </rPr>
      <t xml:space="preserve"> </t>
    </r>
    <r>
      <rPr>
        <sz val="11"/>
        <color theme="1"/>
        <rFont val="맑은 고딕"/>
        <family val="3"/>
        <charset val="129"/>
      </rPr>
      <t>흘려넣어</t>
    </r>
    <r>
      <rPr>
        <sz val="11"/>
        <color theme="1"/>
        <rFont val="Calibri"/>
        <family val="2"/>
      </rPr>
      <t xml:space="preserve"> </t>
    </r>
    <r>
      <rPr>
        <sz val="11"/>
        <color theme="1"/>
        <rFont val="맑은 고딕"/>
        <family val="3"/>
        <charset val="129"/>
      </rPr>
      <t>방어력을</t>
    </r>
    <r>
      <rPr>
        <sz val="11"/>
        <color theme="1"/>
        <rFont val="Calibri"/>
        <family val="2"/>
      </rPr>
      <t xml:space="preserve"> </t>
    </r>
    <r>
      <rPr>
        <sz val="11"/>
        <color theme="1"/>
        <rFont val="맑은 고딕"/>
        <family val="3"/>
        <charset val="129"/>
      </rPr>
      <t>비약적으로</t>
    </r>
    <r>
      <rPr>
        <sz val="11"/>
        <color theme="1"/>
        <rFont val="Calibri"/>
        <family val="2"/>
      </rPr>
      <t xml:space="preserve"> </t>
    </r>
    <r>
      <rPr>
        <sz val="11"/>
        <color theme="1"/>
        <rFont val="맑은 고딕"/>
        <family val="3"/>
        <charset val="129"/>
      </rPr>
      <t>상승시킨다</t>
    </r>
    <r>
      <rPr>
        <sz val="11"/>
        <color theme="1"/>
        <rFont val="Calibri"/>
        <family val="2"/>
      </rPr>
      <t>. \n</t>
    </r>
    <r>
      <rPr>
        <sz val="11"/>
        <color theme="1"/>
        <rFont val="맑은 고딕"/>
        <family val="2"/>
        <charset val="129"/>
      </rPr>
      <t xml:space="preserve">모든 받는 피해 </t>
    </r>
    <r>
      <rPr>
        <sz val="11"/>
        <color theme="1"/>
        <rFont val="Calibri"/>
        <family val="2"/>
      </rPr>
      <t>#Damage%</t>
    </r>
    <r>
      <rPr>
        <sz val="11"/>
        <color theme="1"/>
        <rFont val="맑은 고딕"/>
        <family val="2"/>
        <charset val="129"/>
      </rPr>
      <t>만큼 감소</t>
    </r>
    <phoneticPr fontId="38" type="noConversion"/>
  </si>
  <si>
    <r>
      <t>찌르기/</t>
    </r>
    <r>
      <rPr>
        <b/>
        <u/>
        <sz val="10"/>
        <color theme="1"/>
        <rFont val="맑은 고딕"/>
        <family val="3"/>
        <charset val="129"/>
      </rPr>
      <t>점프</t>
    </r>
    <phoneticPr fontId="38" type="noConversion"/>
  </si>
  <si>
    <t>번호</t>
    <phoneticPr fontId="38" type="noConversion"/>
  </si>
  <si>
    <t>근접딜러, 암살자</t>
    <phoneticPr fontId="38" type="noConversion"/>
  </si>
  <si>
    <t>역할</t>
    <phoneticPr fontId="38" type="noConversion"/>
  </si>
  <si>
    <t>스타일</t>
    <phoneticPr fontId="38" type="noConversion"/>
  </si>
  <si>
    <t>세부특징</t>
    <phoneticPr fontId="38" type="noConversion"/>
  </si>
  <si>
    <t>사망폭발, 출혈폭발</t>
    <phoneticPr fontId="38" type="noConversion"/>
  </si>
  <si>
    <t>근접법사, 강한CC</t>
    <phoneticPr fontId="38" type="noConversion"/>
  </si>
  <si>
    <t>CC중첩, 표식폭발</t>
    <phoneticPr fontId="38" type="noConversion"/>
  </si>
  <si>
    <t>원거리 광역 딜러</t>
    <phoneticPr fontId="38" type="noConversion"/>
  </si>
  <si>
    <t>CC중첩, 자동시전</t>
    <phoneticPr fontId="38" type="noConversion"/>
  </si>
  <si>
    <t>원거리 보조</t>
    <phoneticPr fontId="38" type="noConversion"/>
  </si>
  <si>
    <t>콤보사용, 범위스킬</t>
    <phoneticPr fontId="38" type="noConversion"/>
  </si>
  <si>
    <t>근접딜러, 버서커</t>
    <phoneticPr fontId="38" type="noConversion"/>
  </si>
  <si>
    <t>연속공격 혹은 광역공격, 출혈과 흡혈</t>
    <phoneticPr fontId="38" type="noConversion"/>
  </si>
  <si>
    <t>출혈흡혈, 출혈폭발</t>
    <phoneticPr fontId="38" type="noConversion"/>
  </si>
  <si>
    <t>근접 탱커, 광역</t>
    <phoneticPr fontId="38" type="noConversion"/>
  </si>
  <si>
    <t>첫 스킬로 땅을 다지고, 다음 스킬로 강화사용</t>
    <phoneticPr fontId="38" type="noConversion"/>
  </si>
  <si>
    <t>범위사용, 효과증폭</t>
    <phoneticPr fontId="38" type="noConversion"/>
  </si>
  <si>
    <r>
      <rPr>
        <sz val="11"/>
        <color theme="1"/>
        <rFont val="맑은 고딕"/>
        <family val="3"/>
        <charset val="129"/>
      </rPr>
      <t>약화</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</si>
  <si>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r>
      <rPr>
        <sz val="11"/>
        <color theme="1"/>
        <rFont val="맑은 고딕"/>
        <family val="3"/>
        <charset val="129"/>
      </rPr>
      <t>실명</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</si>
  <si>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t>CC특징 (CC이름)</t>
    <phoneticPr fontId="38" type="noConversion"/>
  </si>
  <si>
    <r>
      <rPr>
        <sz val="11"/>
        <color theme="1"/>
        <rFont val="맑은 고딕"/>
        <family val="3"/>
        <charset val="129"/>
      </rPr>
      <t>땅에</t>
    </r>
    <r>
      <rPr>
        <sz val="11"/>
        <color theme="1"/>
        <rFont val="Calibri"/>
        <family val="2"/>
      </rPr>
      <t xml:space="preserve"> </t>
    </r>
    <r>
      <rPr>
        <sz val="11"/>
        <color theme="1"/>
        <rFont val="맑은 고딕"/>
        <family val="3"/>
        <charset val="129"/>
      </rPr>
      <t>칼을</t>
    </r>
    <r>
      <rPr>
        <sz val="11"/>
        <color theme="1"/>
        <rFont val="Calibri"/>
        <family val="2"/>
      </rPr>
      <t xml:space="preserve"> </t>
    </r>
    <r>
      <rPr>
        <sz val="11"/>
        <color theme="1"/>
        <rFont val="맑은 고딕"/>
        <family val="3"/>
        <charset val="129"/>
      </rPr>
      <t>심어</t>
    </r>
    <r>
      <rPr>
        <sz val="11"/>
        <color theme="1"/>
        <rFont val="Calibri"/>
        <family val="2"/>
      </rPr>
      <t xml:space="preserve">, </t>
    </r>
    <r>
      <rPr>
        <sz val="11"/>
        <color theme="1"/>
        <rFont val="맑은 고딕"/>
        <family val="3"/>
        <charset val="129"/>
      </rPr>
      <t>대상</t>
    </r>
    <r>
      <rPr>
        <sz val="11"/>
        <color theme="1"/>
        <rFont val="Calibri"/>
        <family val="2"/>
      </rPr>
      <t xml:space="preserve"> </t>
    </r>
    <r>
      <rPr>
        <sz val="11"/>
        <color theme="1"/>
        <rFont val="맑은 고딕"/>
        <family val="3"/>
        <charset val="129"/>
      </rPr>
      <t>아래로</t>
    </r>
    <r>
      <rPr>
        <sz val="11"/>
        <color theme="1"/>
        <rFont val="Calibri"/>
        <family val="2"/>
      </rPr>
      <t xml:space="preserve"> </t>
    </r>
    <r>
      <rPr>
        <sz val="11"/>
        <color theme="1"/>
        <rFont val="맑은 고딕"/>
        <family val="3"/>
        <charset val="129"/>
      </rPr>
      <t>나오게</t>
    </r>
    <r>
      <rPr>
        <sz val="11"/>
        <color theme="1"/>
        <rFont val="Calibri"/>
        <family val="2"/>
      </rPr>
      <t xml:space="preserve"> </t>
    </r>
    <r>
      <rPr>
        <sz val="11"/>
        <color theme="1"/>
        <rFont val="맑은 고딕"/>
        <family val="3"/>
        <charset val="129"/>
      </rPr>
      <t>합니다</t>
    </r>
    <r>
      <rPr>
        <sz val="11"/>
        <color theme="1"/>
        <rFont val="Calibri"/>
        <family val="2"/>
      </rPr>
      <t>.</t>
    </r>
    <phoneticPr fontId="38" type="noConversion"/>
  </si>
  <si>
    <t>v1, 2024-08-27  10:06:00 AM</t>
    <phoneticPr fontId="38" type="noConversion"/>
  </si>
  <si>
    <r>
      <t xml:space="preserve">Hit &amp; Run, 보조기술
</t>
    </r>
    <r>
      <rPr>
        <sz val="10"/>
        <color theme="1"/>
        <rFont val="맑은 고딕"/>
        <family val="3"/>
        <charset val="129"/>
        <scheme val="major"/>
      </rPr>
      <t xml:space="preserve"> - 대쉬, 은통, 자동시전</t>
    </r>
    <phoneticPr fontId="38" type="noConversion"/>
  </si>
  <si>
    <r>
      <t xml:space="preserve">주변공격, 광역슬로우
</t>
    </r>
    <r>
      <rPr>
        <sz val="10"/>
        <color theme="1"/>
        <rFont val="맑은 고딕"/>
        <family val="3"/>
        <charset val="129"/>
        <scheme val="major"/>
      </rPr>
      <t xml:space="preserve"> - 10개의 '검무'로 춤을 춤.</t>
    </r>
    <phoneticPr fontId="38" type="noConversion"/>
  </si>
  <si>
    <r>
      <t xml:space="preserve">높은공격, 방어무시
</t>
    </r>
    <r>
      <rPr>
        <sz val="10"/>
        <color theme="1"/>
        <rFont val="맑은 고딕"/>
        <family val="3"/>
        <charset val="129"/>
        <scheme val="major"/>
      </rPr>
      <t xml:space="preserve"> - 칼을 이용한 공격</t>
    </r>
    <phoneticPr fontId="38" type="noConversion"/>
  </si>
  <si>
    <r>
      <t xml:space="preserve">스킬 사용 후 조각 활용
</t>
    </r>
    <r>
      <rPr>
        <sz val="10"/>
        <color theme="1"/>
        <rFont val="맑은 고딕"/>
        <family val="3"/>
        <charset val="129"/>
        <scheme val="major"/>
      </rPr>
      <t xml:space="preserve">- 7초지속, 단일 30%, 다중 12%
</t>
    </r>
    <r>
      <rPr>
        <sz val="10"/>
        <color rgb="FFFF0000"/>
        <rFont val="맑은 고딕"/>
        <family val="3"/>
        <charset val="129"/>
        <scheme val="major"/>
      </rPr>
      <t>- 모든 스킬 사용시 체력 소모 5%</t>
    </r>
    <phoneticPr fontId="38" type="noConversion"/>
  </si>
  <si>
    <r>
      <t xml:space="preserve">도발 및 광역 데미지
</t>
    </r>
    <r>
      <rPr>
        <sz val="10"/>
        <color theme="1"/>
        <rFont val="맑은 고딕"/>
        <family val="3"/>
        <charset val="129"/>
        <scheme val="major"/>
      </rPr>
      <t>- 7초지속, 땅이 다져짐 - 추가효과</t>
    </r>
    <r>
      <rPr>
        <sz val="11"/>
        <color theme="1"/>
        <rFont val="맑은 고딕"/>
        <family val="3"/>
        <charset val="129"/>
        <scheme val="major"/>
      </rPr>
      <t xml:space="preserve">
</t>
    </r>
    <r>
      <rPr>
        <sz val="10"/>
        <color theme="1"/>
        <rFont val="맑은 고딕"/>
        <family val="3"/>
        <charset val="129"/>
        <scheme val="major"/>
      </rPr>
      <t>- 변신시 방어 증가(본인)/감소(적)</t>
    </r>
    <phoneticPr fontId="38" type="noConversion"/>
  </si>
  <si>
    <t>빛&amp;화살 이용한 공격, 대쉬 및 은통(보조) 활용</t>
    <phoneticPr fontId="38" type="noConversion"/>
  </si>
  <si>
    <r>
      <t xml:space="preserve">독창적인 스킬방식(조합)
</t>
    </r>
    <r>
      <rPr>
        <sz val="10"/>
        <color theme="1"/>
        <rFont val="맑은 고딕"/>
        <family val="3"/>
        <charset val="129"/>
        <scheme val="major"/>
      </rPr>
      <t>- 6개의 기본스킬, 고정조합5, 패시브
- 변신시 역으로 마나회복(명상)</t>
    </r>
    <phoneticPr fontId="38" type="noConversion"/>
  </si>
  <si>
    <r>
      <t xml:space="preserve">6개의 기본스킬, 2개(기본)~3개 조합해서 사용
</t>
    </r>
    <r>
      <rPr>
        <sz val="10"/>
        <color theme="1"/>
        <rFont val="맑은 고딕"/>
        <family val="3"/>
        <charset val="129"/>
        <scheme val="major"/>
      </rPr>
      <t>(QQQ등 독창적 조합 가능-고유효과 중첩)</t>
    </r>
    <phoneticPr fontId="38" type="noConversion"/>
  </si>
  <si>
    <t>강화, 진화(차후 구현)</t>
    <phoneticPr fontId="38" type="noConversion"/>
  </si>
  <si>
    <t>시스템 기획서</t>
  </si>
  <si>
    <t>전용 캐릭터
OMO SYSTEM</t>
  </si>
  <si>
    <t>나만의 캐릭터를 키우고, 플레이어가 애착과 재미를 느끼게 하기 위함</t>
  </si>
  <si>
    <t>열심히 캐운 캐릭터가 잡캐&amp;망캐로 인한 상실감, 상위 능력 1-2개 OP로 인한 언밸런싱 --- 잦은 패치를 통한 밸런싱 조절</t>
  </si>
  <si>
    <t>전용 스텟</t>
  </si>
  <si>
    <t>[스텟] 나만의 캐릭터를 키우고, 플레이어가 애착과 재미를 느끼게 하기 위함</t>
  </si>
  <si>
    <t>[스킬] 나만의 캐릭터를 키우고, 플레이어가 애착과 재미를 느끼게 하기 위함</t>
  </si>
  <si>
    <t>초반 보스는 패턴이 틀려도 체력 30%정도만 깎인다면, 나중은 100% 이상 깎이게, 아이템 드랍을 많이 해서 같은방 초보자들도 혜택을 볼 수 있도록.</t>
  </si>
  <si>
    <t>초보자 → 랭커 혜택이 없어서 결국 방이 고일 수 있음, 혜택을 주자니 샌박으로 인한 멀티플레이 등을 막는 방안이 필요. --- 수동유저만, IP비교 등</t>
  </si>
  <si>
    <t>랜덤 부위 아이템에 랜덤 등급이 붙고, 랜덤 옵션이 랜덤 개수만큼 붙는 방식으로 희소성 및 파밍의 재미를 증가</t>
  </si>
  <si>
    <t>부위당 아이템 1개, 청동단검 → 강철단검 이런거 없이 그냥 '단검' 하나만 남기고 같은 무기(단검) 먹으면 경험치 상승 → Lv2 단검이 되는 식. 기본 효율 100% - 자동 분해 효율 50%, 캐쉬로 다시 100% 등</t>
  </si>
  <si>
    <t>endless로, 성장을 할수록 많은 요구치가 있지만 많은 반복이 가능하게 진행, 후반부 컨텐츠를 진행할수록 달성이 빠르게.</t>
  </si>
  <si>
    <t>맵 컨셉</t>
    <phoneticPr fontId="38" type="noConversion"/>
  </si>
  <si>
    <t>너무 복잡하지 않은 단순화. 예상 가능하도록.</t>
    <phoneticPr fontId="38" type="noConversion"/>
  </si>
  <si>
    <t>단순화
직관성</t>
    <phoneticPr fontId="38" type="noConversion"/>
  </si>
  <si>
    <t>선택지가 필요한 개인 선택의 순간에, 어렵지 않게 선택할 수 있도록 할 것.</t>
    <phoneticPr fontId="38" type="noConversion"/>
  </si>
  <si>
    <t>최초 용어는 대중적인 사용, 선택지는 3가지를 넘지 않도록 하여 쉽게 할 것.</t>
    <phoneticPr fontId="38" type="noConversion"/>
  </si>
  <si>
    <t>2개의 선택지, 5개 이상의 선택지가 필요한 상황은 어떻게 할지?</t>
    <phoneticPr fontId="38" type="noConversion"/>
  </si>
  <si>
    <t>v1
v2</t>
    <phoneticPr fontId="38" type="noConversion"/>
  </si>
  <si>
    <t>2023-12-30  15:49
2024-08-27  10:31</t>
    <phoneticPr fontId="38" type="noConversion"/>
  </si>
  <si>
    <r>
      <t xml:space="preserve">내속도+, 슬로우, 속박, 도트딜, 스턴
</t>
    </r>
    <r>
      <rPr>
        <sz val="10"/>
        <color theme="1"/>
        <rFont val="맑은 고딕"/>
        <family val="3"/>
        <charset val="129"/>
        <scheme val="major"/>
      </rPr>
      <t>(잔상),    (희미함),  (광채),  (반짝임),  (섬광)</t>
    </r>
    <phoneticPr fontId="38" type="noConversion"/>
  </si>
  <si>
    <r>
      <t xml:space="preserve">체퍼뎀, 잃퍼뎀,  공속-, 이속-,     도트딜,  회복,  공격불가
</t>
    </r>
    <r>
      <rPr>
        <sz val="10"/>
        <color theme="1"/>
        <rFont val="맑은 고딕"/>
        <family val="3"/>
        <charset val="129"/>
        <scheme val="major"/>
      </rPr>
      <t>(만개),  (시들음),  (낙화), (뿌리내림), (꽃가루), (재생), (꽃망울)</t>
    </r>
    <phoneticPr fontId="38" type="noConversion"/>
  </si>
  <si>
    <r>
      <t xml:space="preserve">CC </t>
    </r>
    <r>
      <rPr>
        <sz val="11"/>
        <color theme="1"/>
        <rFont val="맑은 고딕"/>
        <family val="3"/>
        <charset val="129"/>
      </rPr>
      <t>강화</t>
    </r>
    <r>
      <rPr>
        <sz val="11"/>
        <color theme="1"/>
        <rFont val="Calibri"/>
        <family val="2"/>
      </rPr>
      <t xml:space="preserve"> = </t>
    </r>
    <r>
      <rPr>
        <sz val="11"/>
        <color theme="1"/>
        <rFont val="맑은 고딕"/>
        <family val="3"/>
        <charset val="129"/>
      </rPr>
      <t>없음</t>
    </r>
    <r>
      <rPr>
        <sz val="11"/>
        <color theme="1"/>
        <rFont val="맑은 고딕"/>
        <family val="2"/>
        <charset val="129"/>
      </rPr>
      <t>→</t>
    </r>
    <r>
      <rPr>
        <sz val="11"/>
        <color theme="1"/>
        <rFont val="맑은 고딕"/>
        <family val="3"/>
        <charset val="129"/>
      </rPr>
      <t>표식</t>
    </r>
    <r>
      <rPr>
        <sz val="11"/>
        <color theme="1"/>
        <rFont val="Calibri"/>
        <family val="2"/>
      </rPr>
      <t>→</t>
    </r>
    <r>
      <rPr>
        <sz val="11"/>
        <color theme="1"/>
        <rFont val="맑은 고딕"/>
        <family val="3"/>
        <charset val="129"/>
      </rPr>
      <t>오한</t>
    </r>
    <r>
      <rPr>
        <sz val="11"/>
        <color theme="1"/>
        <rFont val="Calibri"/>
        <family val="2"/>
      </rPr>
      <t>→</t>
    </r>
    <r>
      <rPr>
        <sz val="11"/>
        <color theme="1"/>
        <rFont val="맑은 고딕"/>
        <family val="3"/>
        <charset val="129"/>
      </rPr>
      <t>빙결</t>
    </r>
    <r>
      <rPr>
        <sz val="11"/>
        <color theme="1"/>
        <rFont val="Calibri"/>
        <family val="2"/>
      </rPr>
      <t>→</t>
    </r>
    <r>
      <rPr>
        <sz val="11"/>
        <color theme="1"/>
        <rFont val="맑은 고딕"/>
        <family val="3"/>
        <charset val="129"/>
      </rPr>
      <t>동상</t>
    </r>
    <phoneticPr fontId="38" type="noConversion"/>
  </si>
  <si>
    <r>
      <t xml:space="preserve">표식, 슬로우, 스턴, 도트딜
</t>
    </r>
    <r>
      <rPr>
        <sz val="10"/>
        <color theme="1"/>
        <rFont val="맑은 고딕"/>
        <family val="3"/>
        <charset val="129"/>
        <scheme val="major"/>
      </rPr>
      <t>(서리), (서늘함), (냉각), (동상)</t>
    </r>
    <phoneticPr fontId="38" type="noConversion"/>
  </si>
  <si>
    <r>
      <t xml:space="preserve">방어감소, 출혈, 공격불가
</t>
    </r>
    <r>
      <rPr>
        <sz val="10"/>
        <color theme="1"/>
        <rFont val="맑은 고딕"/>
        <family val="3"/>
        <charset val="129"/>
        <scheme val="major"/>
      </rPr>
      <t>( 파쇄 )     (상처)    ( 제압 )</t>
    </r>
    <phoneticPr fontId="38" type="noConversion"/>
  </si>
  <si>
    <r>
      <t xml:space="preserve">다회공격, 쿨감소/초기화, 은신, 치명타
</t>
    </r>
    <r>
      <rPr>
        <sz val="10"/>
        <color theme="1"/>
        <rFont val="맑은 고딕"/>
        <family val="3"/>
        <charset val="129"/>
        <scheme val="major"/>
      </rPr>
      <t xml:space="preserve">  (연속)      (가속 / 속행)  (잠행) (일격)</t>
    </r>
    <phoneticPr fontId="38" type="noConversion"/>
  </si>
  <si>
    <r>
      <t xml:space="preserve">광역CC, 표식 중첩으로 추가효과
</t>
    </r>
    <r>
      <rPr>
        <sz val="10"/>
        <color theme="1"/>
        <rFont val="맑은 고딕"/>
        <family val="3"/>
        <charset val="129"/>
        <scheme val="major"/>
      </rPr>
      <t>- CC는 중첩되어 강화됨</t>
    </r>
    <phoneticPr fontId="38" type="noConversion"/>
  </si>
  <si>
    <r>
      <t xml:space="preserve">도트딜, 흡혈, 이동제어(넉백, 뭉치기, 에어본)
</t>
    </r>
    <r>
      <rPr>
        <sz val="10"/>
        <color theme="1"/>
        <rFont val="맑은 고딕"/>
        <family val="3"/>
        <charset val="129"/>
        <scheme val="major"/>
      </rPr>
      <t>(출혈),  (흡수),  이동제어 - (파열, 응집, 폭풍-천공)</t>
    </r>
    <phoneticPr fontId="38" type="noConversion"/>
  </si>
  <si>
    <r>
      <t xml:space="preserve">다져짐,         둔화,   속박,  스턴,  도발,  뎀감, 공격력 증가
</t>
    </r>
    <r>
      <rPr>
        <sz val="10"/>
        <color theme="1"/>
        <rFont val="맑은 고딕"/>
        <family val="3"/>
        <charset val="129"/>
        <scheme val="major"/>
      </rPr>
      <t>(지반 다지기),  (감속),  (압박),  (공포),  (도발), (저항),  (진동)</t>
    </r>
    <phoneticPr fontId="38" type="noConversion"/>
  </si>
  <si>
    <t>파괴술 31 적화포</t>
  </si>
  <si>
    <t>파괴술 33 창화추</t>
  </si>
  <si>
    <t>주박술 1 새</t>
  </si>
  <si>
    <t>주박술 4 저승</t>
  </si>
  <si>
    <t>주박술 61 육장광뇌</t>
  </si>
  <si>
    <t>주박술 81. 단공</t>
  </si>
  <si>
    <t>다음의 춤, 백련</t>
  </si>
  <si>
    <t>세번째 춤, 백도</t>
  </si>
  <si>
    <t>기쁨의 춤, 고백</t>
  </si>
  <si>
    <t>슬픔의 춤, 탄백</t>
  </si>
  <si>
    <t>질풍의 춤, 백풍</t>
  </si>
  <si>
    <t>표현의 춤, 자백</t>
  </si>
  <si>
    <t>영하 50도</t>
  </si>
  <si>
    <t>영하 273.15(절대영도)</t>
  </si>
  <si>
    <t>다크 Lv3</t>
  </si>
  <si>
    <t>파괴술 1. 충</t>
    <phoneticPr fontId="38" type="noConversion"/>
  </si>
  <si>
    <r>
      <t xml:space="preserve">아드레날린을 상승시켜 빠르게 공격합니다.\n이속 </t>
    </r>
    <r>
      <rPr>
        <sz val="11"/>
        <color rgb="FFFF0000"/>
        <rFont val="맑은 고딕"/>
        <family val="3"/>
        <charset val="129"/>
        <scheme val="minor"/>
      </rPr>
      <t>-50%,</t>
    </r>
    <r>
      <rPr>
        <sz val="11"/>
        <color theme="1"/>
        <rFont val="맑은 고딕"/>
        <family val="3"/>
        <charset val="129"/>
        <scheme val="minor"/>
      </rPr>
      <t xml:space="preserve"> 공속 +140%</t>
    </r>
    <phoneticPr fontId="38" type="noConversion"/>
  </si>
  <si>
    <t>주변을 속박시키고 표식을 생성합니다.</t>
  </si>
  <si>
    <t>춤을 추고, 주변에 있는 표식 및 방해효과를 폭발시켜 데미지를 가합니다.</t>
  </si>
  <si>
    <t>주변에 적용된 표식 및 효과를 드러내고, 추가데미지를 가합니다.</t>
  </si>
  <si>
    <t>주변에 적용된 표식 혹은 효과를 한번 더 적용하여 추가 피해를 입힙니다.</t>
  </si>
  <si>
    <t>춤추듯 지상에 내리며 강렬한 바람을 일으켜, 명중한 적 모두에게 절대 대미지를 주고 동상 상태로 만든다.</t>
  </si>
  <si>
    <t>주변에 적용된 표식의 지속시간을 2배로 적용하고 빙결상태로 만듭니다.</t>
  </si>
  <si>
    <t>강력한 냉기를 뿜어 주변에 적용된 표식 및 효과를 폭발시키고 다시 적용합니다.</t>
  </si>
  <si>
    <t>핵심 [必]</t>
  </si>
  <si>
    <t>수백설 Lv1</t>
    <phoneticPr fontId="38" type="noConversion"/>
  </si>
  <si>
    <t>침착하고 정확하게 공격합니다.\n본인 공속 +8%</t>
    <phoneticPr fontId="38" type="noConversion"/>
  </si>
  <si>
    <t>침착하고 정확하게 공격합니다.\n적-11%, 아군 +14%</t>
  </si>
  <si>
    <t>침착하고 정확하게 공격합니다.\n적-13%, 아군 +17%</t>
  </si>
  <si>
    <t>침착하고 정확하게 공격합니다.\n적-15%, 아군 +20%</t>
  </si>
  <si>
    <t>침착하고 정확하게 공격합니다.\n적-17%, 아군 +23%</t>
  </si>
  <si>
    <t>침착하고 정확하게 공격합니다.\n적-19%, 아군 +26%</t>
  </si>
  <si>
    <t>침착하고 정확하게 공격합니다.\n적-21%, 아군 +29%</t>
  </si>
  <si>
    <t>침착하고 정확하게 공격합니다.\n적-25%, 아군 +35%</t>
  </si>
  <si>
    <t>주변 적을 베고 빙결</t>
  </si>
  <si>
    <t>주변에 지진을 일으킴</t>
  </si>
  <si>
    <t>모두 얼림.</t>
  </si>
  <si>
    <t>[이치고]</t>
    <phoneticPr fontId="38" type="noConversion"/>
  </si>
  <si>
    <t>[루키아]</t>
    <phoneticPr fontId="38" type="noConversion"/>
  </si>
  <si>
    <t>구분</t>
    <phoneticPr fontId="38" type="noConversion"/>
  </si>
  <si>
    <t>파괴술</t>
    <phoneticPr fontId="38" type="noConversion"/>
  </si>
  <si>
    <t>주박술</t>
    <phoneticPr fontId="38" type="noConversion"/>
  </si>
  <si>
    <r>
      <t>15</t>
    </r>
    <r>
      <rPr>
        <sz val="11"/>
        <color theme="1"/>
        <rFont val="맑은 고딕"/>
        <family val="3"/>
        <charset val="129"/>
      </rPr>
      <t>초</t>
    </r>
    <phoneticPr fontId="38" type="noConversion"/>
  </si>
  <si>
    <r>
      <t xml:space="preserve">시전시간
</t>
    </r>
    <r>
      <rPr>
        <b/>
        <sz val="11"/>
        <color theme="0" tint="-0.499984740745262"/>
        <rFont val="맑은 고딕"/>
        <family val="3"/>
        <charset val="129"/>
      </rPr>
      <t>(10ms)</t>
    </r>
    <phoneticPr fontId="38" type="noConversion"/>
  </si>
  <si>
    <r>
      <t>∼시전시간</t>
    </r>
    <r>
      <rPr>
        <b/>
        <sz val="11"/>
        <color theme="0" tint="-0.499984740745262"/>
        <rFont val="맑은 고딕"/>
        <family val="3"/>
        <charset val="129"/>
      </rPr>
      <t xml:space="preserve"> (10ms)</t>
    </r>
    <phoneticPr fontId="38" type="noConversion"/>
  </si>
  <si>
    <r>
      <t xml:space="preserve">쿨다운
</t>
    </r>
    <r>
      <rPr>
        <b/>
        <sz val="11"/>
        <color theme="0" tint="-0.499984740745262"/>
        <rFont val="맑은 고딕"/>
        <family val="3"/>
        <charset val="129"/>
      </rPr>
      <t>(10ms)</t>
    </r>
    <phoneticPr fontId="38" type="noConversion"/>
  </si>
  <si>
    <r>
      <t xml:space="preserve">∼쿨다운
</t>
    </r>
    <r>
      <rPr>
        <b/>
        <sz val="11"/>
        <color theme="0" tint="-0.499984740745262"/>
        <rFont val="맑은 고딕"/>
        <family val="3"/>
        <charset val="129"/>
      </rPr>
      <t>(10ms)</t>
    </r>
    <phoneticPr fontId="38" type="noConversion"/>
  </si>
  <si>
    <r>
      <t>20~10</t>
    </r>
    <r>
      <rPr>
        <sz val="11"/>
        <color theme="1"/>
        <rFont val="맑은 고딕"/>
        <family val="3"/>
        <charset val="129"/>
      </rPr>
      <t>초</t>
    </r>
    <phoneticPr fontId="38" type="noConversion"/>
  </si>
  <si>
    <t>90~270</t>
    <phoneticPr fontId="38" type="noConversion"/>
  </si>
  <si>
    <r>
      <t>250~350%, 175</t>
    </r>
    <r>
      <rPr>
        <sz val="11"/>
        <color theme="1"/>
        <rFont val="맑은 고딕"/>
        <family val="3"/>
        <charset val="129"/>
      </rPr>
      <t>범위</t>
    </r>
    <r>
      <rPr>
        <sz val="11"/>
        <color theme="1"/>
        <rFont val="Calibri"/>
        <family val="2"/>
      </rPr>
      <t>+130˚</t>
    </r>
    <phoneticPr fontId="38" type="noConversion"/>
  </si>
  <si>
    <t>최종값</t>
    <phoneticPr fontId="38" type="noConversion"/>
  </si>
  <si>
    <t>데미지%</t>
    <phoneticPr fontId="38" type="noConversion"/>
  </si>
  <si>
    <t>스킬레벨</t>
    <phoneticPr fontId="38" type="noConversion"/>
  </si>
  <si>
    <t>특화스텟</t>
    <phoneticPr fontId="38" type="noConversion"/>
  </si>
  <si>
    <t>마나</t>
    <phoneticPr fontId="38" type="noConversion"/>
  </si>
  <si>
    <t>쿨탐</t>
    <phoneticPr fontId="38" type="noConversion"/>
  </si>
  <si>
    <r>
      <rPr>
        <sz val="11"/>
        <color theme="1"/>
        <rFont val="맑은 고딕"/>
        <family val="3"/>
        <charset val="129"/>
      </rPr>
      <t>검을</t>
    </r>
    <r>
      <rPr>
        <sz val="11"/>
        <color theme="1"/>
        <rFont val="Calibri"/>
        <family val="2"/>
      </rPr>
      <t xml:space="preserve"> </t>
    </r>
    <r>
      <rPr>
        <sz val="11"/>
        <color theme="1"/>
        <rFont val="맑은 고딕"/>
        <family val="3"/>
        <charset val="129"/>
      </rPr>
      <t>가로로</t>
    </r>
    <r>
      <rPr>
        <sz val="11"/>
        <color theme="1"/>
        <rFont val="Calibri"/>
        <family val="2"/>
      </rPr>
      <t xml:space="preserve"> </t>
    </r>
    <r>
      <rPr>
        <sz val="11"/>
        <color theme="1"/>
        <rFont val="맑은 고딕"/>
        <family val="3"/>
        <charset val="129"/>
      </rPr>
      <t>베어</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t>
    </r>
    <phoneticPr fontId="38" type="noConversion"/>
  </si>
  <si>
    <t>특수</t>
    <phoneticPr fontId="38" type="noConversion"/>
  </si>
  <si>
    <r>
      <rPr>
        <sz val="11"/>
        <color theme="1"/>
        <rFont val="맑은 고딕"/>
        <family val="3"/>
        <charset val="129"/>
      </rPr>
      <t>이속</t>
    </r>
    <r>
      <rPr>
        <sz val="11"/>
        <color theme="1"/>
        <rFont val="Calibri"/>
        <family val="2"/>
      </rPr>
      <t xml:space="preserve"> +6%, </t>
    </r>
    <r>
      <rPr>
        <sz val="11"/>
        <color theme="1"/>
        <rFont val="맑은 고딕"/>
        <family val="3"/>
        <charset val="129"/>
      </rPr>
      <t>공속</t>
    </r>
    <r>
      <rPr>
        <sz val="11"/>
        <color theme="1"/>
        <rFont val="Calibri"/>
        <family val="2"/>
      </rPr>
      <t xml:space="preserve"> +7%</t>
    </r>
    <phoneticPr fontId="38" type="noConversion"/>
  </si>
  <si>
    <t>변신기본</t>
    <phoneticPr fontId="38" type="noConversion"/>
  </si>
  <si>
    <t>항목</t>
    <phoneticPr fontId="38" type="noConversion"/>
  </si>
  <si>
    <t>범위/거리</t>
    <phoneticPr fontId="38" type="noConversion"/>
  </si>
  <si>
    <t>대쉬 거리</t>
    <phoneticPr fontId="38" type="noConversion"/>
  </si>
  <si>
    <t>변신 마나(초당)</t>
    <phoneticPr fontId="38" type="noConversion"/>
  </si>
  <si>
    <t>스킬 각종 공식</t>
    <phoneticPr fontId="38" type="noConversion"/>
  </si>
  <si>
    <t>변신효과</t>
    <phoneticPr fontId="38" type="noConversion"/>
  </si>
  <si>
    <t>침착하고 정확하게 공격합니다.\n적-7%, 아군 +8%</t>
    <phoneticPr fontId="38" type="noConversion"/>
  </si>
  <si>
    <r>
      <rPr>
        <sz val="11"/>
        <color theme="1"/>
        <rFont val="맑은 고딕"/>
        <family val="3"/>
        <charset val="129"/>
      </rPr>
      <t>적</t>
    </r>
    <r>
      <rPr>
        <sz val="11"/>
        <color theme="1"/>
        <rFont val="Calibri"/>
        <family val="2"/>
      </rPr>
      <t xml:space="preserve">-25%, </t>
    </r>
    <r>
      <rPr>
        <sz val="11"/>
        <color theme="1"/>
        <rFont val="맑은 고딕"/>
        <family val="3"/>
        <charset val="129"/>
      </rPr>
      <t>아군</t>
    </r>
    <r>
      <rPr>
        <sz val="11"/>
        <color theme="1"/>
        <rFont val="Calibri"/>
        <family val="2"/>
      </rPr>
      <t xml:space="preserve"> +35%</t>
    </r>
    <phoneticPr fontId="38" type="noConversion"/>
  </si>
  <si>
    <r>
      <rPr>
        <sz val="11"/>
        <color theme="1"/>
        <rFont val="맑은 고딕"/>
        <family val="3"/>
        <charset val="129"/>
      </rPr>
      <t>아군은</t>
    </r>
    <r>
      <rPr>
        <sz val="11"/>
        <color theme="1"/>
        <rFont val="Calibri"/>
        <family val="2"/>
      </rPr>
      <t xml:space="preserve"> </t>
    </r>
    <r>
      <rPr>
        <sz val="11"/>
        <color theme="1"/>
        <rFont val="맑은 고딕"/>
        <family val="3"/>
        <charset val="129"/>
      </rPr>
      <t>공속에만</t>
    </r>
    <r>
      <rPr>
        <sz val="11"/>
        <color theme="1"/>
        <rFont val="Calibri"/>
        <family val="2"/>
      </rPr>
      <t xml:space="preserve"> </t>
    </r>
    <r>
      <rPr>
        <sz val="11"/>
        <color theme="1"/>
        <rFont val="맑은 고딕"/>
        <family val="3"/>
        <charset val="129"/>
      </rPr>
      <t>적용</t>
    </r>
    <phoneticPr fontId="38" type="noConversion"/>
  </si>
  <si>
    <t>레벨증가</t>
    <phoneticPr fontId="38" type="noConversion"/>
  </si>
  <si>
    <t>변신증폭^</t>
    <phoneticPr fontId="38" type="noConversion"/>
  </si>
  <si>
    <t>변신2단증폭^</t>
    <phoneticPr fontId="38" type="noConversion"/>
  </si>
  <si>
    <t>CC설정</t>
    <phoneticPr fontId="38" type="noConversion"/>
  </si>
  <si>
    <t>둔화류</t>
    <phoneticPr fontId="38" type="noConversion"/>
  </si>
  <si>
    <t>지속류</t>
    <phoneticPr fontId="38" type="noConversion"/>
  </si>
  <si>
    <t>속박류</t>
    <phoneticPr fontId="38" type="noConversion"/>
  </si>
  <si>
    <t>스턴류</t>
    <phoneticPr fontId="38" type="noConversion"/>
  </si>
  <si>
    <t>잃은회복</t>
    <phoneticPr fontId="38" type="noConversion"/>
  </si>
  <si>
    <t>데미지-최대체력</t>
    <phoneticPr fontId="38" type="noConversion"/>
  </si>
  <si>
    <t>데미지-잃은체력</t>
    <phoneticPr fontId="38" type="noConversion"/>
  </si>
  <si>
    <t>회복-최대체력</t>
    <phoneticPr fontId="38" type="noConversion"/>
  </si>
  <si>
    <t>회복-잃은체력</t>
    <phoneticPr fontId="38" type="noConversion"/>
  </si>
  <si>
    <t>%당 1</t>
    <phoneticPr fontId="38" type="noConversion"/>
  </si>
  <si>
    <t>기준값(지속 1초)</t>
    <phoneticPr fontId="38" type="noConversion"/>
  </si>
  <si>
    <t>즉, 30% 둔화 지속 5초 = 650점 = 2.75초 속박과 같음 = 1.85초 스턴</t>
    <phoneticPr fontId="38" type="noConversion"/>
  </si>
  <si>
    <t>공격력증가</t>
    <phoneticPr fontId="38" type="noConversion"/>
  </si>
  <si>
    <t>방어력증가</t>
    <phoneticPr fontId="38" type="noConversion"/>
  </si>
  <si>
    <t>위의 경우, 공 5% 65초 지속</t>
    <phoneticPr fontId="38" type="noConversion"/>
  </si>
  <si>
    <t>위의 경우, 방 25% 26초 지속</t>
    <phoneticPr fontId="38" type="noConversion"/>
  </si>
  <si>
    <t>%당 100</t>
    <phoneticPr fontId="38" type="noConversion"/>
  </si>
  <si>
    <t>%당 500</t>
    <phoneticPr fontId="38" type="noConversion"/>
  </si>
  <si>
    <t>출혈에 적용</t>
    <phoneticPr fontId="38" type="noConversion"/>
  </si>
  <si>
    <t>%당 250</t>
    <phoneticPr fontId="38" type="noConversion"/>
  </si>
  <si>
    <t>데미지-현재체력</t>
    <phoneticPr fontId="38" type="noConversion"/>
  </si>
  <si>
    <t>%당 200</t>
    <phoneticPr fontId="38" type="noConversion"/>
  </si>
  <si>
    <t>위의 경우, 최대체력 6.5% 회복가능</t>
    <phoneticPr fontId="38" type="noConversion"/>
  </si>
  <si>
    <t>%당 40</t>
    <phoneticPr fontId="38" type="noConversion"/>
  </si>
  <si>
    <t>위의 경우, 잃은체력 16.25% 회복가능</t>
    <phoneticPr fontId="38" type="noConversion"/>
  </si>
  <si>
    <t>무적</t>
    <phoneticPr fontId="38" type="noConversion"/>
  </si>
  <si>
    <t>초당 200</t>
    <phoneticPr fontId="38" type="noConversion"/>
  </si>
  <si>
    <t>초당 350</t>
    <phoneticPr fontId="38" type="noConversion"/>
  </si>
  <si>
    <t>점수값</t>
    <phoneticPr fontId="38" type="noConversion"/>
  </si>
  <si>
    <t>초당 1000</t>
    <phoneticPr fontId="38" type="noConversion"/>
  </si>
  <si>
    <t>0.65초 무적에 해당</t>
    <phoneticPr fontId="38" type="noConversion"/>
  </si>
  <si>
    <t>공격속도 증가</t>
    <phoneticPr fontId="38" type="noConversion"/>
  </si>
  <si>
    <t>이동속도 증가</t>
    <phoneticPr fontId="38" type="noConversion"/>
  </si>
  <si>
    <t>즉발류</t>
    <phoneticPr fontId="38" type="noConversion"/>
  </si>
  <si>
    <t>적 공격속도 감소</t>
    <phoneticPr fontId="38" type="noConversion"/>
  </si>
  <si>
    <t>초당 *100%</t>
    <phoneticPr fontId="38" type="noConversion"/>
  </si>
  <si>
    <t>100+%당 1</t>
    <phoneticPr fontId="38" type="noConversion"/>
  </si>
  <si>
    <t>%당 2</t>
    <phoneticPr fontId="38" type="noConversion"/>
  </si>
  <si>
    <t>%당 3</t>
    <phoneticPr fontId="38" type="noConversion"/>
  </si>
  <si>
    <t>보스 페널티</t>
    <phoneticPr fontId="38" type="noConversion"/>
  </si>
  <si>
    <t>마나%</t>
    <phoneticPr fontId="38" type="noConversion"/>
  </si>
  <si>
    <t>쿨%</t>
    <phoneticPr fontId="38" type="noConversion"/>
  </si>
  <si>
    <t>시전%</t>
    <phoneticPr fontId="38" type="noConversion"/>
  </si>
  <si>
    <r>
      <t>단일</t>
    </r>
    <r>
      <rPr>
        <sz val="9"/>
        <color theme="1"/>
        <rFont val="맑은 고딕"/>
        <family val="3"/>
        <charset val="129"/>
      </rPr>
      <t>(150거리)</t>
    </r>
    <r>
      <rPr>
        <sz val="11"/>
        <color theme="1"/>
        <rFont val="맑은 고딕"/>
        <family val="3"/>
        <charset val="129"/>
      </rPr>
      <t xml:space="preserve"> 1000 데미지 = 3칸</t>
    </r>
    <r>
      <rPr>
        <sz val="9"/>
        <color theme="1"/>
        <rFont val="맑은 고딕"/>
        <family val="3"/>
        <charset val="129"/>
      </rPr>
      <t>(450범위)</t>
    </r>
    <r>
      <rPr>
        <sz val="11"/>
        <color theme="1"/>
        <rFont val="맑은 고딕"/>
        <family val="3"/>
        <charset val="129"/>
      </rPr>
      <t xml:space="preserve"> 333데미지</t>
    </r>
    <phoneticPr fontId="38" type="noConversion"/>
  </si>
  <si>
    <t>1칸당 100, 분모 +100%</t>
    <phoneticPr fontId="38" type="noConversion"/>
  </si>
  <si>
    <t>적 공격력 감소 (단일)</t>
    <phoneticPr fontId="38" type="noConversion"/>
  </si>
  <si>
    <t>적 방어력 감소 (단일)</t>
    <phoneticPr fontId="38" type="noConversion"/>
  </si>
  <si>
    <t>%당 4</t>
    <phoneticPr fontId="38" type="noConversion"/>
  </si>
  <si>
    <t>공격력 -20% 8.1초</t>
    <phoneticPr fontId="38" type="noConversion"/>
  </si>
  <si>
    <t>방어력 -40% 5.4초</t>
    <phoneticPr fontId="38" type="noConversion"/>
  </si>
  <si>
    <t>공속 -50% 6.5초</t>
    <phoneticPr fontId="38" type="noConversion"/>
  </si>
  <si>
    <t>대상별</t>
    <phoneticPr fontId="38" type="noConversion"/>
  </si>
  <si>
    <t>광역기(범위)</t>
    <phoneticPr fontId="38" type="noConversion"/>
  </si>
  <si>
    <t>^1.25</t>
    <phoneticPr fontId="38" type="noConversion"/>
  </si>
  <si>
    <t>즉 5레벨 변신은 240점에 해당하는 수치를, 10레벨 변신은 745점에 해당하는 수치를 줘야함.</t>
    <phoneticPr fontId="38" type="noConversion"/>
  </si>
  <si>
    <t>스킬별
스텟</t>
    <phoneticPr fontId="38" type="noConversion"/>
  </si>
  <si>
    <t>거리당 0.5</t>
    <phoneticPr fontId="38" type="noConversion"/>
  </si>
  <si>
    <t>이동만 하면 1300거리 이동가능</t>
    <phoneticPr fontId="38" type="noConversion"/>
  </si>
  <si>
    <t>데미지 등 효과or지속 ¼</t>
    <phoneticPr fontId="38" type="noConversion"/>
  </si>
  <si>
    <t>^1.15</t>
    <phoneticPr fontId="38" type="noConversion"/>
  </si>
  <si>
    <t>즉 5레벨 스킬은 1레벨에 비해 175%의, 10레벨은 351%의 값을 줘야함.</t>
    <phoneticPr fontId="38" type="noConversion"/>
  </si>
  <si>
    <t>기준값보다 데미지 2배 = 스킬 효율 50%</t>
    <phoneticPr fontId="38" type="noConversion"/>
  </si>
  <si>
    <t>기준값보다 마나 소모 3배 = 스킬 효율 150%</t>
    <phoneticPr fontId="38" type="noConversion"/>
  </si>
  <si>
    <t>기준값보다 쿨이 -30% = 스킬 효율 100%:-145% → 69%</t>
    <phoneticPr fontId="38" type="noConversion"/>
  </si>
  <si>
    <t>기준값보다 시전시간 2배 = 스킬 효율 125%</t>
    <phoneticPr fontId="38" type="noConversion"/>
  </si>
  <si>
    <t>내 공격력 기준으로 %당 1</t>
    <phoneticPr fontId="38" type="noConversion"/>
  </si>
  <si>
    <t>침착하고 정확하게 공격합니다.\n적-9%, 아군 +11%</t>
    <phoneticPr fontId="38" type="noConversion"/>
  </si>
  <si>
    <t>루키아 스킬트리</t>
    <phoneticPr fontId="38" type="noConversion"/>
  </si>
  <si>
    <t>파괴술</t>
  </si>
  <si>
    <t>주박술</t>
  </si>
  <si>
    <t>온도제어</t>
    <phoneticPr fontId="38" type="noConversion"/>
  </si>
  <si>
    <t>백묘</t>
    <phoneticPr fontId="38" type="noConversion"/>
  </si>
  <si>
    <t>월백</t>
    <phoneticPr fontId="38" type="noConversion"/>
  </si>
  <si>
    <t>백련</t>
    <phoneticPr fontId="38" type="noConversion"/>
  </si>
  <si>
    <t>백도</t>
    <phoneticPr fontId="38" type="noConversion"/>
  </si>
  <si>
    <t>고백</t>
    <phoneticPr fontId="38" type="noConversion"/>
  </si>
  <si>
    <t>탄백</t>
    <phoneticPr fontId="38" type="noConversion"/>
  </si>
  <si>
    <t>백풍</t>
    <phoneticPr fontId="38" type="noConversion"/>
  </si>
  <si>
    <t>자백</t>
    <phoneticPr fontId="38" type="noConversion"/>
  </si>
  <si>
    <t>백화</t>
    <phoneticPr fontId="38" type="noConversion"/>
  </si>
  <si>
    <t>설백</t>
    <phoneticPr fontId="38" type="noConversion"/>
  </si>
  <si>
    <t>영하 18도</t>
    <phoneticPr fontId="38" type="noConversion"/>
  </si>
  <si>
    <t>영하 50도</t>
    <phoneticPr fontId="38" type="noConversion"/>
  </si>
  <si>
    <t>절대영도</t>
    <phoneticPr fontId="38" type="noConversion"/>
  </si>
  <si>
    <t>1. 충</t>
  </si>
  <si>
    <t>1. 충</t>
    <phoneticPr fontId="38" type="noConversion"/>
  </si>
  <si>
    <t>1. 새</t>
  </si>
  <si>
    <t>1. 새</t>
    <phoneticPr fontId="38" type="noConversion"/>
  </si>
  <si>
    <t>4. 백뢰</t>
  </si>
  <si>
    <t>4. 백뢰</t>
    <phoneticPr fontId="38" type="noConversion"/>
  </si>
  <si>
    <t>4. 저승</t>
  </si>
  <si>
    <t>4. 저승</t>
    <phoneticPr fontId="38" type="noConversion"/>
  </si>
  <si>
    <t>31. 적화포</t>
  </si>
  <si>
    <t>31. 적화포</t>
    <phoneticPr fontId="38" type="noConversion"/>
  </si>
  <si>
    <t>33. 창화추</t>
  </si>
  <si>
    <t>33. 창화추</t>
    <phoneticPr fontId="38" type="noConversion"/>
  </si>
  <si>
    <t>73. 쌍련창화추</t>
  </si>
  <si>
    <t>73. 쌍련창화추</t>
    <phoneticPr fontId="38" type="noConversion"/>
  </si>
  <si>
    <t>61. 육장광뇌</t>
  </si>
  <si>
    <t>61. 육장광뇌</t>
    <phoneticPr fontId="38" type="noConversion"/>
  </si>
  <si>
    <t>81. 단공</t>
  </si>
  <si>
    <t>81. 단공</t>
    <phoneticPr fontId="38" type="noConversion"/>
  </si>
  <si>
    <t>하일리히 프파일</t>
  </si>
  <si>
    <t>리히트 레겐</t>
  </si>
  <si>
    <t>섬광 화살</t>
  </si>
  <si>
    <t>천공의 일격</t>
  </si>
  <si>
    <t>천청의 빛</t>
  </si>
  <si>
    <t>빛의 방패</t>
  </si>
  <si>
    <r>
      <rPr>
        <sz val="11"/>
        <color theme="1"/>
        <rFont val="맑은 고딕"/>
        <family val="3"/>
        <charset val="129"/>
      </rPr>
      <t>일시적으로</t>
    </r>
    <r>
      <rPr>
        <sz val="11"/>
        <color theme="1"/>
        <rFont val="Calibri"/>
        <family val="2"/>
      </rPr>
      <t xml:space="preserve"> </t>
    </r>
    <r>
      <rPr>
        <sz val="11"/>
        <color theme="1"/>
        <rFont val="맑은 고딕"/>
        <family val="3"/>
        <charset val="129"/>
      </rPr>
      <t>퀸시</t>
    </r>
    <r>
      <rPr>
        <sz val="11"/>
        <color theme="1"/>
        <rFont val="Calibri"/>
        <family val="2"/>
      </rPr>
      <t xml:space="preserve"> </t>
    </r>
    <r>
      <rPr>
        <sz val="11"/>
        <color theme="1"/>
        <rFont val="맑은 고딕"/>
        <family val="3"/>
        <charset val="129"/>
      </rPr>
      <t>정수에</t>
    </r>
    <r>
      <rPr>
        <sz val="11"/>
        <color theme="1"/>
        <rFont val="Calibri"/>
        <family val="2"/>
      </rPr>
      <t xml:space="preserve"> </t>
    </r>
    <r>
      <rPr>
        <sz val="11"/>
        <color theme="1"/>
        <rFont val="맑은 고딕"/>
        <family val="3"/>
        <charset val="129"/>
      </rPr>
      <t>도달</t>
    </r>
    <r>
      <rPr>
        <sz val="11"/>
        <color theme="1"/>
        <rFont val="Calibri"/>
        <family val="2"/>
      </rPr>
      <t xml:space="preserve"> </t>
    </r>
    <r>
      <rPr>
        <sz val="11"/>
        <color theme="1"/>
        <rFont val="맑은 고딕"/>
        <family val="3"/>
        <charset val="129"/>
      </rPr>
      <t>각성합니다</t>
    </r>
    <r>
      <rPr>
        <sz val="11"/>
        <color theme="1"/>
        <rFont val="Calibri"/>
        <family val="2"/>
      </rPr>
      <t>. 1</t>
    </r>
    <r>
      <rPr>
        <sz val="11"/>
        <color theme="1"/>
        <rFont val="맑은 고딕"/>
        <family val="3"/>
        <charset val="129"/>
      </rPr>
      <t>레벨</t>
    </r>
    <r>
      <rPr>
        <sz val="11"/>
        <color theme="1"/>
        <rFont val="Calibri"/>
        <family val="2"/>
      </rPr>
      <t xml:space="preserve"> </t>
    </r>
    <r>
      <rPr>
        <sz val="11"/>
        <color theme="1"/>
        <rFont val="맑은 고딕"/>
        <family val="3"/>
        <charset val="129"/>
      </rPr>
      <t>이상</t>
    </r>
    <r>
      <rPr>
        <sz val="11"/>
        <color theme="1"/>
        <rFont val="Calibri"/>
        <family val="2"/>
      </rPr>
      <t xml:space="preserve"> '</t>
    </r>
    <r>
      <rPr>
        <sz val="11"/>
        <color theme="1"/>
        <rFont val="맑은 고딕"/>
        <family val="3"/>
        <charset val="129"/>
      </rPr>
      <t>패시브</t>
    </r>
    <r>
      <rPr>
        <sz val="11"/>
        <color theme="1"/>
        <rFont val="Calibri"/>
        <family val="2"/>
      </rPr>
      <t>'</t>
    </r>
    <r>
      <rPr>
        <sz val="11"/>
        <color theme="1"/>
        <rFont val="맑은 고딕"/>
        <family val="3"/>
        <charset val="129"/>
      </rPr>
      <t>들의</t>
    </r>
    <r>
      <rPr>
        <sz val="11"/>
        <color theme="1"/>
        <rFont val="Calibri"/>
        <family val="2"/>
      </rPr>
      <t xml:space="preserve"> </t>
    </r>
    <r>
      <rPr>
        <sz val="11"/>
        <color theme="1"/>
        <rFont val="맑은 고딕"/>
        <family val="3"/>
        <charset val="129"/>
      </rPr>
      <t>레벨이</t>
    </r>
    <r>
      <rPr>
        <sz val="11"/>
        <color theme="1"/>
        <rFont val="Calibri"/>
        <family val="2"/>
      </rPr>
      <t xml:space="preserve"> </t>
    </r>
    <r>
      <rPr>
        <sz val="11"/>
        <color theme="1"/>
        <rFont val="맑은 고딕"/>
        <family val="3"/>
        <charset val="129"/>
      </rPr>
      <t>상승합니다</t>
    </r>
    <r>
      <rPr>
        <sz val="11"/>
        <color theme="1"/>
        <rFont val="Calibri"/>
        <family val="2"/>
      </rPr>
      <t>. 1/7/10</t>
    </r>
    <r>
      <rPr>
        <sz val="11"/>
        <color theme="1"/>
        <rFont val="맑은 고딕"/>
        <family val="3"/>
        <charset val="129"/>
      </rPr>
      <t>레벨에</t>
    </r>
    <r>
      <rPr>
        <sz val="11"/>
        <color theme="1"/>
        <rFont val="Calibri"/>
        <family val="2"/>
      </rPr>
      <t xml:space="preserve"> +1/+2/+3</t>
    </r>
    <phoneticPr fontId="38" type="noConversion"/>
  </si>
  <si>
    <t>변신 강화</t>
  </si>
  <si>
    <r>
      <t xml:space="preserve">지속시간
</t>
    </r>
    <r>
      <rPr>
        <b/>
        <sz val="11"/>
        <color theme="0" tint="-0.499984740745262"/>
        <rFont val="맑은 고딕"/>
        <family val="3"/>
        <charset val="129"/>
      </rPr>
      <t>(10ms)</t>
    </r>
    <phoneticPr fontId="38" type="noConversion"/>
  </si>
  <si>
    <r>
      <t>∼지속시간</t>
    </r>
    <r>
      <rPr>
        <b/>
        <sz val="11"/>
        <color theme="0" tint="-0.499984740745262"/>
        <rFont val="맑은 고딕"/>
        <family val="3"/>
        <charset val="129"/>
      </rPr>
      <t xml:space="preserve"> (10ms)</t>
    </r>
    <phoneticPr fontId="38" type="noConversion"/>
  </si>
  <si>
    <t>이동기</t>
  </si>
  <si>
    <t>이동기</t>
    <phoneticPr fontId="38" type="noConversion"/>
  </si>
  <si>
    <t>형태</t>
    <phoneticPr fontId="38" type="noConversion"/>
  </si>
  <si>
    <t>강화버프</t>
  </si>
  <si>
    <t>강화버프</t>
    <phoneticPr fontId="38" type="noConversion"/>
  </si>
  <si>
    <t>사출기</t>
  </si>
  <si>
    <t>사출기</t>
    <phoneticPr fontId="38" type="noConversion"/>
  </si>
  <si>
    <t>기능</t>
    <phoneticPr fontId="38" type="noConversion"/>
  </si>
  <si>
    <t>지열붕격</t>
    <phoneticPr fontId="38" type="noConversion"/>
  </si>
  <si>
    <t>사용값</t>
    <phoneticPr fontId="38" type="noConversion"/>
  </si>
  <si>
    <t>변동값(스킬레벨)</t>
    <phoneticPr fontId="38" type="noConversion"/>
  </si>
  <si>
    <t>우류 스킬트리</t>
    <phoneticPr fontId="38" type="noConversion"/>
  </si>
  <si>
    <t>호작</t>
    <phoneticPr fontId="38" type="noConversion"/>
  </si>
  <si>
    <t>산령수투</t>
    <phoneticPr fontId="38" type="noConversion"/>
  </si>
  <si>
    <t>영자의 예속</t>
    <phoneticPr fontId="38" type="noConversion"/>
  </si>
  <si>
    <t>영자조작</t>
    <phoneticPr fontId="38" type="noConversion"/>
  </si>
  <si>
    <t>은통</t>
    <phoneticPr fontId="38" type="noConversion"/>
  </si>
  <si>
    <r>
      <rPr>
        <sz val="11"/>
        <color theme="1"/>
        <rFont val="맑은 고딕"/>
        <family val="3"/>
        <charset val="129"/>
      </rPr>
      <t>공속</t>
    </r>
    <r>
      <rPr>
        <sz val="11"/>
        <color theme="1"/>
        <rFont val="Calibri"/>
        <family val="2"/>
      </rPr>
      <t>+50%, CC</t>
    </r>
    <r>
      <rPr>
        <sz val="11"/>
        <color theme="1"/>
        <rFont val="맑은 고딕"/>
        <family val="3"/>
        <charset val="129"/>
      </rPr>
      <t>면역</t>
    </r>
    <r>
      <rPr>
        <sz val="11"/>
        <color theme="1"/>
        <rFont val="Calibri"/>
        <family val="2"/>
      </rPr>
      <t xml:space="preserve">, </t>
    </r>
    <r>
      <rPr>
        <sz val="11"/>
        <color theme="1"/>
        <rFont val="맑은 고딕"/>
        <family val="3"/>
        <charset val="129"/>
      </rPr>
      <t>사망시</t>
    </r>
    <r>
      <rPr>
        <sz val="11"/>
        <color theme="1"/>
        <rFont val="Calibri"/>
        <family val="2"/>
      </rPr>
      <t xml:space="preserve"> </t>
    </r>
    <r>
      <rPr>
        <sz val="11"/>
        <color theme="1"/>
        <rFont val="맑은 고딕"/>
        <family val="3"/>
        <charset val="129"/>
      </rPr>
      <t>부활</t>
    </r>
    <phoneticPr fontId="38" type="noConversion"/>
  </si>
  <si>
    <t>은령호작</t>
    <phoneticPr fontId="38" type="noConversion"/>
  </si>
  <si>
    <t>변신강화</t>
    <phoneticPr fontId="38" type="noConversion"/>
  </si>
  <si>
    <t>항복</t>
  </si>
  <si>
    <t>항복</t>
    <phoneticPr fontId="38" type="noConversion"/>
  </si>
  <si>
    <t>난장천괴 1</t>
  </si>
  <si>
    <t>난장천괴 2</t>
  </si>
  <si>
    <t>난장천괴 3</t>
  </si>
  <si>
    <t>렛트슈틸 1</t>
  </si>
  <si>
    <t>렛트슈틸 2</t>
  </si>
  <si>
    <t>렛트슈틸 3</t>
  </si>
  <si>
    <t>폴슈텐디히 1</t>
  </si>
  <si>
    <t>폴슈텐디히 2</t>
  </si>
  <si>
    <t>폴슈텐디히 3</t>
  </si>
  <si>
    <t>비염각</t>
    <phoneticPr fontId="38" type="noConversion"/>
  </si>
  <si>
    <t>하일리히
프파일</t>
    <phoneticPr fontId="38" type="noConversion"/>
  </si>
  <si>
    <t>리히트 레겐</t>
    <phoneticPr fontId="38" type="noConversion"/>
  </si>
  <si>
    <t>공격시 영압을 소모하여 추가데미지를 가합니다.</t>
    <phoneticPr fontId="38" type="noConversion"/>
  </si>
  <si>
    <t>수백설</t>
    <phoneticPr fontId="38" type="noConversion"/>
  </si>
  <si>
    <r>
      <rPr>
        <sz val="11"/>
        <color theme="1"/>
        <rFont val="맑은 고딕"/>
        <family val="3"/>
        <charset val="129"/>
      </rPr>
      <t>은령호작</t>
    </r>
    <r>
      <rPr>
        <sz val="11"/>
        <color theme="1"/>
        <rFont val="Calibri"/>
        <family val="2"/>
      </rPr>
      <t xml:space="preserve">, </t>
    </r>
    <r>
      <rPr>
        <sz val="11"/>
        <color theme="1"/>
        <rFont val="맑은 고딕"/>
        <family val="3"/>
        <charset val="129"/>
      </rPr>
      <t>제레슈나이더</t>
    </r>
    <phoneticPr fontId="38" type="noConversion"/>
  </si>
  <si>
    <t>[자신] 공속 10~150%
CC면역, 사망시 부활</t>
    <phoneticPr fontId="38" type="noConversion"/>
  </si>
  <si>
    <t>[아군] 공속 8~35%
[적] 공속 -7~-25%</t>
    <phoneticPr fontId="38" type="noConversion"/>
  </si>
  <si>
    <t>시전 -25%
거리 +25%</t>
    <phoneticPr fontId="38" type="noConversion"/>
  </si>
  <si>
    <t>범위 +25%
지속 +25%</t>
    <phoneticPr fontId="38" type="noConversion"/>
  </si>
  <si>
    <t>치명 +15%
쿨탐 -15%</t>
    <phoneticPr fontId="38" type="noConversion"/>
  </si>
  <si>
    <t>공속 +15%
이속 +25%</t>
    <phoneticPr fontId="38" type="noConversion"/>
  </si>
  <si>
    <t>체력 +15%
쿨초 +15%</t>
    <phoneticPr fontId="38" type="noConversion"/>
  </si>
  <si>
    <t>범위 +25%
방어 +25%</t>
    <phoneticPr fontId="38" type="noConversion"/>
  </si>
  <si>
    <r>
      <rPr>
        <sz val="11"/>
        <color theme="1"/>
        <rFont val="맑은 고딕"/>
        <family val="3"/>
        <charset val="129"/>
      </rPr>
      <t>변신</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방해효과</t>
    </r>
    <r>
      <rPr>
        <sz val="11"/>
        <color theme="1"/>
        <rFont val="Calibri"/>
        <family val="2"/>
      </rPr>
      <t xml:space="preserve"> </t>
    </r>
    <r>
      <rPr>
        <sz val="11"/>
        <color theme="1"/>
        <rFont val="맑은 고딕"/>
        <family val="3"/>
        <charset val="129"/>
      </rPr>
      <t>반사</t>
    </r>
    <phoneticPr fontId="38" type="noConversion"/>
  </si>
  <si>
    <r>
      <rPr>
        <sz val="11"/>
        <color theme="1"/>
        <rFont val="맑은 고딕"/>
        <family val="3"/>
        <charset val="129"/>
      </rPr>
      <t>반사</t>
    </r>
    <r>
      <rPr>
        <sz val="11"/>
        <color theme="1"/>
        <rFont val="Calibri"/>
        <family val="2"/>
      </rPr>
      <t xml:space="preserve"> 5%</t>
    </r>
    <phoneticPr fontId="38" type="noConversion"/>
  </si>
  <si>
    <t>산령수투(해방)</t>
  </si>
  <si>
    <t>블루트 아르테리에</t>
    <phoneticPr fontId="38" type="noConversion"/>
  </si>
  <si>
    <t>천공의 일격</t>
    <phoneticPr fontId="38" type="noConversion"/>
  </si>
  <si>
    <t>천청의 빛</t>
    <phoneticPr fontId="38" type="noConversion"/>
  </si>
  <si>
    <t>빛의 방패</t>
    <phoneticPr fontId="38" type="noConversion"/>
  </si>
  <si>
    <t>빛으로 된 방패를 만들어 공격을 방어하고, 방패는 점점 강화되어 폭발하여 빛 화살로 변환되어 공격합니다.</t>
    <phoneticPr fontId="38" type="noConversion"/>
  </si>
  <si>
    <t>더 나은 무기를 통해 더 강력한 데미지를 줍니다.</t>
    <phoneticPr fontId="38" type="noConversion"/>
  </si>
  <si>
    <t>슈리프트:완전반립</t>
  </si>
  <si>
    <t>슈리프트:완전반립</t>
    <phoneticPr fontId="38" type="noConversion"/>
  </si>
  <si>
    <t>산령수투(해방)</t>
    <phoneticPr fontId="38" type="noConversion"/>
  </si>
  <si>
    <t>호로화 만해(각성호로화)</t>
  </si>
  <si>
    <t>수백설 1</t>
    <phoneticPr fontId="38" type="noConversion"/>
  </si>
  <si>
    <t>수백설 2</t>
    <phoneticPr fontId="38" type="noConversion"/>
  </si>
  <si>
    <t>수백설 3</t>
    <phoneticPr fontId="38" type="noConversion"/>
  </si>
  <si>
    <t>백하벌 1</t>
    <phoneticPr fontId="38" type="noConversion"/>
  </si>
  <si>
    <t>백하벌 2</t>
    <phoneticPr fontId="38" type="noConversion"/>
  </si>
  <si>
    <t>백하벌 3</t>
    <phoneticPr fontId="38" type="noConversion"/>
  </si>
  <si>
    <t>다크 1</t>
    <phoneticPr fontId="38" type="noConversion"/>
  </si>
  <si>
    <t>다크 2</t>
    <phoneticPr fontId="38" type="noConversion"/>
  </si>
  <si>
    <t>다크 3</t>
    <phoneticPr fontId="38" type="noConversion"/>
  </si>
  <si>
    <r>
      <t xml:space="preserve">[ </t>
    </r>
    <r>
      <rPr>
        <b/>
        <sz val="14"/>
        <color theme="1"/>
        <rFont val="맑은 고딕"/>
        <family val="2"/>
        <charset val="129"/>
      </rPr>
      <t>변신</t>
    </r>
    <r>
      <rPr>
        <b/>
        <sz val="14"/>
        <color theme="1"/>
        <rFont val="Calibri"/>
        <family val="2"/>
      </rPr>
      <t xml:space="preserve"> ]</t>
    </r>
    <phoneticPr fontId="38" type="noConversion"/>
  </si>
  <si>
    <t>혼혈</t>
  </si>
  <si>
    <t>혼혈</t>
    <phoneticPr fontId="38" type="noConversion"/>
  </si>
  <si>
    <t>[우류]</t>
    <phoneticPr fontId="38" type="noConversion"/>
  </si>
  <si>
    <t>[기본]</t>
    <phoneticPr fontId="38" type="noConversion"/>
  </si>
  <si>
    <t>*습득만 한다면 사용은 제한없음</t>
    <phoneticPr fontId="38" type="noConversion"/>
  </si>
  <si>
    <t>블루트베네</t>
    <phoneticPr fontId="38" type="noConversion"/>
  </si>
  <si>
    <t>그리마니엘</t>
    <phoneticPr fontId="38" type="noConversion"/>
  </si>
  <si>
    <t>스위치오라</t>
  </si>
  <si>
    <t>스위치오라</t>
    <phoneticPr fontId="38" type="noConversion"/>
  </si>
  <si>
    <t>변신 중에 주변 영압 흡수하여, 마나 소모를 감소합니다. 변신 자체 마나소모 -3~-30%</t>
    <phoneticPr fontId="38" type="noConversion"/>
  </si>
  <si>
    <t>변신 중에 주변의 영자를 조작하여, 자신에게 유리한 효과를 가져옵니다. 변신 쿨 -5~-50%</t>
    <phoneticPr fontId="38" type="noConversion"/>
  </si>
  <si>
    <t>변신 중에 동맥에 영자를 주입하여 공격적인 형태를 취합니다. 공속 5~50%</t>
    <phoneticPr fontId="38" type="noConversion"/>
  </si>
  <si>
    <t>변신 중에 방해 효과를 반사합니다. 5~50%</t>
    <phoneticPr fontId="38" type="noConversion"/>
  </si>
  <si>
    <t>돌진기</t>
  </si>
  <si>
    <t>돌진기</t>
    <phoneticPr fontId="38" type="noConversion"/>
  </si>
  <si>
    <t>영구지속</t>
  </si>
  <si>
    <t>영구지속</t>
    <phoneticPr fontId="38" type="noConversion"/>
  </si>
  <si>
    <t>클릭불가</t>
    <phoneticPr fontId="38" type="noConversion"/>
  </si>
  <si>
    <t>타겟팅</t>
  </si>
  <si>
    <t>타겟팅</t>
    <phoneticPr fontId="38" type="noConversion"/>
  </si>
  <si>
    <t>주변범위</t>
  </si>
  <si>
    <t>주변범위</t>
    <phoneticPr fontId="38" type="noConversion"/>
  </si>
  <si>
    <t>변신
레벨</t>
    <phoneticPr fontId="38" type="noConversion"/>
  </si>
  <si>
    <t>자신을 내려놓고, 모든 것을 받아들입니다.</t>
    <phoneticPr fontId="38" type="noConversion"/>
  </si>
  <si>
    <t>오리히메 스킬트리</t>
    <phoneticPr fontId="38" type="noConversion"/>
  </si>
  <si>
    <t>축복</t>
    <phoneticPr fontId="38" type="noConversion"/>
  </si>
  <si>
    <t>츠바키(동백)</t>
  </si>
  <si>
    <t>츠바키(동백)</t>
    <phoneticPr fontId="38" type="noConversion"/>
  </si>
  <si>
    <t>슌오우(벚꽃)</t>
  </si>
  <si>
    <t>아야메(붓꽃)</t>
  </si>
  <si>
    <r>
      <rPr>
        <sz val="11"/>
        <color theme="1"/>
        <rFont val="맑은 고딕"/>
        <family val="3"/>
        <charset val="129"/>
      </rPr>
      <t>히나기쿠</t>
    </r>
    <r>
      <rPr>
        <sz val="11"/>
        <color theme="1"/>
        <rFont val="Calibri"/>
        <family val="2"/>
      </rPr>
      <t>(</t>
    </r>
    <r>
      <rPr>
        <sz val="11"/>
        <color theme="1"/>
        <rFont val="맑은 고딕"/>
        <family val="3"/>
        <charset val="129"/>
      </rPr>
      <t>국화</t>
    </r>
    <r>
      <rPr>
        <sz val="11"/>
        <color theme="1"/>
        <rFont val="Calibri"/>
        <family val="2"/>
      </rPr>
      <t>)</t>
    </r>
    <phoneticPr fontId="38" type="noConversion"/>
  </si>
  <si>
    <t>히나기쿠(국화)</t>
  </si>
  <si>
    <t>바이곤(매화)</t>
  </si>
  <si>
    <t>리리(백합)</t>
  </si>
  <si>
    <r>
      <rPr>
        <sz val="11"/>
        <color theme="1"/>
        <rFont val="맑은 고딕"/>
        <family val="3"/>
        <charset val="129"/>
      </rPr>
      <t>즉발</t>
    </r>
    <r>
      <rPr>
        <sz val="11"/>
        <color theme="1"/>
        <rFont val="Calibri"/>
        <family val="2"/>
      </rPr>
      <t xml:space="preserve"> / </t>
    </r>
    <r>
      <rPr>
        <sz val="11"/>
        <color theme="1"/>
        <rFont val="맑은 고딕"/>
        <family val="3"/>
        <charset val="129"/>
      </rPr>
      <t>최</t>
    </r>
    <r>
      <rPr>
        <sz val="11"/>
        <color theme="1"/>
        <rFont val="Calibri"/>
        <family val="2"/>
      </rPr>
      <t>.</t>
    </r>
    <r>
      <rPr>
        <sz val="11"/>
        <color theme="1"/>
        <rFont val="맑은 고딕"/>
        <family val="3"/>
        <charset val="129"/>
      </rPr>
      <t>체</t>
    </r>
    <r>
      <rPr>
        <sz val="11"/>
        <color theme="1"/>
        <rFont val="Calibri"/>
        <family val="2"/>
      </rPr>
      <t xml:space="preserve"> 0.5-5%</t>
    </r>
    <phoneticPr fontId="38" type="noConversion"/>
  </si>
  <si>
    <r>
      <rPr>
        <sz val="11"/>
        <color theme="1"/>
        <rFont val="맑은 고딕"/>
        <family val="3"/>
        <charset val="129"/>
      </rPr>
      <t>슌오우</t>
    </r>
    <r>
      <rPr>
        <sz val="11"/>
        <color theme="1"/>
        <rFont val="Calibri"/>
        <family val="2"/>
      </rPr>
      <t>(</t>
    </r>
    <r>
      <rPr>
        <sz val="11"/>
        <color theme="1"/>
        <rFont val="맑은 고딕"/>
        <family val="3"/>
        <charset val="129"/>
      </rPr>
      <t>벚꽃</t>
    </r>
    <r>
      <rPr>
        <sz val="11"/>
        <color theme="1"/>
        <rFont val="Calibri"/>
        <family val="2"/>
      </rPr>
      <t>)</t>
    </r>
    <phoneticPr fontId="38" type="noConversion"/>
  </si>
  <si>
    <t>슌오우(벚꽃)
아야메(붓꽃)</t>
    <phoneticPr fontId="38" type="noConversion"/>
  </si>
  <si>
    <t>더블캐스팅</t>
  </si>
  <si>
    <r>
      <rPr>
        <sz val="11"/>
        <color theme="1"/>
        <rFont val="맑은 고딕"/>
        <family val="3"/>
        <charset val="129"/>
      </rPr>
      <t>이속</t>
    </r>
    <r>
      <rPr>
        <sz val="11"/>
        <color theme="1"/>
        <rFont val="Calibri"/>
        <family val="2"/>
      </rPr>
      <t xml:space="preserve"> </t>
    </r>
    <r>
      <rPr>
        <sz val="11"/>
        <color theme="1"/>
        <rFont val="맑은 고딕"/>
        <family val="3"/>
        <charset val="129"/>
      </rPr>
      <t>페널티</t>
    </r>
    <r>
      <rPr>
        <sz val="11"/>
        <color theme="1"/>
        <rFont val="Calibri"/>
        <family val="2"/>
      </rPr>
      <t xml:space="preserve"> -7%</t>
    </r>
    <phoneticPr fontId="38" type="noConversion"/>
  </si>
  <si>
    <t>사상의거절</t>
    <phoneticPr fontId="38" type="noConversion"/>
  </si>
  <si>
    <t>마나회복</t>
  </si>
  <si>
    <t>마나회복</t>
    <phoneticPr fontId="38" type="noConversion"/>
  </si>
  <si>
    <t>가라테</t>
  </si>
  <si>
    <t>가라테</t>
    <phoneticPr fontId="38" type="noConversion"/>
  </si>
  <si>
    <t>특성강화</t>
    <phoneticPr fontId="38" type="noConversion"/>
  </si>
  <si>
    <r>
      <rPr>
        <sz val="7"/>
        <color theme="1"/>
        <rFont val="맑은 고딕"/>
        <family val="3"/>
        <charset val="129"/>
      </rPr>
      <t>히나기쿠(국화)</t>
    </r>
    <r>
      <rPr>
        <sz val="8"/>
        <color theme="1"/>
        <rFont val="맑은 고딕"/>
        <family val="3"/>
        <charset val="129"/>
      </rPr>
      <t xml:space="preserve">
바이곤(매화)
리리(백합)</t>
    </r>
    <phoneticPr fontId="38" type="noConversion"/>
  </si>
  <si>
    <t>더블캐스팅</t>
    <phoneticPr fontId="38" type="noConversion"/>
  </si>
  <si>
    <t>변신페널티</t>
    <phoneticPr fontId="38" type="noConversion"/>
  </si>
  <si>
    <t>히로인</t>
  </si>
  <si>
    <t>히로인</t>
    <phoneticPr fontId="38" type="noConversion"/>
  </si>
  <si>
    <t>공격</t>
    <phoneticPr fontId="38" type="noConversion"/>
  </si>
  <si>
    <t>꽃</t>
  </si>
  <si>
    <t>꽃</t>
    <phoneticPr fontId="38" type="noConversion"/>
  </si>
  <si>
    <t>조합</t>
    <phoneticPr fontId="38" type="noConversion"/>
  </si>
  <si>
    <t>사상마련</t>
  </si>
  <si>
    <t>사상마련</t>
    <phoneticPr fontId="38" type="noConversion"/>
  </si>
  <si>
    <t>발차기</t>
  </si>
  <si>
    <t>발차기</t>
    <phoneticPr fontId="38" type="noConversion"/>
  </si>
  <si>
    <t>쌍천귀순</t>
    <phoneticPr fontId="38" type="noConversion"/>
  </si>
  <si>
    <t>조합 사용</t>
  </si>
  <si>
    <t>조합 사용</t>
    <phoneticPr fontId="38" type="noConversion"/>
  </si>
  <si>
    <t>특성 강화</t>
  </si>
  <si>
    <t>특성 강화</t>
    <phoneticPr fontId="38" type="noConversion"/>
  </si>
  <si>
    <t>주변에 여성이 자신 뿐일 때, 스킬들의 거리 +5%</t>
    <phoneticPr fontId="38" type="noConversion"/>
  </si>
  <si>
    <r>
      <rPr>
        <sz val="11"/>
        <color theme="1"/>
        <rFont val="맑은 고딕"/>
        <family val="3"/>
        <charset val="129"/>
      </rPr>
      <t>변신시</t>
    </r>
    <r>
      <rPr>
        <sz val="11"/>
        <color theme="1"/>
        <rFont val="Calibri"/>
        <family val="2"/>
      </rPr>
      <t xml:space="preserve"> </t>
    </r>
    <r>
      <rPr>
        <sz val="11"/>
        <color theme="1"/>
        <rFont val="맑은 고딕"/>
        <family val="3"/>
        <charset val="129"/>
      </rPr>
      <t>최대마나</t>
    </r>
    <r>
      <rPr>
        <sz val="11"/>
        <color theme="1"/>
        <rFont val="Calibri"/>
        <family val="2"/>
      </rPr>
      <t xml:space="preserve"> </t>
    </r>
    <r>
      <rPr>
        <sz val="11"/>
        <color theme="1"/>
        <rFont val="맑은 고딕"/>
        <family val="3"/>
        <charset val="129"/>
      </rPr>
      <t>즉시회복</t>
    </r>
    <r>
      <rPr>
        <sz val="11"/>
        <color theme="1"/>
        <rFont val="Calibri"/>
        <family val="2"/>
      </rPr>
      <t xml:space="preserve"> 2~20%</t>
    </r>
    <phoneticPr fontId="38" type="noConversion"/>
  </si>
  <si>
    <t>평소에도 변신 상태와 같은 마음으로, 쉽게 몰입합니다.</t>
    <phoneticPr fontId="38" type="noConversion"/>
  </si>
  <si>
    <r>
      <t xml:space="preserve">효과: </t>
    </r>
    <r>
      <rPr>
        <b/>
        <sz val="11"/>
        <color theme="1"/>
        <rFont val="맑은 고딕"/>
        <family val="3"/>
        <charset val="129"/>
      </rPr>
      <t>만개</t>
    </r>
    <r>
      <rPr>
        <sz val="11"/>
        <color theme="1"/>
        <rFont val="맑은 고딕"/>
        <family val="3"/>
        <charset val="129"/>
      </rPr>
      <t xml:space="preserve"> - 최대 체력의 0.5-5% 데미지</t>
    </r>
    <phoneticPr fontId="38" type="noConversion"/>
  </si>
  <si>
    <r>
      <t xml:space="preserve">효과: </t>
    </r>
    <r>
      <rPr>
        <b/>
        <sz val="11"/>
        <color theme="1"/>
        <rFont val="맑은 고딕"/>
        <family val="3"/>
        <charset val="129"/>
      </rPr>
      <t>시듦</t>
    </r>
    <r>
      <rPr>
        <sz val="11"/>
        <color theme="1"/>
        <rFont val="맑은 고딕"/>
        <family val="3"/>
        <charset val="129"/>
      </rPr>
      <t xml:space="preserve"> - 잃.체 0.2-2% x 3회</t>
    </r>
    <phoneticPr fontId="38" type="noConversion"/>
  </si>
  <si>
    <r>
      <t xml:space="preserve">효과: </t>
    </r>
    <r>
      <rPr>
        <b/>
        <sz val="11"/>
        <color theme="1"/>
        <rFont val="맑은 고딕"/>
        <family val="3"/>
        <charset val="129"/>
      </rPr>
      <t>뿌리</t>
    </r>
    <r>
      <rPr>
        <sz val="11"/>
        <color theme="1"/>
        <rFont val="맑은 고딕"/>
        <family val="3"/>
        <charset val="129"/>
      </rPr>
      <t xml:space="preserve"> - 이동속도 -5~-50%, 2초</t>
    </r>
    <phoneticPr fontId="38" type="noConversion"/>
  </si>
  <si>
    <r>
      <t xml:space="preserve">효과: </t>
    </r>
    <r>
      <rPr>
        <b/>
        <sz val="11"/>
        <color theme="1"/>
        <rFont val="맑은 고딕"/>
        <family val="3"/>
        <charset val="129"/>
      </rPr>
      <t>낙화</t>
    </r>
    <r>
      <rPr>
        <sz val="11"/>
        <color theme="1"/>
        <rFont val="맑은 고딕"/>
        <family val="3"/>
        <charset val="129"/>
      </rPr>
      <t xml:space="preserve"> - 공격속도 -5~-50%, 2초</t>
    </r>
    <phoneticPr fontId="38" type="noConversion"/>
  </si>
  <si>
    <r>
      <t xml:space="preserve">효과: </t>
    </r>
    <r>
      <rPr>
        <b/>
        <sz val="11"/>
        <color theme="1"/>
        <rFont val="맑은 고딕"/>
        <family val="3"/>
        <charset val="129"/>
      </rPr>
      <t>꽃가루</t>
    </r>
    <r>
      <rPr>
        <sz val="11"/>
        <color theme="1"/>
        <rFont val="맑은 고딕"/>
        <family val="3"/>
        <charset val="129"/>
      </rPr>
      <t xml:space="preserve"> - 도트데미지 (최대체력x0.1-1%) x 3회</t>
    </r>
    <phoneticPr fontId="38" type="noConversion"/>
  </si>
  <si>
    <r>
      <t xml:space="preserve">효과: </t>
    </r>
    <r>
      <rPr>
        <b/>
        <sz val="11"/>
        <color theme="1"/>
        <rFont val="맑은 고딕"/>
        <family val="3"/>
        <charset val="129"/>
      </rPr>
      <t>꽃망울</t>
    </r>
    <r>
      <rPr>
        <sz val="11"/>
        <color theme="1"/>
        <rFont val="맑은 고딕"/>
        <family val="3"/>
        <charset val="129"/>
      </rPr>
      <t xml:space="preserve"> - 공격력감소(중첩시 공격불가) 5-50%, 2초</t>
    </r>
    <phoneticPr fontId="38" type="noConversion"/>
  </si>
  <si>
    <r>
      <rPr>
        <b/>
        <sz val="11"/>
        <color theme="1"/>
        <rFont val="맑은 고딕"/>
        <family val="3"/>
        <charset val="129"/>
      </rPr>
      <t>재생</t>
    </r>
    <r>
      <rPr>
        <sz val="11"/>
        <color theme="1"/>
        <rFont val="맑은 고딕"/>
        <family val="3"/>
        <charset val="129"/>
      </rPr>
      <t xml:space="preserve"> : 체력회복 1%+잃5%, 1~10회x1초</t>
    </r>
    <phoneticPr fontId="38" type="noConversion"/>
  </si>
  <si>
    <r>
      <rPr>
        <b/>
        <sz val="11"/>
        <color theme="1"/>
        <rFont val="맑은 고딕"/>
        <family val="3"/>
        <charset val="129"/>
      </rPr>
      <t>방어</t>
    </r>
    <r>
      <rPr>
        <sz val="11"/>
        <color theme="1"/>
        <rFont val="맑은 고딕"/>
        <family val="3"/>
        <charset val="129"/>
      </rPr>
      <t xml:space="preserve"> : 받는 데미지 감소 30% 1~10초</t>
    </r>
    <phoneticPr fontId="38" type="noConversion"/>
  </si>
  <si>
    <t>더블캐스팅 필요, 삼천결순+츠바키. 데미지 감소 +31-40% + 데미지 반사 1회</t>
    <phoneticPr fontId="38" type="noConversion"/>
  </si>
  <si>
    <t>더블캐스팅 필요, 삼천결순 + 쌍천귀순, 데미지 감소 41-50% + 체력 회복</t>
    <phoneticPr fontId="38" type="noConversion"/>
  </si>
  <si>
    <t>트리플캐스팅 필요,  '삼천결순' - '쌍천귀순' - '고천참순'으로 발동. 범위 안 적 체력 감소 5-50% (일반몹)</t>
    <phoneticPr fontId="38" type="noConversion"/>
  </si>
  <si>
    <r>
      <rPr>
        <sz val="11"/>
        <color theme="1"/>
        <rFont val="맑은 고딕"/>
        <family val="3"/>
        <charset val="129"/>
      </rPr>
      <t>주변</t>
    </r>
    <r>
      <rPr>
        <sz val="11"/>
        <color theme="1"/>
        <rFont val="Calibri"/>
        <family val="2"/>
      </rPr>
      <t xml:space="preserve"> </t>
    </r>
    <r>
      <rPr>
        <sz val="11"/>
        <color theme="1"/>
        <rFont val="맑은 고딕"/>
        <family val="3"/>
        <charset val="129"/>
      </rPr>
      <t>쿨다운</t>
    </r>
    <r>
      <rPr>
        <sz val="11"/>
        <color theme="1"/>
        <rFont val="Calibri"/>
        <family val="2"/>
      </rPr>
      <t xml:space="preserve"> </t>
    </r>
    <r>
      <rPr>
        <sz val="11"/>
        <color theme="1"/>
        <rFont val="맑은 고딕"/>
        <family val="3"/>
        <charset val="129"/>
      </rPr>
      <t>감소</t>
    </r>
    <r>
      <rPr>
        <sz val="11"/>
        <color theme="1"/>
        <rFont val="Calibri"/>
        <family val="2"/>
      </rPr>
      <t xml:space="preserve"> 1-10%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</si>
  <si>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</si>
  <si>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-20%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</si>
  <si>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-30%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</si>
  <si>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-40%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</si>
  <si>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-50%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</si>
  <si>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-60%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</si>
  <si>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-70%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</si>
  <si>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-80%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</si>
  <si>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</si>
  <si>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-99%</t>
    </r>
    <phoneticPr fontId="38" type="noConversion"/>
  </si>
  <si>
    <t>스킬 콤보로 변경, 모든 스킬 효과 +5~50%</t>
    <phoneticPr fontId="38" type="noConversion"/>
  </si>
  <si>
    <t>스킬 트리플콤보로 변경, 모든 스킬 효과 +5~50% (합연산)</t>
    <phoneticPr fontId="38" type="noConversion"/>
  </si>
  <si>
    <t>[자신] 이속 -10~-99%
역으로, 초당 마나회복</t>
    <phoneticPr fontId="38" type="noConversion"/>
  </si>
  <si>
    <t>변신시 이속페널티 감소 5~50%</t>
    <phoneticPr fontId="38" type="noConversion"/>
  </si>
  <si>
    <t>박치기</t>
    <phoneticPr fontId="38" type="noConversion"/>
  </si>
  <si>
    <t>[오리히메]</t>
    <phoneticPr fontId="38" type="noConversion"/>
  </si>
  <si>
    <t>렌지 스킬트리</t>
    <phoneticPr fontId="38" type="noConversion"/>
  </si>
  <si>
    <t>일골</t>
  </si>
  <si>
    <t>쌍골</t>
  </si>
  <si>
    <t>쌍골</t>
    <phoneticPr fontId="38" type="noConversion"/>
  </si>
  <si>
    <t>시해2</t>
  </si>
  <si>
    <t>시해3</t>
  </si>
  <si>
    <t>만해2</t>
  </si>
  <si>
    <t>만해3</t>
  </si>
  <si>
    <t>진만해2</t>
  </si>
  <si>
    <t>진만해3</t>
  </si>
  <si>
    <t>사미환</t>
    <phoneticPr fontId="38" type="noConversion"/>
  </si>
  <si>
    <t>메코진</t>
    <phoneticPr fontId="38" type="noConversion"/>
  </si>
  <si>
    <t>센코</t>
    <phoneticPr fontId="38" type="noConversion"/>
  </si>
  <si>
    <t>히가 센코</t>
  </si>
  <si>
    <t>히가 센코</t>
    <phoneticPr fontId="38" type="noConversion"/>
  </si>
  <si>
    <t>우치 오로시</t>
  </si>
  <si>
    <t>히가 호코</t>
  </si>
  <si>
    <t>비골대포</t>
    <phoneticPr fontId="38" type="noConversion"/>
  </si>
  <si>
    <t>빠르게 돌진하여 경로상 적을 모두 베어냅니다.</t>
  </si>
  <si>
    <t xml:space="preserve">  </t>
    <phoneticPr fontId="38" type="noConversion"/>
  </si>
  <si>
    <t>반귀상쇄</t>
  </si>
  <si>
    <t>적시</t>
  </si>
  <si>
    <t>적시</t>
    <phoneticPr fontId="38" type="noConversion"/>
  </si>
  <si>
    <t>뇌왕권</t>
  </si>
  <si>
    <t>뇌왕권</t>
    <phoneticPr fontId="38" type="noConversion"/>
  </si>
  <si>
    <t>풍차</t>
  </si>
  <si>
    <t>철장</t>
  </si>
  <si>
    <t>우치 오로시</t>
    <phoneticPr fontId="38" type="noConversion"/>
  </si>
  <si>
    <t>시아철포</t>
    <phoneticPr fontId="38" type="noConversion"/>
  </si>
  <si>
    <t>내려찍기</t>
    <phoneticPr fontId="38" type="noConversion"/>
  </si>
  <si>
    <t>쥐어짜기</t>
    <phoneticPr fontId="38" type="noConversion"/>
  </si>
  <si>
    <t>쌍왕 - 사루노</t>
  </si>
  <si>
    <t>쌍왕 사루노</t>
    <phoneticPr fontId="38" type="noConversion"/>
  </si>
  <si>
    <t>쌍왕 - 헤비노</t>
  </si>
  <si>
    <t>쌍왕 - 헤비노</t>
    <phoneticPr fontId="38" type="noConversion"/>
  </si>
  <si>
    <t>진만해3</t>
    <phoneticPr fontId="38" type="noConversion"/>
  </si>
  <si>
    <t>[렌지]</t>
    <phoneticPr fontId="38" type="noConversion"/>
  </si>
  <si>
    <t>보법</t>
  </si>
  <si>
    <t>보법</t>
    <phoneticPr fontId="38" type="noConversion"/>
  </si>
  <si>
    <t>비비왕 - 내려찍기</t>
  </si>
  <si>
    <t>비비왕 - 쥐어짜기</t>
  </si>
  <si>
    <t>스킬 사용시, '비비왕' 혹은 '오로치왕' 추가적용 각 +3%</t>
  </si>
  <si>
    <t>[자신] 이속 +6~69%
[자신] 뎀 +4~72%</t>
    <phoneticPr fontId="38" type="noConversion"/>
  </si>
  <si>
    <t>슬로우 추가 +5%~50%</t>
    <phoneticPr fontId="38" type="noConversion"/>
  </si>
  <si>
    <t>슬로우→스턴, 5~50%</t>
    <phoneticPr fontId="38" type="noConversion"/>
  </si>
  <si>
    <t>비비왕'과 '오로치왕' 사용시 다른스킬(한 개) 쿨 -2%</t>
    <phoneticPr fontId="38" type="noConversion"/>
  </si>
  <si>
    <t>분노하여 더 강한 공격을 합니다. 이속 +6%, 뎀 +4%</t>
    <phoneticPr fontId="38" type="noConversion"/>
  </si>
  <si>
    <t>사미환 해방. 이속 +13%, 뎀 +8%</t>
    <phoneticPr fontId="38" type="noConversion"/>
  </si>
  <si>
    <t>사미환 해방. 이속 +20%, 뎀 +16%</t>
    <phoneticPr fontId="38" type="noConversion"/>
  </si>
  <si>
    <t>사미환 해방. 이속 +27%, 뎀 +24%</t>
    <phoneticPr fontId="38" type="noConversion"/>
  </si>
  <si>
    <t>비비왕 해방. 이속 +34%, 뎀 +32%</t>
    <phoneticPr fontId="38" type="noConversion"/>
  </si>
  <si>
    <t>오로치왕 해방. 이속 +41%, 뎀 +40%</t>
    <phoneticPr fontId="38" type="noConversion"/>
  </si>
  <si>
    <t>쌍왕 해방. 이속 +55%, 뎀 +56%</t>
    <phoneticPr fontId="38" type="noConversion"/>
  </si>
  <si>
    <t>오로치왕 해방. 이속 +48%, 뎀 +48%</t>
    <phoneticPr fontId="38" type="noConversion"/>
  </si>
  <si>
    <t>쌍왕 해방. 이속 +62%, 뎀 +64%</t>
    <phoneticPr fontId="38" type="noConversion"/>
  </si>
  <si>
    <t>쌍왕 해방. 이속 +69%, 뎀 +72%</t>
    <phoneticPr fontId="38" type="noConversion"/>
  </si>
  <si>
    <t>사도 스킬트리</t>
    <phoneticPr fontId="38" type="noConversion"/>
  </si>
  <si>
    <t>주먹</t>
    <phoneticPr fontId="38" type="noConversion"/>
  </si>
  <si>
    <t>대지</t>
    <phoneticPr fontId="38" type="noConversion"/>
  </si>
  <si>
    <t>브링거 라이트</t>
    <phoneticPr fontId="38" type="noConversion"/>
  </si>
  <si>
    <t>불안정한 땅</t>
  </si>
  <si>
    <t>그루아 티라르</t>
  </si>
  <si>
    <t>악마의 숨결</t>
  </si>
  <si>
    <t>라 무에르테</t>
  </si>
  <si>
    <t>무신의 분노</t>
  </si>
  <si>
    <t>급소파악</t>
    <phoneticPr fontId="38" type="noConversion"/>
  </si>
  <si>
    <t>패턴파악</t>
    <phoneticPr fontId="38" type="noConversion"/>
  </si>
  <si>
    <t>요새화</t>
    <phoneticPr fontId="38" type="noConversion"/>
  </si>
  <si>
    <t>거인의 오른팔 Lv1</t>
  </si>
  <si>
    <t>거인의 오른팔 Lv2</t>
  </si>
  <si>
    <t>거인의 오른팔 Lv3</t>
  </si>
  <si>
    <t>거인의 오른팔(브라소 데레차 데 히간테) Lv1</t>
  </si>
  <si>
    <t>거인의 오른팔(브라소 데레차 데 히간테) Lv2</t>
  </si>
  <si>
    <t>거인의 오른팔(브라소 데레차 데 히간테) Lv3</t>
  </si>
  <si>
    <t>악마의 왼팔(브라소 이스케르다 델 디아블로) Lv1</t>
  </si>
  <si>
    <t>악마의 왼팔(브라소 이스케르다 델 디아블로) Lv2</t>
  </si>
  <si>
    <t>악마의 왼팔(브라소 이스케르다 델 디아블로) Lv3</t>
  </si>
  <si>
    <t>거인의 오른팔 1</t>
    <phoneticPr fontId="38" type="noConversion"/>
  </si>
  <si>
    <t>거인의 오른팔 2</t>
    <phoneticPr fontId="38" type="noConversion"/>
  </si>
  <si>
    <t>거인의 오른팔 3</t>
    <phoneticPr fontId="38" type="noConversion"/>
  </si>
  <si>
    <t>브라소 데레차 데 히간테 1</t>
    <phoneticPr fontId="38" type="noConversion"/>
  </si>
  <si>
    <t>브라소 데레차 데 히간테 2</t>
    <phoneticPr fontId="38" type="noConversion"/>
  </si>
  <si>
    <t>브라소 데레차 데 히간테 3</t>
    <phoneticPr fontId="38" type="noConversion"/>
  </si>
  <si>
    <t>악마의 왼팔 1</t>
    <phoneticPr fontId="38" type="noConversion"/>
  </si>
  <si>
    <t>악마의 왼팔 2</t>
    <phoneticPr fontId="38" type="noConversion"/>
  </si>
  <si>
    <t>악마의 왼팔 3</t>
    <phoneticPr fontId="38" type="noConversion"/>
  </si>
  <si>
    <t>지면을 강타하여 지진을 일으켜 적들을 둔화시킵니다.</t>
  </si>
  <si>
    <t>지면에 손을 박은 다음 그대로 땅을 들어 메치는 기술.</t>
  </si>
  <si>
    <t>대지를 내리치며 범위 내 적들에게 데미지를 입히고 넘어뜨립니다.</t>
  </si>
  <si>
    <t>대지를 움직여 산사태를 일으켜 적들에게 데미지를 입힙니다.</t>
  </si>
  <si>
    <t>대지강타</t>
  </si>
  <si>
    <t>공격 혹은 스킬 사용시 데미지를 증가시킵니다. 110% (최대 160%)/ 4% (최대 40%)</t>
  </si>
  <si>
    <t>같은 대상으로 지정시 스킬/공격당 데미지 증가 +2% (1렙 중첩 1 - 최대10회)</t>
  </si>
  <si>
    <t>같은 자리에 서있으면 방어력 증가 3% (1렙 중첩 1 - 최대10회) / 최종스택시 주변도발</t>
  </si>
  <si>
    <t>[자신] 이속 6~100%
[자신] 공속 6~100%</t>
    <phoneticPr fontId="38" type="noConversion"/>
  </si>
  <si>
    <t>[본인] 방어 +5~40%
[적] 방어 0~-25%</t>
    <phoneticPr fontId="38" type="noConversion"/>
  </si>
  <si>
    <t>방어 태세에 들어가, 방어를 증가시킵니다. 본인 방어 +4%</t>
    <phoneticPr fontId="38" type="noConversion"/>
  </si>
  <si>
    <t>거인의 오른팔을 이용해 적을 두렵게 하며 자신의 방어를 증가시킵니다. 적 방어 -1%, 본인 +8%</t>
    <phoneticPr fontId="38" type="noConversion"/>
  </si>
  <si>
    <t>거인의 오른팔을 이용해 적을 두렵게 하며 자신의 방어를 증가시킵니다. 적 방어 -4%, 본인 +12%</t>
    <phoneticPr fontId="38" type="noConversion"/>
  </si>
  <si>
    <t>거인의 오른팔을 이용해 적을 두렵게 하며 자신의 방어를 증가시킵니다. 적 방어 -7%, 본인 +16%</t>
    <phoneticPr fontId="38" type="noConversion"/>
  </si>
  <si>
    <t>거인의 오른팔을 이용해 적을 더욱 두렵게 하며 자신의 방어를 증가시킵니다. 적 방어 -10%, 본인 +20%</t>
    <phoneticPr fontId="38" type="noConversion"/>
  </si>
  <si>
    <t>악마의 왼팔을 이용해 적을 매우 두렵게 하며 자신의 방어를 증가시킵니다. 적 방어 -19%, 본인 +32%</t>
    <phoneticPr fontId="38" type="noConversion"/>
  </si>
  <si>
    <t>거인의 오른팔을 이용해 적을 더욱 두렵게 하며 자신의 방어를 증가시킵니다. 적 방어 -16%, 본인 +28%</t>
    <phoneticPr fontId="38" type="noConversion"/>
  </si>
  <si>
    <t>거인의 오른팔을 이용해 적을 더욱 두렵게 하며 자신의 방어를 증가시킵니다. 적 방어 -13%, 본인 +24%</t>
    <phoneticPr fontId="38" type="noConversion"/>
  </si>
  <si>
    <t>악마의 왼팔을 이용해 적을 매우 두렵게 하며 자신의 방어를 증가시킵니다. 적 방어 -22%, 본인 +36%</t>
    <phoneticPr fontId="38" type="noConversion"/>
  </si>
  <si>
    <t>악마의 왼팔을 이용해 적을 매우 두렵게 하며 자신의 방어를 증가시킵니다. 적 방어 -25%, 본인 +40%</t>
    <phoneticPr fontId="38" type="noConversion"/>
  </si>
  <si>
    <t>[사도]</t>
    <phoneticPr fontId="38" type="noConversion"/>
  </si>
  <si>
    <r>
      <rPr>
        <sz val="11"/>
        <color theme="1"/>
        <rFont val="맑은 고딕"/>
        <family val="3"/>
        <charset val="129"/>
      </rPr>
      <t>일정</t>
    </r>
    <r>
      <rPr>
        <sz val="11"/>
        <color theme="1"/>
        <rFont val="Calibri"/>
        <family val="2"/>
      </rPr>
      <t xml:space="preserve"> </t>
    </r>
    <r>
      <rPr>
        <sz val="11"/>
        <color theme="1"/>
        <rFont val="맑은 고딕"/>
        <family val="3"/>
        <charset val="129"/>
      </rPr>
      <t>시간</t>
    </r>
    <r>
      <rPr>
        <sz val="11"/>
        <color theme="1"/>
        <rFont val="Calibri"/>
        <family val="2"/>
      </rPr>
      <t xml:space="preserve"> </t>
    </r>
    <r>
      <rPr>
        <sz val="11"/>
        <color theme="1"/>
        <rFont val="맑은 고딕"/>
        <family val="3"/>
        <charset val="129"/>
      </rPr>
      <t>동안</t>
    </r>
    <r>
      <rPr>
        <sz val="11"/>
        <color theme="1"/>
        <rFont val="Calibri"/>
        <family val="2"/>
      </rPr>
      <t xml:space="preserve"> </t>
    </r>
    <r>
      <rPr>
        <sz val="11"/>
        <color theme="1"/>
        <rFont val="맑은 고딕"/>
        <family val="3"/>
        <charset val="129"/>
      </rPr>
      <t>무적</t>
    </r>
    <r>
      <rPr>
        <sz val="11"/>
        <color theme="1"/>
        <rFont val="Calibri"/>
        <family val="2"/>
      </rPr>
      <t xml:space="preserve"> </t>
    </r>
    <r>
      <rPr>
        <sz val="11"/>
        <color theme="1"/>
        <rFont val="맑은 고딕"/>
        <family val="3"/>
        <charset val="129"/>
      </rPr>
      <t>상태가</t>
    </r>
    <r>
      <rPr>
        <sz val="11"/>
        <color theme="1"/>
        <rFont val="Calibri"/>
        <family val="2"/>
      </rPr>
      <t xml:space="preserve"> </t>
    </r>
    <r>
      <rPr>
        <sz val="11"/>
        <color theme="1"/>
        <rFont val="맑은 고딕"/>
        <family val="3"/>
        <charset val="129"/>
      </rPr>
      <t>되며</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사용</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주변</t>
    </r>
    <r>
      <rPr>
        <sz val="11"/>
        <color theme="1"/>
        <rFont val="Calibri"/>
        <family val="2"/>
      </rPr>
      <t xml:space="preserve"> </t>
    </r>
    <r>
      <rPr>
        <sz val="11"/>
        <color theme="1"/>
        <rFont val="맑은 고딕"/>
        <family val="3"/>
        <charset val="129"/>
      </rPr>
      <t>적들에게</t>
    </r>
    <r>
      <rPr>
        <sz val="11"/>
        <color theme="1"/>
        <rFont val="Calibri"/>
        <family val="2"/>
      </rPr>
      <t xml:space="preserve"> </t>
    </r>
    <r>
      <rPr>
        <sz val="11"/>
        <color theme="1"/>
        <rFont val="맑은 고딕"/>
        <family val="3"/>
        <charset val="129"/>
      </rPr>
      <t>지속적으로</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종료</t>
    </r>
    <r>
      <rPr>
        <sz val="11"/>
        <color theme="1"/>
        <rFont val="Calibri"/>
        <family val="2"/>
      </rPr>
      <t xml:space="preserve"> </t>
    </r>
    <r>
      <rPr>
        <sz val="11"/>
        <color theme="1"/>
        <rFont val="맑은 고딕"/>
        <family val="3"/>
        <charset val="129"/>
      </rPr>
      <t>시</t>
    </r>
    <r>
      <rPr>
        <sz val="11"/>
        <color theme="1"/>
        <rFont val="Calibri"/>
        <family val="2"/>
      </rPr>
      <t xml:space="preserve"> </t>
    </r>
    <r>
      <rPr>
        <sz val="11"/>
        <color theme="1"/>
        <rFont val="맑은 고딕"/>
        <family val="3"/>
        <charset val="129"/>
      </rPr>
      <t>범위</t>
    </r>
    <r>
      <rPr>
        <sz val="11"/>
        <color theme="1"/>
        <rFont val="Calibri"/>
        <family val="2"/>
      </rPr>
      <t xml:space="preserve"> </t>
    </r>
    <r>
      <rPr>
        <sz val="11"/>
        <color theme="1"/>
        <rFont val="맑은 고딕"/>
        <family val="3"/>
        <charset val="129"/>
      </rPr>
      <t>내</t>
    </r>
    <r>
      <rPr>
        <sz val="11"/>
        <color theme="1"/>
        <rFont val="Calibri"/>
        <family val="2"/>
      </rPr>
      <t xml:space="preserve"> </t>
    </r>
    <r>
      <rPr>
        <sz val="11"/>
        <color theme="1"/>
        <rFont val="맑은 고딕"/>
        <family val="3"/>
        <charset val="129"/>
      </rPr>
      <t>적들을</t>
    </r>
    <r>
      <rPr>
        <sz val="11"/>
        <color theme="1"/>
        <rFont val="Calibri"/>
        <family val="2"/>
      </rPr>
      <t xml:space="preserve"> </t>
    </r>
    <r>
      <rPr>
        <sz val="11"/>
        <color theme="1"/>
        <rFont val="맑은 고딕"/>
        <family val="3"/>
        <charset val="129"/>
      </rPr>
      <t>공중으로</t>
    </r>
    <r>
      <rPr>
        <sz val="11"/>
        <color theme="1"/>
        <rFont val="Calibri"/>
        <family val="2"/>
      </rPr>
      <t xml:space="preserve"> </t>
    </r>
    <r>
      <rPr>
        <sz val="11"/>
        <color theme="1"/>
        <rFont val="맑은 고딕"/>
        <family val="3"/>
        <charset val="129"/>
      </rPr>
      <t>띄워</t>
    </r>
    <r>
      <rPr>
        <sz val="11"/>
        <color theme="1"/>
        <rFont val="Calibri"/>
        <family val="2"/>
      </rPr>
      <t xml:space="preserve"> </t>
    </r>
    <r>
      <rPr>
        <sz val="11"/>
        <color theme="1"/>
        <rFont val="맑은 고딕"/>
        <family val="3"/>
        <charset val="129"/>
      </rPr>
      <t>밀쳐냅니다</t>
    </r>
    <r>
      <rPr>
        <sz val="11"/>
        <color theme="1"/>
        <rFont val="Calibri"/>
        <family val="2"/>
      </rPr>
      <t>.</t>
    </r>
    <phoneticPr fontId="38" type="noConversion"/>
  </si>
  <si>
    <t>스킬강화</t>
    <phoneticPr fontId="38" type="noConversion"/>
  </si>
  <si>
    <t>대쉬 쿨감</t>
    <phoneticPr fontId="38" type="noConversion"/>
  </si>
  <si>
    <t>앞으로 #Distance 거리만큼 빠르게 내달립니다.</t>
  </si>
  <si>
    <t>앞으로 #Distance 거리만큼 빠르게 내달립니다.</t>
    <phoneticPr fontId="38" type="noConversion"/>
  </si>
  <si>
    <t>앞으로 #Distance 거리만큼 순간적으로 내달립니다.</t>
    <phoneticPr fontId="38" type="noConversion"/>
  </si>
  <si>
    <t>사신들의 이동 보법입니다. \n#Distance 거리만큼 순간적으로 이동합니다.</t>
    <phoneticPr fontId="38" type="noConversion"/>
  </si>
  <si>
    <t>퀸시들의 고동 보법입니다. \n#Distance 거리만큼 고속으로 내달립니다.</t>
    <phoneticPr fontId="38" type="noConversion"/>
  </si>
  <si>
    <t>퀸시의 폴슈텐디히입니다. \n#Distance 거리만큼 초고속으로 이동합니다.</t>
    <phoneticPr fontId="38" type="noConversion"/>
  </si>
  <si>
    <t>풀브링거의 고속 보법입니다. \n#Distance 거리만큼 순식간에 이동합니다.</t>
    <phoneticPr fontId="38" type="noConversion"/>
  </si>
  <si>
    <t>아란칼들의 이동 보법입니다. \n#Distance 거리만큼 순간적으로 내달립니다.</t>
    <phoneticPr fontId="38" type="noConversion"/>
  </si>
  <si>
    <t>호로들의 이동 보법입니다.\n#Distance 거리만큼 순간적으로 내달립니다.</t>
    <phoneticPr fontId="38" type="noConversion"/>
  </si>
  <si>
    <t>15~45</t>
    <phoneticPr fontId="38" type="noConversion"/>
  </si>
  <si>
    <t>35~105</t>
    <phoneticPr fontId="38" type="noConversion"/>
  </si>
  <si>
    <t>25~75</t>
    <phoneticPr fontId="38" type="noConversion"/>
  </si>
  <si>
    <t>방어 자세를 취해 데미지를 감소시킵니다.\n#Duration초간 데미지 #Damage% 감소</t>
  </si>
  <si>
    <t>방어 자세를 취해 데미지를 감소시킵니다.\n#Duration초간 데미지 #Damage% 감소</t>
    <phoneticPr fontId="38" type="noConversion"/>
  </si>
  <si>
    <t>영압을 집중해 데미지를 감소시킵니다.\n#Duration초간 데미지 #Damage% 감소</t>
    <phoneticPr fontId="38" type="noConversion"/>
  </si>
  <si>
    <t>허공에 검을 휘둘러 공격을 방어합니다. \n#Duration초간 데미지 #Damage% 감소</t>
    <phoneticPr fontId="38" type="noConversion"/>
  </si>
  <si>
    <t>상대방에 귀도에 역회전을 걸어 공격을 방어합니다. \n#Duration초간 데미지 #Damage% 감소</t>
    <phoneticPr fontId="38" type="noConversion"/>
  </si>
  <si>
    <t>상대방의 공격을 방어하고, 되돌려줍니다. \n#Duration초간 데미지 #Damage% 감소</t>
    <phoneticPr fontId="38" type="noConversion"/>
  </si>
  <si>
    <t>일직선상으로 빔을 날려 #Distance거리에 #Damage% 데미지를 가합니다.</t>
    <phoneticPr fontId="38" type="noConversion"/>
  </si>
  <si>
    <t>강화된 세로를 날려 #Distance거리에 #Damage% 데미지를 가합니다.</t>
    <phoneticPr fontId="38" type="noConversion"/>
  </si>
  <si>
    <t>검을 세로로 베어 #Distance거리에 #Damage% 데미지를 가합니다.</t>
    <phoneticPr fontId="38" type="noConversion"/>
  </si>
  <si>
    <t>거대한 참격을 날려 #Distance거리에 #Damage% 데미지를 가합니다.</t>
    <phoneticPr fontId="38" type="noConversion"/>
  </si>
  <si>
    <t>월아천충을 십자가 모양으로 날려 #Distance거리에 #Damage% 데미지를 가합니다.</t>
    <phoneticPr fontId="38" type="noConversion"/>
  </si>
  <si>
    <t>월아천충과 그랑레이세로를 융합해 날립니다.\n#Distance거리에 #Damage% 데미지를 가합니다.</t>
    <phoneticPr fontId="38" type="noConversion"/>
  </si>
  <si>
    <t>검을 가로로 베어 #Range범위에 #Damage% 데미지를 가합니다.</t>
    <phoneticPr fontId="38" type="noConversion"/>
  </si>
  <si>
    <t>전방을 베어 순수한 검기로 공격합니다. \n#Range범위에 #Damage% 데미지를 가합니다.</t>
    <phoneticPr fontId="38" type="noConversion"/>
  </si>
  <si>
    <t>호로의 힘으로 월아천충을 쏘아냅니다.\n#Distance거리에 #Damage% 데미지를 가합니다.</t>
    <phoneticPr fontId="38" type="noConversion"/>
  </si>
  <si>
    <t>잠재능력을 모두 해방시켜 참격을 발사합니다.\n#Range범위에 #Damage% 데미지를 가합니다.</t>
    <phoneticPr fontId="38" type="noConversion"/>
  </si>
  <si>
    <t>일직선상으로 냉기를 뿜어, #Distance거리에 #Damage% 데미지를 가합니다.</t>
    <phoneticPr fontId="38" type="noConversion"/>
  </si>
  <si>
    <t>빛의 화살을 발사하여 #Distance거리에 #Damage% 데미지를 가합니다.</t>
    <phoneticPr fontId="38" type="noConversion"/>
  </si>
  <si>
    <t>넓은 범위에 화살을 쏘아 #Range범위에 #Damage% 데미지를 가합니다.</t>
    <phoneticPr fontId="38" type="noConversion"/>
  </si>
  <si>
    <t>섬광 화살을 발사하여 #Distance거리에 #Damage% 데미지를 가하고, 실명 상태로 만듭니다.</t>
    <phoneticPr fontId="38" type="noConversion"/>
  </si>
  <si>
    <t>거대한 화살을 쏘아 #Distance거리에 #Damage% 데미지를 가하고, 능력을 저하시킵니다.</t>
    <phoneticPr fontId="38" type="noConversion"/>
  </si>
  <si>
    <t>세 번 채찍질하여, #Distance거리에 #Damage% 데미지를 가하고 넉백시킵니다.</t>
    <phoneticPr fontId="38" type="noConversion"/>
  </si>
  <si>
    <t>앞으로 쭉 찔러 #Distance거리에 #Damage% 데미지와 스턴을 가합니다.</t>
    <phoneticPr fontId="38" type="noConversion"/>
  </si>
  <si>
    <t>여러 번 강하게 채찍질하여, #Distance거리에 #Damage% 데미지를 가합니다.</t>
    <phoneticPr fontId="38" type="noConversion"/>
  </si>
  <si>
    <t>전방에 검을 휘둘러 #Distance거리에 #Damage% 데미지를 가합니다.\n조각을 남깁니다.</t>
    <phoneticPr fontId="38" type="noConversion"/>
  </si>
  <si>
    <t>주변 조각을 쏘아붙여 #Damage% 데미지를 가합니다.\n조각당 데미지 +5%</t>
    <phoneticPr fontId="38" type="noConversion"/>
  </si>
  <si>
    <t>부서진 칼날을 내리쳐 #Distance거리에 #Damage% 데미지를 가하고, 출혈에 빠뜨립니다.\n조각당 데미지 +5%</t>
    <phoneticPr fontId="38" type="noConversion"/>
  </si>
  <si>
    <t>사미환을 길게 늘려 #Range범위에 #Damage% 데미지를 가합니다.</t>
    <phoneticPr fontId="38" type="noConversion"/>
  </si>
  <si>
    <t>사미환을 #Range범위에 #Damage% 데미지를 여러 번 가합니다.</t>
    <phoneticPr fontId="38" type="noConversion"/>
  </si>
  <si>
    <t>영압을 담은 주먹으로 #Distance거리에 #Damage% 데미지를 가합니다.</t>
    <phoneticPr fontId="38" type="noConversion"/>
  </si>
  <si>
    <t>악마의 힘으로 #Distance거리에 #Damage% 데미지를 가하고, 둔화시킵니다.</t>
    <phoneticPr fontId="38" type="noConversion"/>
  </si>
  <si>
    <t>강한 영압으로 급소를 정확히 공격해, #Distance거리에 #Damage% 데미지를 가합니다.</t>
    <phoneticPr fontId="38" type="noConversion"/>
  </si>
  <si>
    <t>대지를 밟아 가르고 산을 던져 #Range범위에 #Damage% 데미지를 가합니다.</t>
    <phoneticPr fontId="38" type="noConversion"/>
  </si>
  <si>
    <t>왕허의 섬광, 피를 섞은 세로를 날려 #Distance거리에 #Damage% 데미지를 가합니다.</t>
    <phoneticPr fontId="38" type="noConversion"/>
  </si>
  <si>
    <t>해골 모양의 영압을 날려 #Distance거리에 #Damage% 데미지를 가합니다.</t>
    <phoneticPr fontId="38" type="noConversion"/>
  </si>
  <si>
    <t>상대를 발로 차버립니다. #Range범위에 #Damage% 데미지를 가합니다.</t>
    <phoneticPr fontId="38" type="noConversion"/>
  </si>
  <si>
    <t>가라테 기술로 공격하여 #Damage% 데미지를 가합니다.</t>
    <phoneticPr fontId="38" type="noConversion"/>
  </si>
  <si>
    <t>쿨</t>
  </si>
  <si>
    <t>쿨+</t>
  </si>
  <si>
    <t>데미지</t>
  </si>
  <si>
    <t>마나</t>
  </si>
  <si>
    <t>마나+</t>
  </si>
  <si>
    <t>#Distance거리를 돌진한 후, 충격파로 #Range범위에 #Damage% 데미지를 가합니다.</t>
    <phoneticPr fontId="38" type="noConversion"/>
  </si>
  <si>
    <t>#Distance거리를 돌진한 후, 회전베기로 #Range범위에 #Damage% 데미지를 가합니다.</t>
    <phoneticPr fontId="38" type="noConversion"/>
  </si>
  <si>
    <t>#Distance거리를 돌진한 후, 소용돌이로 #Range범위에 #Damage% 데미지를 여러번 가합니다.</t>
    <phoneticPr fontId="38" type="noConversion"/>
  </si>
  <si>
    <t>#Distance거리를 찌르며 돌진하며 #Damage% 데미지를 가합니다.</t>
    <phoneticPr fontId="38" type="noConversion"/>
  </si>
  <si>
    <t>검은 월아천충의 기운으로 #Distance거리를 돌진하며 #Damage% 데미지를 가합니다.</t>
    <phoneticPr fontId="38" type="noConversion"/>
  </si>
  <si>
    <t>빛의 화살을 발사하며 #Distance거리를 이동하고 #Damage% 데미지를 가합니다.</t>
    <phoneticPr fontId="38" type="noConversion"/>
  </si>
  <si>
    <t>#Distance거리를 찌르며 돌진하며 #Damage% 데미지를 가합니다. \n이후 일정시간동안 방어력과 이동속도가 증가합니다.</t>
    <phoneticPr fontId="38" type="noConversion"/>
  </si>
  <si>
    <t>파괴술 73 쌍련창화추</t>
    <phoneticPr fontId="38" type="noConversion"/>
  </si>
  <si>
    <t>파괴술 4. 백뢰</t>
    <phoneticPr fontId="38" type="noConversion"/>
  </si>
  <si>
    <t>증폭뎀</t>
    <phoneticPr fontId="38" type="noConversion"/>
  </si>
  <si>
    <t>CC점수</t>
    <phoneticPr fontId="38" type="noConversion"/>
  </si>
  <si>
    <t>유형</t>
    <phoneticPr fontId="38" type="noConversion"/>
  </si>
  <si>
    <t>둔화</t>
    <phoneticPr fontId="38" type="noConversion"/>
  </si>
  <si>
    <t>도트뎀 최대체력</t>
    <phoneticPr fontId="38" type="noConversion"/>
  </si>
  <si>
    <t>도트뎀 현재체력</t>
    <phoneticPr fontId="38" type="noConversion"/>
  </si>
  <si>
    <t>도트뎀 잃은체력</t>
    <phoneticPr fontId="38" type="noConversion"/>
  </si>
  <si>
    <t>속박</t>
    <phoneticPr fontId="38" type="noConversion"/>
  </si>
  <si>
    <t>뎀감 100%</t>
    <phoneticPr fontId="38" type="noConversion"/>
  </si>
  <si>
    <t>스턴</t>
    <phoneticPr fontId="38" type="noConversion"/>
  </si>
  <si>
    <t>속박 뎀지</t>
    <phoneticPr fontId="38" type="noConversion"/>
  </si>
  <si>
    <t>-</t>
    <phoneticPr fontId="38" type="noConversion"/>
  </si>
  <si>
    <t>최퍼뎀</t>
    <phoneticPr fontId="38" type="noConversion"/>
  </si>
  <si>
    <t>현피뎀</t>
    <phoneticPr fontId="38" type="noConversion"/>
  </si>
  <si>
    <t>잃퍼뎀</t>
    <phoneticPr fontId="38" type="noConversion"/>
  </si>
  <si>
    <t>공격력감소</t>
    <phoneticPr fontId="38" type="noConversion"/>
  </si>
  <si>
    <t>7회 공격</t>
    <phoneticPr fontId="38" type="noConversion"/>
  </si>
  <si>
    <t>스턴 - 공중띄움</t>
    <phoneticPr fontId="38" type="noConversion"/>
  </si>
  <si>
    <t>넉백 + 둔화</t>
    <phoneticPr fontId="38" type="noConversion"/>
  </si>
  <si>
    <t>역넉백</t>
    <phoneticPr fontId="38" type="noConversion"/>
  </si>
  <si>
    <t>스턴 0.6초</t>
    <phoneticPr fontId="38" type="noConversion"/>
  </si>
  <si>
    <t>25%둔화 2초</t>
    <phoneticPr fontId="38" type="noConversion"/>
  </si>
  <si>
    <t>최대체력 0.8%</t>
    <phoneticPr fontId="38" type="noConversion"/>
  </si>
  <si>
    <t>현재체력 2%</t>
    <phoneticPr fontId="38" type="noConversion"/>
  </si>
  <si>
    <t>잃은체력 6%</t>
    <phoneticPr fontId="38" type="noConversion"/>
  </si>
  <si>
    <t>속박 0.65초</t>
    <phoneticPr fontId="38" type="noConversion"/>
  </si>
  <si>
    <t>속박 1초</t>
    <phoneticPr fontId="38" type="noConversion"/>
  </si>
  <si>
    <t>속박 5초</t>
    <phoneticPr fontId="38" type="noConversion"/>
  </si>
  <si>
    <t>주변 450범위 공격력 100% 감소 3.3초</t>
    <phoneticPr fontId="38" type="noConversion"/>
  </si>
  <si>
    <t>속박 1.5초</t>
    <phoneticPr fontId="38" type="noConversion"/>
  </si>
  <si>
    <t>스턴 1.2초</t>
    <phoneticPr fontId="38" type="noConversion"/>
  </si>
  <si>
    <t>속박 3초, 현재체력 2.3% 데미지</t>
    <phoneticPr fontId="38" type="noConversion"/>
  </si>
  <si>
    <t>속박 2초, 최대체력 0.3% 데미지</t>
    <phoneticPr fontId="38" type="noConversion"/>
  </si>
  <si>
    <t>속박 4초, 잃은체력 4.7% 데미지</t>
    <phoneticPr fontId="38" type="noConversion"/>
  </si>
  <si>
    <t>스턴 0.4초</t>
    <phoneticPr fontId="38" type="noConversion"/>
  </si>
  <si>
    <t>최대체력 0.4%</t>
    <phoneticPr fontId="38" type="noConversion"/>
  </si>
  <si>
    <t>현재체력 1.5%</t>
    <phoneticPr fontId="38" type="noConversion"/>
  </si>
  <si>
    <t>잃은체력 1.5%</t>
    <phoneticPr fontId="38" type="noConversion"/>
  </si>
  <si>
    <t>최대체력 1.5%</t>
    <phoneticPr fontId="38" type="noConversion"/>
  </si>
  <si>
    <t>5초간 공격력 50% 감소</t>
    <phoneticPr fontId="38" type="noConversion"/>
  </si>
  <si>
    <t>공격력 65% 데미지 x 7회</t>
    <phoneticPr fontId="38" type="noConversion"/>
  </si>
  <si>
    <t>에어본 1.6초</t>
    <phoneticPr fontId="38" type="noConversion"/>
  </si>
  <si>
    <t>320거리 넉백 + 50% 둔화 2.5초</t>
    <phoneticPr fontId="38" type="noConversion"/>
  </si>
  <si>
    <t>도트뎀 - 최퍼뎀</t>
    <phoneticPr fontId="38" type="noConversion"/>
  </si>
  <si>
    <t>4회 x 0.5% 최퍼뎀</t>
    <phoneticPr fontId="38" type="noConversion"/>
  </si>
  <si>
    <t>에어본 3초 + 85%x5회 데미지</t>
    <phoneticPr fontId="38" type="noConversion"/>
  </si>
  <si>
    <t>600거리 당겨옴</t>
    <phoneticPr fontId="38" type="noConversion"/>
  </si>
  <si>
    <t>손 끝에서 영압을 쏘아 대상에게 #Damage%의 피해를 줍니다.\n추가로, 2초간 25% 느려지게 만듭니다.</t>
    <phoneticPr fontId="38" type="noConversion"/>
  </si>
  <si>
    <t>손 끝에서 번개를 쏘아 대상에게 #Damage%의 피해와 0.6초 스턴을 가합니다.</t>
    <phoneticPr fontId="38" type="noConversion"/>
  </si>
  <si>
    <t>불꽃을 쏘아 #Damage%의 피해를 줍니다.\n추가로, 최대체력 0.8%의 데미지를 입힙니다.</t>
    <phoneticPr fontId="38" type="noConversion"/>
  </si>
  <si>
    <t>푸른 불꽃을 쏘아 #Damage%의 피해를 줍니다.\n추가로, 현재체력 2%의 데미지를 입힙니다.</t>
    <phoneticPr fontId="38" type="noConversion"/>
  </si>
  <si>
    <t>양 손에서 푸른 불꽃을 쏘아 #Damage%의 피해를 줍니다.\n추가로, 잃은 체력의 6%의 데미지를 입힙니다.</t>
    <phoneticPr fontId="38" type="noConversion"/>
  </si>
  <si>
    <t>상대에게 수갑을 채워 #Damage%의 데미지를 가하고 0.65초 속박합니다.</t>
    <phoneticPr fontId="38" type="noConversion"/>
  </si>
  <si>
    <t>상대에게 #Damage%의 데미지를 가하고 1.0초 속박합니다.</t>
    <phoneticPr fontId="38" type="noConversion"/>
  </si>
  <si>
    <t>상대에게 판떼기 6개를 박아 #Damage%의 데미지와 5초 속박합니다.</t>
    <phoneticPr fontId="38" type="noConversion"/>
  </si>
  <si>
    <t>영압으로 구성된 투명하고 거대한 벽을 생성하여, 주변 #Range범위의 공격을 3.3초간 막습니다.</t>
    <phoneticPr fontId="38" type="noConversion"/>
  </si>
  <si>
    <t>마법진으로 #Damage를 가하고, 상대를 1.5초간 속박합니다.</t>
    <phoneticPr fontId="38" type="noConversion"/>
  </si>
  <si>
    <t>은통을 던져 5갈래 벽으로 #Damage를 가하고, 상대를 1.2초간 제압합니다.</t>
    <phoneticPr fontId="38" type="noConversion"/>
  </si>
  <si>
    <t>은통을 던져, 상대를 2초간 속박하고, #Damage%+최대체력 0.3%의 데미지를 가합니다.</t>
    <phoneticPr fontId="38" type="noConversion"/>
  </si>
  <si>
    <t>퀸시 크로스 모양의 진으로 상대를 3초간 속박하고, 고농축 영자를 폭발시켜 \n#Damage%+현재체력 2.3%의 데미지를 가합니다.</t>
    <phoneticPr fontId="38" type="noConversion"/>
  </si>
  <si>
    <t>젤레슈나이더의 고밀도 영자로 상대를 4초간 속박하고, 농축 영자를 폭발시켜 \n#Damage% + 잃은 체력 4.7%의 데미지를 가합니다.</t>
    <phoneticPr fontId="38" type="noConversion"/>
  </si>
  <si>
    <t>적을 붙잡아 박치기를 하여 #Damage%의 데미지와 0.4초간 기절시킵니다.</t>
    <phoneticPr fontId="38" type="noConversion"/>
  </si>
  <si>
    <t>한쪽 주먹으로 강력한 타격을 가하여 #Damage% + 최대체력 0.4%의 데미지를 가합니다.</t>
    <phoneticPr fontId="38" type="noConversion"/>
  </si>
  <si>
    <t>손바닥으로 적을 때려부수어 #Damage% + 현재체력 1.5%의 데미지를 가합니다.</t>
    <phoneticPr fontId="38" type="noConversion"/>
  </si>
  <si>
    <t>회전 발끝차기로 #Damage% + 잃은체력 1.5%의 데미지를 가합니다.</t>
    <phoneticPr fontId="38" type="noConversion"/>
  </si>
  <si>
    <t>양쪽 주먹으로 강력한 타격을 가하여 #Damage% + 최대체력 1.5%의 데미지를 가합니다.</t>
    <phoneticPr fontId="38" type="noConversion"/>
  </si>
  <si>
    <t>손발을 걸어 적의 행동을 제한합니다. \n#Damage%의 데미지를 가하고 5초간 공격력을 50% 감소시킵니다.</t>
    <phoneticPr fontId="38" type="noConversion"/>
  </si>
  <si>
    <t>초고속 주먹의 러쉬를 하여 추가로 65% 공격력 x 7회의 공격을 합니다.</t>
    <phoneticPr fontId="38" type="noConversion"/>
  </si>
  <si>
    <t>땅에 심은 칼이 대상 아래에서 나와 #Damage%의 데미지와 1.6초간 공중으로 띄웁니다.</t>
    <phoneticPr fontId="38" type="noConversion"/>
  </si>
  <si>
    <t>영압덩어리를 발사하여 #Damage%의 데미지를 가하고 상대를 밀어냅니다.\n그 후 2.5초간 50% 둔화를 가합니다.</t>
    <phoneticPr fontId="38" type="noConversion"/>
  </si>
  <si>
    <t>상대에게 꽂은 검에서 영압을 발사하여 #Damage%의 데미지를 가합니다.\n그 후 상대를 불태워 2초간 최대체력 2%의 데미지를 가합니다.</t>
    <phoneticPr fontId="38" type="noConversion"/>
  </si>
  <si>
    <t>비비왕이 지정된 상대를 물어뜯어 #Damage%의 데미지와 3초간 공중에 띄웁니다. \n그 후 5회 연속 물어뜯어 각각 85%의 데미지를 가합니다.</t>
    <phoneticPr fontId="38" type="noConversion"/>
  </si>
  <si>
    <t>상대에게 #Damage%의 데미지를 가하고 자신의 앞으로 끌어당깁니다.</t>
    <phoneticPr fontId="38" type="noConversion"/>
  </si>
  <si>
    <t>상대를 붙잡아 #Damage% + 최대체력 0.3%의 데미지를 가하고 2초간 속박합니다.</t>
    <phoneticPr fontId="38" type="noConversion"/>
  </si>
  <si>
    <t>SkillData</t>
  </si>
  <si>
    <t>Character</t>
  </si>
  <si>
    <t>TypeMain</t>
  </si>
  <si>
    <t>TypeTree</t>
  </si>
  <si>
    <t>RequireLevel</t>
  </si>
  <si>
    <t>TypeUI</t>
  </si>
  <si>
    <t>Name</t>
  </si>
  <si>
    <t>Detail</t>
  </si>
  <si>
    <t>ValueUse</t>
  </si>
  <si>
    <t>Distance</t>
  </si>
  <si>
    <t>Damage</t>
  </si>
  <si>
    <t>Range</t>
  </si>
  <si>
    <t>RangeAdd</t>
  </si>
  <si>
    <t>CostManaAdd</t>
  </si>
  <si>
    <t>TypeCore</t>
    <phoneticPr fontId="38" type="noConversion"/>
  </si>
  <si>
    <r>
      <t>call</t>
    </r>
    <r>
      <rPr>
        <sz val="11"/>
        <color rgb="FFDCDCAA"/>
        <rFont val="Consolas"/>
        <family val="3"/>
      </rPr>
      <t xml:space="preserve"> SaveStr</t>
    </r>
    <r>
      <rPr>
        <sz val="11"/>
        <color rgb="FFD4D4D4"/>
        <rFont val="Consolas"/>
        <family val="3"/>
      </rPr>
      <t>(</t>
    </r>
    <r>
      <rPr>
        <sz val="11"/>
        <color rgb="FF9CDCFE"/>
        <rFont val="Consolas"/>
        <family val="3"/>
      </rPr>
      <t>udg_hash</t>
    </r>
    <r>
      <rPr>
        <sz val="11"/>
        <color rgb="FFD4D4D4"/>
        <rFont val="Consolas"/>
        <family val="3"/>
      </rPr>
      <t>,</t>
    </r>
    <r>
      <rPr>
        <sz val="11"/>
        <color rgb="FFCCCCCC"/>
        <rFont val="Consolas"/>
        <family val="3"/>
      </rPr>
      <t xml:space="preserve"> </t>
    </r>
    <r>
      <rPr>
        <sz val="11"/>
        <color rgb="FFDCDCAA"/>
        <rFont val="Consolas"/>
        <family val="3"/>
      </rPr>
      <t>StringHash</t>
    </r>
    <r>
      <rPr>
        <sz val="11"/>
        <color rgb="FFD4D4D4"/>
        <rFont val="Consolas"/>
        <family val="3"/>
      </rPr>
      <t>(</t>
    </r>
    <r>
      <rPr>
        <sz val="11"/>
        <color rgb="FFCE9178"/>
        <rFont val="Consolas"/>
        <family val="3"/>
      </rPr>
      <t>"SkillObject"</t>
    </r>
    <r>
      <rPr>
        <sz val="11"/>
        <color rgb="FFD4D4D4"/>
        <rFont val="Consolas"/>
        <family val="3"/>
      </rPr>
      <t>),</t>
    </r>
    <r>
      <rPr>
        <sz val="11"/>
        <color rgb="FFCCCCCC"/>
        <rFont val="Consolas"/>
        <family val="3"/>
      </rPr>
      <t xml:space="preserve"> </t>
    </r>
    <r>
      <rPr>
        <sz val="11"/>
        <color rgb="FFB5CEA8"/>
        <rFont val="Consolas"/>
        <family val="3"/>
      </rPr>
      <t>1</t>
    </r>
    <r>
      <rPr>
        <sz val="11"/>
        <color rgb="FFD4D4D4"/>
        <rFont val="Consolas"/>
        <family val="3"/>
      </rPr>
      <t>,</t>
    </r>
    <r>
      <rPr>
        <sz val="11"/>
        <color rgb="FFCCCCCC"/>
        <rFont val="Consolas"/>
        <family val="3"/>
      </rPr>
      <t xml:space="preserve"> </t>
    </r>
    <r>
      <rPr>
        <sz val="11"/>
        <color rgb="FFCE9178"/>
        <rFont val="Consolas"/>
        <family val="3"/>
      </rPr>
      <t>"대쉬//앞으로 #Distance 거리만큼 빠르게 내달립니다."</t>
    </r>
    <r>
      <rPr>
        <sz val="11"/>
        <color rgb="FFD4D4D4"/>
        <rFont val="Consolas"/>
        <family val="3"/>
      </rPr>
      <t>)</t>
    </r>
  </si>
  <si>
    <r>
      <rPr>
        <strike/>
        <sz val="11"/>
        <color theme="1"/>
        <rFont val="Calibri"/>
        <family val="3"/>
      </rPr>
      <t xml:space="preserve">1. </t>
    </r>
    <r>
      <rPr>
        <strike/>
        <sz val="11"/>
        <color theme="1"/>
        <rFont val="맑은 고딕"/>
        <family val="3"/>
        <charset val="129"/>
      </rPr>
      <t>유닛</t>
    </r>
    <r>
      <rPr>
        <strike/>
        <sz val="11"/>
        <color theme="1"/>
        <rFont val="맑은 고딕"/>
        <family val="2"/>
        <scheme val="minor"/>
      </rPr>
      <t xml:space="preserve"> - </t>
    </r>
    <r>
      <rPr>
        <strike/>
        <sz val="11"/>
        <color theme="1"/>
        <rFont val="맑은 고딕"/>
        <family val="3"/>
        <charset val="129"/>
      </rPr>
      <t>추가영웅</t>
    </r>
    <phoneticPr fontId="38" type="noConversion"/>
  </si>
  <si>
    <t>ValueChange</t>
    <phoneticPr fontId="38" type="noConversion"/>
  </si>
  <si>
    <t>CastingTime</t>
    <phoneticPr fontId="38" type="noConversion"/>
  </si>
  <si>
    <t>CastingTimeAdd</t>
    <phoneticPr fontId="38" type="noConversion"/>
  </si>
  <si>
    <t>DamageAdd</t>
    <phoneticPr fontId="38" type="noConversion"/>
  </si>
  <si>
    <t>DistanceAdd</t>
    <phoneticPr fontId="38" type="noConversion"/>
  </si>
  <si>
    <t>Duration</t>
    <phoneticPr fontId="38" type="noConversion"/>
  </si>
  <si>
    <t>CoolTime</t>
    <phoneticPr fontId="38" type="noConversion"/>
  </si>
  <si>
    <t>DurationAdd</t>
    <phoneticPr fontId="38" type="noConversion"/>
  </si>
  <si>
    <t>CoolTimeAdd</t>
    <phoneticPr fontId="38" type="noConversion"/>
  </si>
  <si>
    <t>CostMana</t>
    <phoneticPr fontId="38" type="noConversion"/>
  </si>
  <si>
    <t>광역기</t>
  </si>
  <si>
    <t>광역기</t>
    <phoneticPr fontId="38" type="noConversion"/>
  </si>
  <si>
    <t>범위형</t>
    <phoneticPr fontId="38" type="noConversion"/>
  </si>
  <si>
    <t>방향형</t>
    <phoneticPr fontId="38" type="noConversion"/>
  </si>
  <si>
    <t>대상형</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</si>
</sst>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42" formatCode="_-&quot;₩&quot;* #,##0_-;\-&quot;₩&quot;* #,##0_-;_-&quot;₩&quot;* &quot;-&quot;_-;_-@_-"/>
    <numFmt numFmtId="176" formatCode="0.0"/>
    <numFmt numFmtId="177" formatCode="0.0%"/>
    <numFmt numFmtId="178" formatCode="yyyy\-mm\-dd"/>
    <numFmt numFmtId="179" formatCode="mm&quot;월&quot;\ dd&quot;일&quot;"/>
    <numFmt numFmtId="180" formatCode="0.000%"/>
    <numFmt numFmtId="181" formatCode="0_ "/>
    <numFmt numFmtId="182" formatCode="0.0_ "/>
    <numFmt numFmtId="183" formatCode="0.00_ "/>
    <numFmt numFmtId="184" formatCode="0.000_ "/>
    <numFmt numFmtId="185" formatCode="0.0000_ "/>
    <numFmt numFmtId="186" formatCode="0.00000_ "/>
    <numFmt numFmtId="187" formatCode="#,##0\ &quot;시&quot;&quot;간&quot;"/>
    <numFmt numFmtId="188" formatCode="\=\ #,##0.0\ &quot;일&quot;"/>
    <numFmt numFmtId="189" formatCode="yyyy&quot;년&quot;\ m&quot;월&quot;\ d&quot;일&quot;;@"/>
    <numFmt numFmtId="190" formatCode="&quot;Lv&quot;\ 0"/>
    <numFmt numFmtId="191" formatCode="#,##0\ &quot;시간&quot;"/>
    <numFmt numFmtId="192" formatCode="#,###.#"/>
    <numFmt numFmtId="193" formatCode="[Blue]_ #,##0;[Red]\-#,##0;"/>
    <numFmt numFmtId="194" formatCode="0&quot;만원&quot;\_x000a_0,"/>
    <numFmt numFmtId="195" formatCode="##0\_x000a_&quot;.&quot;0;[Red]\-##0\_x000a_&quot;.&quot;0;"/>
    <numFmt numFmtId="196" formatCode="[Blue]##0\_x000a_&quot;.&quot;0;[Red]\-##0\_x000a_&quot;.&quot;0;"/>
    <numFmt numFmtId="197" formatCode="[Red]\+##0&quot;.&quot;0;[Blue]\-##0&quot;.&quot;0;"/>
    <numFmt numFmtId="198" formatCode="[Blue]##0\_x000a_&quot;.&quot;0;"/>
    <numFmt numFmtId="199" formatCode="[Blue]#0&quot;.&quot;0&quot;s&quot;\_x000a_0;"/>
    <numFmt numFmtId="200" formatCode="0_ ;[Red]\-0\ "/>
    <numFmt numFmtId="201" formatCode="0.00_ ;[Red]\-0.00\ "/>
    <numFmt numFmtId="202" formatCode="[Red]##&quot;.&quot;#&quot;s&quot;\_x000a_0;[Blue]\-#0&quot;.&quot;0&quot;s&quot;\_x000a_0;"/>
    <numFmt numFmtId="203" formatCode="##&quot;.&quot;#&quot;s&quot;\_x000a_0;"/>
  </numFmts>
  <fonts count="165">
    <font>
      <sz val="11"/>
      <color theme="1"/>
      <name val="맑은 고딕"/>
      <scheme val="minor"/>
    </font>
    <font>
      <sz val="11"/>
      <color theme="1"/>
      <name val="맑은 고딕"/>
      <family val="2"/>
      <charset val="129"/>
      <scheme val="minor"/>
    </font>
    <font>
      <b/>
      <sz val="25"/>
      <color theme="1"/>
      <name val="Calibri"/>
      <family val="2"/>
    </font>
    <font>
      <sz val="11"/>
      <color theme="1"/>
      <name val="Calibri"/>
      <family val="2"/>
    </font>
    <font>
      <sz val="14"/>
      <color rgb="FF00B0F0"/>
      <name val="Calibri"/>
      <family val="2"/>
    </font>
    <font>
      <sz val="11"/>
      <name val="Calibri"/>
      <family val="2"/>
    </font>
    <font>
      <sz val="11"/>
      <color rgb="FF00B0F0"/>
      <name val="Calibri"/>
      <family val="2"/>
    </font>
    <font>
      <sz val="10"/>
      <color theme="1"/>
      <name val="Calibri"/>
      <family val="2"/>
    </font>
    <font>
      <b/>
      <sz val="22"/>
      <color theme="1"/>
      <name val="Calibri"/>
      <family val="2"/>
    </font>
    <font>
      <sz val="9"/>
      <color theme="1"/>
      <name val="Calibri"/>
      <family val="2"/>
    </font>
    <font>
      <sz val="11"/>
      <color theme="1"/>
      <name val="Malgun Gothic"/>
      <family val="3"/>
      <charset val="129"/>
    </font>
    <font>
      <b/>
      <sz val="11"/>
      <color theme="1"/>
      <name val="Malgun Gothic"/>
      <family val="3"/>
      <charset val="129"/>
    </font>
    <font>
      <sz val="11"/>
      <color rgb="FFFF0000"/>
      <name val="Calibri"/>
      <family val="2"/>
    </font>
    <font>
      <b/>
      <sz val="20"/>
      <color theme="1"/>
      <name val="Malgun Gothic"/>
      <family val="3"/>
      <charset val="129"/>
    </font>
    <font>
      <u/>
      <sz val="11"/>
      <color theme="10"/>
      <name val="Malgun Gothic"/>
      <family val="3"/>
      <charset val="129"/>
    </font>
    <font>
      <u/>
      <sz val="11"/>
      <color theme="10"/>
      <name val="Malgun Gothic"/>
      <family val="3"/>
      <charset val="129"/>
    </font>
    <font>
      <u/>
      <sz val="11"/>
      <color theme="10"/>
      <name val="Calibri"/>
      <family val="2"/>
    </font>
    <font>
      <sz val="11"/>
      <color theme="1"/>
      <name val="맑은 고딕"/>
      <family val="3"/>
      <charset val="129"/>
      <scheme val="minor"/>
    </font>
    <font>
      <u/>
      <sz val="11"/>
      <color rgb="FF0000FF"/>
      <name val="Calibri"/>
      <family val="2"/>
    </font>
    <font>
      <u/>
      <sz val="11"/>
      <color rgb="FF0000FF"/>
      <name val="Calibri"/>
      <family val="2"/>
    </font>
    <font>
      <b/>
      <sz val="14"/>
      <color theme="1"/>
      <name val="Malgun Gothic"/>
      <family val="3"/>
      <charset val="129"/>
    </font>
    <font>
      <b/>
      <sz val="20"/>
      <color theme="1"/>
      <name val="Calibri"/>
      <family val="2"/>
    </font>
    <font>
      <sz val="8"/>
      <color theme="1"/>
      <name val="Calibri"/>
      <family val="2"/>
    </font>
    <font>
      <sz val="11"/>
      <color theme="0"/>
      <name val="Calibri"/>
      <family val="2"/>
    </font>
    <font>
      <sz val="7"/>
      <color theme="1"/>
      <name val="Calibri"/>
      <family val="2"/>
    </font>
    <font>
      <b/>
      <sz val="11"/>
      <color rgb="FF202122"/>
      <name val="Arial"/>
      <family val="2"/>
    </font>
    <font>
      <sz val="11"/>
      <color rgb="FF373A3C"/>
      <name val="Open Sans"/>
      <family val="2"/>
    </font>
    <font>
      <sz val="11"/>
      <color rgb="FF000000"/>
      <name val="Arial"/>
      <family val="2"/>
    </font>
    <font>
      <sz val="11"/>
      <color rgb="FF373A3C"/>
      <name val="Arial"/>
      <family val="2"/>
    </font>
    <font>
      <sz val="11"/>
      <color rgb="FF000000"/>
      <name val="Calibri"/>
      <family val="2"/>
    </font>
    <font>
      <b/>
      <sz val="14"/>
      <color theme="1"/>
      <name val="Calibri"/>
      <family val="2"/>
    </font>
    <font>
      <b/>
      <sz val="18"/>
      <color theme="1"/>
      <name val="Calibri"/>
      <family val="2"/>
    </font>
    <font>
      <b/>
      <sz val="11"/>
      <color theme="1"/>
      <name val="Calibri"/>
      <family val="2"/>
    </font>
    <font>
      <sz val="11"/>
      <color rgb="FF00B050"/>
      <name val="Calibri"/>
      <family val="2"/>
    </font>
    <font>
      <sz val="11"/>
      <color theme="1"/>
      <name val="맑은 고딕"/>
      <family val="3"/>
      <charset val="129"/>
    </font>
    <font>
      <sz val="10"/>
      <color theme="1"/>
      <name val="맑은 고딕"/>
      <family val="3"/>
      <charset val="129"/>
    </font>
    <font>
      <sz val="11"/>
      <color theme="1"/>
      <name val="돋움"/>
      <family val="3"/>
      <charset val="129"/>
    </font>
    <font>
      <u/>
      <sz val="11"/>
      <color theme="10"/>
      <name val="맑은 고딕"/>
      <family val="3"/>
      <charset val="129"/>
      <scheme val="minor"/>
    </font>
    <font>
      <sz val="8"/>
      <name val="맑은 고딕"/>
      <family val="3"/>
      <charset val="129"/>
      <scheme val="minor"/>
    </font>
    <font>
      <sz val="11"/>
      <color theme="1"/>
      <name val="맑은 고딕"/>
      <family val="3"/>
      <charset val="129"/>
      <scheme val="minor"/>
    </font>
    <font>
      <sz val="11"/>
      <color theme="1"/>
      <name val="굴림"/>
      <family val="3"/>
      <charset val="129"/>
    </font>
    <font>
      <sz val="11"/>
      <color theme="1"/>
      <name val="돋음"/>
      <family val="3"/>
      <charset val="129"/>
    </font>
    <font>
      <sz val="11"/>
      <color theme="1"/>
      <name val="맑은 고딕"/>
      <family val="2"/>
      <scheme val="minor"/>
    </font>
    <font>
      <sz val="11"/>
      <color theme="1"/>
      <name val="Calibri"/>
      <family val="2"/>
    </font>
    <font>
      <sz val="10"/>
      <color theme="1"/>
      <name val="Calibri"/>
      <family val="2"/>
    </font>
    <font>
      <sz val="10"/>
      <color rgb="FFFF0000"/>
      <name val="Calibri"/>
      <family val="2"/>
    </font>
    <font>
      <sz val="11"/>
      <color theme="1"/>
      <name val="Arial"/>
      <family val="2"/>
    </font>
    <font>
      <sz val="8"/>
      <color rgb="FFFF0000"/>
      <name val="Calibri"/>
      <family val="2"/>
    </font>
    <font>
      <sz val="16"/>
      <color rgb="FF00B050"/>
      <name val="Calibri"/>
      <family val="2"/>
    </font>
    <font>
      <sz val="7"/>
      <color rgb="FFFF0000"/>
      <name val="Calibri"/>
      <family val="2"/>
    </font>
    <font>
      <sz val="14"/>
      <color rgb="FFFF0000"/>
      <name val="Calibri"/>
      <family val="2"/>
    </font>
    <font>
      <sz val="14"/>
      <color rgb="FF0070C0"/>
      <name val="Calibri"/>
      <family val="2"/>
    </font>
    <font>
      <sz val="16"/>
      <color rgb="FFFF99FF"/>
      <name val="Calibri"/>
      <family val="2"/>
    </font>
    <font>
      <sz val="16"/>
      <color rgb="FFFFFF00"/>
      <name val="Calibri"/>
      <family val="2"/>
    </font>
    <font>
      <sz val="11"/>
      <color theme="1"/>
      <name val="Arial Unicode MS"/>
      <family val="2"/>
    </font>
    <font>
      <sz val="11"/>
      <color theme="1"/>
      <name val="Arial Unicode MS"/>
    </font>
    <font>
      <sz val="11"/>
      <color theme="1"/>
      <name val="Calibri"/>
      <family val="3"/>
      <charset val="129"/>
    </font>
    <font>
      <sz val="11"/>
      <color theme="1"/>
      <name val="Arial Unicode MS"/>
      <family val="3"/>
      <charset val="129"/>
    </font>
    <font>
      <sz val="11"/>
      <color rgb="FF00B050"/>
      <name val="맑은 고딕"/>
      <family val="2"/>
      <scheme val="minor"/>
    </font>
    <font>
      <sz val="11"/>
      <color rgb="FF00B050"/>
      <name val="돋음"/>
      <family val="3"/>
      <charset val="129"/>
    </font>
    <font>
      <sz val="11"/>
      <color rgb="FF00B050"/>
      <name val="돋움"/>
      <family val="3"/>
      <charset val="129"/>
    </font>
    <font>
      <b/>
      <sz val="11"/>
      <color theme="1"/>
      <name val="맑은 고딕"/>
      <family val="2"/>
      <scheme val="minor"/>
    </font>
    <font>
      <b/>
      <sz val="11"/>
      <color theme="1"/>
      <name val="맑은 고딕"/>
      <family val="3"/>
      <charset val="129"/>
      <scheme val="minor"/>
    </font>
    <font>
      <sz val="11"/>
      <name val="맑은 고딕"/>
      <family val="2"/>
      <scheme val="minor"/>
    </font>
    <font>
      <sz val="11"/>
      <color rgb="FFFF0000"/>
      <name val="맑은 고딕"/>
      <family val="2"/>
      <scheme val="minor"/>
    </font>
    <font>
      <sz val="11"/>
      <color rgb="FF00B0F0"/>
      <name val="맑은 고딕"/>
      <family val="2"/>
      <scheme val="minor"/>
    </font>
    <font>
      <sz val="11"/>
      <color theme="1"/>
      <name val="굴림"/>
      <family val="2"/>
      <charset val="129"/>
    </font>
    <font>
      <sz val="11"/>
      <color theme="1"/>
      <name val="Arial Unicode MS"/>
      <family val="2"/>
      <charset val="129"/>
    </font>
    <font>
      <sz val="11"/>
      <color theme="1"/>
      <name val="맑은 고딕"/>
      <family val="2"/>
      <charset val="129"/>
    </font>
    <font>
      <sz val="11"/>
      <name val="맑은 고딕"/>
      <family val="3"/>
      <charset val="129"/>
      <scheme val="minor"/>
    </font>
    <font>
      <sz val="10"/>
      <color theme="1"/>
      <name val="맑은 고딕"/>
      <family val="2"/>
      <scheme val="minor"/>
    </font>
    <font>
      <sz val="10"/>
      <color theme="1"/>
      <name val="맑은 고딕"/>
      <family val="2"/>
      <charset val="129"/>
      <scheme val="minor"/>
    </font>
    <font>
      <sz val="10"/>
      <color theme="1"/>
      <name val="맑은 고딕"/>
      <family val="3"/>
      <charset val="129"/>
      <scheme val="minor"/>
    </font>
    <font>
      <b/>
      <sz val="11"/>
      <color theme="1"/>
      <name val="굴림"/>
      <family val="2"/>
      <charset val="129"/>
    </font>
    <font>
      <b/>
      <sz val="11"/>
      <color theme="1"/>
      <name val="맑은 고딕"/>
      <family val="2"/>
      <charset val="129"/>
      <scheme val="minor"/>
    </font>
    <font>
      <sz val="30"/>
      <color theme="1"/>
      <name val="맑은 고딕"/>
      <family val="2"/>
      <scheme val="minor"/>
    </font>
    <font>
      <b/>
      <sz val="30"/>
      <color theme="1"/>
      <name val="맑은 고딕"/>
      <family val="2"/>
      <scheme val="minor"/>
    </font>
    <font>
      <i/>
      <sz val="11"/>
      <color theme="1"/>
      <name val="맑은 고딕"/>
      <family val="2"/>
      <scheme val="minor"/>
    </font>
    <font>
      <i/>
      <sz val="11"/>
      <color theme="1"/>
      <name val="맑은 고딕"/>
      <family val="3"/>
      <charset val="129"/>
      <scheme val="minor"/>
    </font>
    <font>
      <b/>
      <sz val="20"/>
      <color theme="1"/>
      <name val="맑은 고딕"/>
      <family val="2"/>
      <scheme val="minor"/>
    </font>
    <font>
      <b/>
      <sz val="20"/>
      <color theme="1"/>
      <name val="맑은 고딕"/>
      <family val="3"/>
      <charset val="129"/>
      <scheme val="minor"/>
    </font>
    <font>
      <b/>
      <sz val="22"/>
      <color theme="1"/>
      <name val="맑은 고딕"/>
      <family val="2"/>
      <scheme val="minor"/>
    </font>
    <font>
      <b/>
      <sz val="22"/>
      <color theme="1"/>
      <name val="맑은 고딕"/>
      <family val="3"/>
      <charset val="129"/>
      <scheme val="minor"/>
    </font>
    <font>
      <sz val="10"/>
      <color theme="1"/>
      <name val="Malgun Gothic"/>
      <family val="3"/>
      <charset val="129"/>
    </font>
    <font>
      <b/>
      <sz val="16"/>
      <color theme="1"/>
      <name val="맑은 고딕"/>
      <family val="2"/>
      <scheme val="minor"/>
    </font>
    <font>
      <b/>
      <sz val="16"/>
      <color theme="1"/>
      <name val="맑은 고딕"/>
      <family val="3"/>
      <charset val="129"/>
      <scheme val="minor"/>
    </font>
    <font>
      <sz val="10"/>
      <color theme="1"/>
      <name val="맑은 고딕"/>
      <family val="2"/>
      <charset val="129"/>
    </font>
    <font>
      <sz val="11"/>
      <color theme="9"/>
      <name val="맑은 고딕"/>
      <family val="3"/>
      <charset val="129"/>
    </font>
    <font>
      <b/>
      <sz val="11"/>
      <color theme="1"/>
      <name val="맑은 고딕"/>
      <family val="3"/>
      <charset val="129"/>
    </font>
    <font>
      <sz val="11"/>
      <color theme="9"/>
      <name val="맑은 고딕"/>
      <family val="2"/>
      <scheme val="minor"/>
    </font>
    <font>
      <b/>
      <sz val="22"/>
      <color theme="1"/>
      <name val="맑은 고딕"/>
      <family val="3"/>
      <charset val="129"/>
    </font>
    <font>
      <b/>
      <sz val="11"/>
      <color theme="1"/>
      <name val="굴림"/>
      <family val="3"/>
      <charset val="129"/>
    </font>
    <font>
      <b/>
      <sz val="8"/>
      <color theme="1"/>
      <name val="맑은 고딕"/>
      <family val="3"/>
      <charset val="129"/>
    </font>
    <font>
      <b/>
      <sz val="11"/>
      <color theme="1"/>
      <name val="돋움"/>
      <family val="2"/>
      <charset val="129"/>
    </font>
    <font>
      <b/>
      <sz val="11"/>
      <color theme="1"/>
      <name val="Arial Unicode MS"/>
      <family val="2"/>
      <charset val="129"/>
    </font>
    <font>
      <sz val="11"/>
      <color theme="1"/>
      <name val="맑은 고딕"/>
      <family val="2"/>
      <scheme val="major"/>
    </font>
    <font>
      <sz val="11"/>
      <color theme="1"/>
      <name val="맑은 고딕"/>
      <family val="2"/>
      <charset val="129"/>
      <scheme val="major"/>
    </font>
    <font>
      <sz val="11"/>
      <color theme="1"/>
      <name val="맑은 고딕"/>
      <family val="3"/>
      <charset val="129"/>
      <scheme val="major"/>
    </font>
    <font>
      <sz val="9"/>
      <color rgb="FF00B0F0"/>
      <name val="맑은 고딕"/>
      <family val="2"/>
      <scheme val="minor"/>
    </font>
    <font>
      <sz val="9"/>
      <color rgb="FF00B0F0"/>
      <name val="맑은 고딕"/>
      <family val="3"/>
      <charset val="129"/>
    </font>
    <font>
      <sz val="9"/>
      <color rgb="FF00B0F0"/>
      <name val="맑은 고딕"/>
      <family val="2"/>
      <charset val="129"/>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b/>
      <sz val="14"/>
      <color theme="1"/>
      <name val="맑은 고딕"/>
      <family val="2"/>
      <scheme val="major"/>
    </font>
    <font>
      <b/>
      <sz val="14"/>
      <color theme="1"/>
      <name val="맑은 고딕"/>
      <family val="3"/>
      <charset val="129"/>
      <scheme val="major"/>
    </font>
    <font>
      <sz val="10"/>
      <color theme="1"/>
      <name val="맑은 고딕"/>
      <family val="2"/>
      <scheme val="major"/>
    </font>
    <font>
      <sz val="10"/>
      <color theme="1"/>
      <name val="맑은 고딕"/>
      <family val="3"/>
      <charset val="129"/>
      <scheme val="major"/>
    </font>
    <font>
      <sz val="11"/>
      <color rgb="FFFF0000"/>
      <name val="맑은 고딕"/>
      <family val="3"/>
      <charset val="129"/>
      <scheme val="major"/>
    </font>
    <font>
      <sz val="11"/>
      <color rgb="FFFF0000"/>
      <name val="맑은 고딕"/>
      <family val="2"/>
      <scheme val="major"/>
    </font>
    <font>
      <b/>
      <sz val="11"/>
      <color theme="1"/>
      <name val="맑은 고딕"/>
      <family val="2"/>
      <scheme val="major"/>
    </font>
    <font>
      <b/>
      <sz val="11"/>
      <color rgb="FF00B0F0"/>
      <name val="맑은 고딕"/>
      <family val="2"/>
      <scheme val="minor"/>
    </font>
    <font>
      <b/>
      <sz val="10"/>
      <color theme="1"/>
      <name val="맑은 고딕"/>
      <family val="3"/>
      <charset val="129"/>
    </font>
    <font>
      <b/>
      <sz val="10"/>
      <color theme="1"/>
      <name val="굴림"/>
      <family val="2"/>
      <charset val="129"/>
    </font>
    <font>
      <b/>
      <sz val="11"/>
      <color rgb="FF00B0F0"/>
      <name val="굴림"/>
      <family val="3"/>
      <charset val="129"/>
    </font>
    <font>
      <b/>
      <sz val="10"/>
      <color theme="1"/>
      <name val="굴림"/>
      <family val="3"/>
      <charset val="129"/>
    </font>
    <font>
      <b/>
      <sz val="10"/>
      <color rgb="FF00B0F0"/>
      <name val="맑은 고딕"/>
      <family val="2"/>
      <scheme val="minor"/>
    </font>
    <font>
      <b/>
      <sz val="11"/>
      <color theme="9"/>
      <name val="굴림"/>
      <family val="2"/>
      <charset val="129"/>
    </font>
    <font>
      <b/>
      <sz val="10"/>
      <color theme="9"/>
      <name val="맑은 고딕"/>
      <family val="2"/>
      <scheme val="major"/>
    </font>
    <font>
      <sz val="11"/>
      <color theme="9"/>
      <name val="맑은 고딕"/>
      <family val="2"/>
      <scheme val="major"/>
    </font>
    <font>
      <sz val="11"/>
      <color theme="9"/>
      <name val="맑은 고딕"/>
      <family val="3"/>
      <charset val="129"/>
      <scheme val="major"/>
    </font>
    <font>
      <b/>
      <sz val="9"/>
      <color indexed="81"/>
      <name val="맑은 고딕"/>
      <family val="3"/>
      <charset val="129"/>
    </font>
    <font>
      <sz val="9"/>
      <color indexed="81"/>
      <name val="맑은 고딕"/>
      <family val="3"/>
      <charset val="129"/>
    </font>
    <font>
      <b/>
      <sz val="18"/>
      <color theme="1"/>
      <name val="맑은 고딕"/>
      <family val="3"/>
      <charset val="129"/>
    </font>
    <font>
      <sz val="11"/>
      <color rgb="FFFF0000"/>
      <name val="맑은 고딕"/>
      <family val="3"/>
      <charset val="129"/>
      <scheme val="minor"/>
    </font>
    <font>
      <b/>
      <sz val="14"/>
      <color theme="1"/>
      <name val="맑은 고딕"/>
      <family val="3"/>
      <charset val="129"/>
    </font>
    <font>
      <b/>
      <sz val="36"/>
      <color theme="1"/>
      <name val="맑은 고딕"/>
      <family val="3"/>
      <charset val="129"/>
    </font>
    <font>
      <b/>
      <sz val="11"/>
      <color rgb="FF00B050"/>
      <name val="맑은 고딕"/>
      <family val="3"/>
      <charset val="129"/>
      <scheme val="minor"/>
    </font>
    <font>
      <u/>
      <sz val="11"/>
      <color theme="1"/>
      <name val="맑은 고딕"/>
      <family val="3"/>
      <charset val="129"/>
    </font>
    <font>
      <u/>
      <sz val="11"/>
      <color theme="1"/>
      <name val="Calibri"/>
      <family val="2"/>
    </font>
    <font>
      <sz val="9"/>
      <color theme="1"/>
      <name val="맑은 고딕"/>
      <family val="3"/>
      <charset val="129"/>
    </font>
    <font>
      <b/>
      <sz val="14"/>
      <color theme="1"/>
      <name val="맑은 고딕"/>
      <family val="3"/>
      <charset val="129"/>
      <scheme val="minor"/>
    </font>
    <font>
      <u/>
      <sz val="9"/>
      <color theme="1"/>
      <name val="Calibri"/>
      <family val="2"/>
    </font>
    <font>
      <b/>
      <u/>
      <sz val="10"/>
      <color theme="1"/>
      <name val="맑은 고딕"/>
      <family val="3"/>
      <charset val="129"/>
    </font>
    <font>
      <sz val="12"/>
      <color theme="1"/>
      <name val="맑은 고딕"/>
      <family val="3"/>
      <charset val="129"/>
      <scheme val="major"/>
    </font>
    <font>
      <b/>
      <sz val="12"/>
      <color theme="1"/>
      <name val="맑은 고딕"/>
      <family val="3"/>
      <charset val="129"/>
      <scheme val="major"/>
    </font>
    <font>
      <sz val="10"/>
      <color rgb="FFFF0000"/>
      <name val="맑은 고딕"/>
      <family val="3"/>
      <charset val="129"/>
      <scheme val="major"/>
    </font>
    <font>
      <sz val="28"/>
      <color theme="1"/>
      <name val="맑은 고딕"/>
      <family val="3"/>
      <charset val="129"/>
      <scheme val="major"/>
    </font>
    <font>
      <sz val="11"/>
      <name val="맑은 고딕"/>
      <family val="3"/>
      <charset val="129"/>
      <scheme val="major"/>
    </font>
    <font>
      <u/>
      <sz val="11"/>
      <color theme="1"/>
      <name val="맑은 고딕"/>
      <family val="3"/>
      <charset val="129"/>
      <scheme val="minor"/>
    </font>
    <font>
      <sz val="9"/>
      <color theme="1"/>
      <name val="맑은 고딕"/>
      <family val="3"/>
      <charset val="129"/>
      <scheme val="minor"/>
    </font>
    <font>
      <u/>
      <sz val="9"/>
      <color theme="1"/>
      <name val="맑은 고딕"/>
      <family val="3"/>
      <charset val="129"/>
      <scheme val="minor"/>
    </font>
    <font>
      <b/>
      <sz val="11"/>
      <color theme="0" tint="-0.499984740745262"/>
      <name val="맑은 고딕"/>
      <family val="3"/>
      <charset val="129"/>
    </font>
    <font>
      <b/>
      <sz val="16"/>
      <color theme="1"/>
      <name val="맑은 고딕"/>
      <family val="3"/>
      <charset val="129"/>
    </font>
    <font>
      <sz val="11"/>
      <color rgb="FF0000FF"/>
      <name val="맑은 고딕"/>
      <family val="3"/>
      <charset val="129"/>
    </font>
    <font>
      <b/>
      <i/>
      <sz val="11"/>
      <color theme="0" tint="-0.499984740745262"/>
      <name val="맑은 고딕"/>
      <family val="3"/>
      <charset val="129"/>
    </font>
    <font>
      <u/>
      <sz val="9"/>
      <color theme="1"/>
      <name val="맑은 고딕"/>
      <family val="3"/>
      <charset val="129"/>
    </font>
    <font>
      <u/>
      <sz val="10"/>
      <color theme="1"/>
      <name val="맑은 고딕"/>
      <family val="3"/>
      <charset val="129"/>
    </font>
    <font>
      <sz val="10"/>
      <color theme="1"/>
      <name val="Calibri"/>
      <family val="3"/>
      <charset val="129"/>
    </font>
    <font>
      <sz val="8"/>
      <color theme="1"/>
      <name val="맑은 고딕"/>
      <family val="3"/>
      <charset val="129"/>
    </font>
    <font>
      <b/>
      <sz val="14"/>
      <color theme="1"/>
      <name val="맑은 고딕"/>
      <family val="2"/>
      <charset val="129"/>
    </font>
    <font>
      <b/>
      <sz val="18"/>
      <color theme="1"/>
      <name val="맑은 고딕"/>
      <family val="3"/>
      <charset val="129"/>
      <scheme val="minor"/>
    </font>
    <font>
      <sz val="7"/>
      <color theme="1"/>
      <name val="맑은 고딕"/>
      <family val="3"/>
      <charset val="129"/>
    </font>
    <font>
      <sz val="11"/>
      <color rgb="FFCCCCCC"/>
      <name val="Consolas"/>
      <family val="3"/>
    </font>
    <font>
      <sz val="11"/>
      <color rgb="FF569CD6"/>
      <name val="Consolas"/>
      <family val="3"/>
    </font>
    <font>
      <sz val="11"/>
      <color rgb="FFDCDCAA"/>
      <name val="Consolas"/>
      <family val="3"/>
    </font>
    <font>
      <sz val="11"/>
      <color rgb="FFD4D4D4"/>
      <name val="Consolas"/>
      <family val="3"/>
    </font>
    <font>
      <sz val="11"/>
      <color rgb="FF9CDCFE"/>
      <name val="Consolas"/>
      <family val="3"/>
    </font>
    <font>
      <sz val="11"/>
      <color rgb="FFCE9178"/>
      <name val="Consolas"/>
      <family val="3"/>
    </font>
    <font>
      <sz val="11"/>
      <color rgb="FFB5CEA8"/>
      <name val="Consolas"/>
      <family val="3"/>
    </font>
    <font>
      <strike/>
      <sz val="11"/>
      <color theme="1"/>
      <name val="맑은 고딕"/>
      <family val="3"/>
      <charset val="129"/>
      <scheme val="minor"/>
    </font>
    <font>
      <strike/>
      <sz val="11"/>
      <color theme="1"/>
      <name val="Calibri"/>
      <family val="3"/>
    </font>
    <font>
      <strike/>
      <sz val="11"/>
      <color theme="1"/>
      <name val="맑은 고딕"/>
      <family val="3"/>
      <charset val="129"/>
    </font>
    <font>
      <strike/>
      <sz val="11"/>
      <color theme="1"/>
      <name val="맑은 고딕"/>
      <family val="2"/>
      <scheme val="minor"/>
    </font>
  </fonts>
  <fills count="5">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theme="5" tint="0.59999389629810485"/>
        <bgColor indexed="64"/>
      </patternFill>
    </fill>
  </fills>
  <borders count="77">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FF0000"/>
      </left>
      <right style="thin">
        <color rgb="FFFF0000"/>
      </right>
      <top style="thin">
        <color rgb="FFFF0000"/>
      </top>
      <bottom style="thin">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double">
        <color auto="1"/>
      </left>
      <right/>
      <top/>
      <bottom/>
      <diagonal/>
    </border>
    <border>
      <left/>
      <right/>
      <top style="thin">
        <color indexed="64"/>
      </top>
      <bottom/>
      <diagonal/>
    </border>
    <border>
      <left/>
      <right style="medium">
        <color indexed="64"/>
      </right>
      <top style="thin">
        <color indexed="64"/>
      </top>
      <bottom/>
      <diagonal/>
    </border>
    <border>
      <left style="double">
        <color indexed="64"/>
      </left>
      <right/>
      <top style="medium">
        <color indexed="64"/>
      </top>
      <bottom style="medium">
        <color indexed="64"/>
      </bottom>
      <diagonal/>
    </border>
    <border>
      <left style="double">
        <color indexed="64"/>
      </left>
      <right/>
      <top style="medium">
        <color indexed="64"/>
      </top>
      <bottom style="thin">
        <color indexed="64"/>
      </bottom>
      <diagonal/>
    </border>
    <border>
      <left style="double">
        <color indexed="64"/>
      </left>
      <right/>
      <top style="thin">
        <color indexed="64"/>
      </top>
      <bottom/>
      <diagonal/>
    </border>
    <border>
      <left style="double">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style="thin">
        <color indexed="64"/>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medium">
        <color indexed="64"/>
      </top>
      <bottom/>
      <diagonal/>
    </border>
  </borders>
  <cellStyleXfs count="3">
    <xf numFmtId="0" fontId="0" fillId="0" borderId="0"/>
    <xf numFmtId="0" fontId="37" fillId="0" borderId="0" applyNumberFormat="0" applyFill="0" applyBorder="0" applyAlignment="0" applyProtection="0"/>
    <xf numFmtId="42" fontId="17" fillId="0" borderId="0" applyFont="0" applyFill="0" applyBorder="0" applyAlignment="0" applyProtection="0">
      <alignment vertical="center"/>
    </xf>
  </cellStyleXfs>
  <cellXfs count="662">
    <xf numFmtId="0" fontId="0" fillId="0" borderId="0" xfId="0"/>
    <xf numFmtId="0" fontId="2" fillId="0" borderId="0" xfId="0" applyFont="1" applyAlignment="1">
      <alignment horizontal="center" vertical="center"/>
    </xf>
    <xf numFmtId="0" fontId="3" fillId="0" borderId="0" xfId="0" applyFont="1"/>
    <xf numFmtId="0" fontId="4"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xf numFmtId="176" fontId="3" fillId="0" borderId="0" xfId="0" applyNumberFormat="1" applyFont="1"/>
    <xf numFmtId="177" fontId="3" fillId="0" borderId="0" xfId="0" applyNumberFormat="1" applyFont="1"/>
    <xf numFmtId="0" fontId="3" fillId="0" borderId="1" xfId="0" quotePrefix="1" applyFont="1" applyBorder="1" applyAlignment="1">
      <alignment horizontal="center"/>
    </xf>
    <xf numFmtId="0" fontId="3" fillId="0" borderId="0" xfId="0" quotePrefix="1" applyFont="1" applyAlignment="1">
      <alignment horizontal="center"/>
    </xf>
    <xf numFmtId="0" fontId="3" fillId="0" borderId="0" xfId="0" applyFont="1" applyAlignment="1">
      <alignment horizontal="center" vertical="center"/>
    </xf>
    <xf numFmtId="0" fontId="6" fillId="0" borderId="0" xfId="0" applyFont="1" applyAlignment="1">
      <alignment horizontal="center"/>
    </xf>
    <xf numFmtId="0" fontId="3" fillId="0" borderId="0" xfId="0" applyFont="1" applyAlignment="1">
      <alignment vertical="center" wrapText="1"/>
    </xf>
    <xf numFmtId="0" fontId="3" fillId="0" borderId="0" xfId="0" applyFont="1" applyAlignment="1">
      <alignment vertical="center"/>
    </xf>
    <xf numFmtId="0" fontId="7" fillId="0" borderId="0" xfId="0" applyFont="1" applyAlignment="1">
      <alignment vertical="center" wrapText="1"/>
    </xf>
    <xf numFmtId="0" fontId="3" fillId="0" borderId="3"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9" fontId="3" fillId="0" borderId="0" xfId="0" applyNumberFormat="1" applyFont="1"/>
    <xf numFmtId="178" fontId="10" fillId="0" borderId="0" xfId="0" applyNumberFormat="1" applyFont="1" applyAlignment="1">
      <alignment horizontal="center" vertical="center"/>
    </xf>
    <xf numFmtId="0" fontId="10" fillId="0" borderId="0" xfId="0" applyFont="1" applyAlignment="1">
      <alignment horizontal="center" vertical="center" wrapText="1"/>
    </xf>
    <xf numFmtId="179" fontId="10" fillId="0" borderId="0" xfId="0" applyNumberFormat="1" applyFont="1" applyAlignment="1">
      <alignment horizontal="center" vertical="center"/>
    </xf>
    <xf numFmtId="0" fontId="10" fillId="0" borderId="0" xfId="0" applyFont="1" applyAlignment="1">
      <alignment vertical="center" wrapText="1"/>
    </xf>
    <xf numFmtId="0" fontId="10" fillId="0" borderId="0" xfId="0" applyFont="1" applyAlignment="1">
      <alignment wrapText="1"/>
    </xf>
    <xf numFmtId="0" fontId="10" fillId="0" borderId="0" xfId="0" applyFont="1" applyAlignment="1">
      <alignment horizontal="center"/>
    </xf>
    <xf numFmtId="0" fontId="14" fillId="0" borderId="0" xfId="0" applyFont="1"/>
    <xf numFmtId="0" fontId="15" fillId="0" borderId="0" xfId="0" quotePrefix="1" applyFont="1"/>
    <xf numFmtId="0" fontId="16" fillId="0" borderId="0" xfId="0" applyFont="1"/>
    <xf numFmtId="0" fontId="10" fillId="0" borderId="0" xfId="0" applyFont="1"/>
    <xf numFmtId="0" fontId="3" fillId="0" borderId="0" xfId="0" quotePrefix="1" applyFont="1"/>
    <xf numFmtId="0" fontId="17" fillId="0" borderId="0" xfId="0" applyFont="1"/>
    <xf numFmtId="0" fontId="18" fillId="0" borderId="0" xfId="0" applyFont="1"/>
    <xf numFmtId="0" fontId="19" fillId="0" borderId="0" xfId="0" applyFont="1"/>
    <xf numFmtId="0" fontId="20" fillId="0" borderId="0" xfId="0" applyFont="1" applyAlignment="1">
      <alignment vertical="center"/>
    </xf>
    <xf numFmtId="0" fontId="11" fillId="0" borderId="0" xfId="0" applyFont="1" applyAlignment="1">
      <alignment vertical="center"/>
    </xf>
    <xf numFmtId="9" fontId="3" fillId="0" borderId="2" xfId="0" applyNumberFormat="1" applyFont="1" applyBorder="1"/>
    <xf numFmtId="0" fontId="3" fillId="0" borderId="2" xfId="0" applyFont="1" applyBorder="1"/>
    <xf numFmtId="0" fontId="3" fillId="0" borderId="2" xfId="0" quotePrefix="1" applyFont="1" applyBorder="1"/>
    <xf numFmtId="0" fontId="9" fillId="0" borderId="0" xfId="0" applyFont="1" applyAlignment="1">
      <alignment horizontal="center"/>
    </xf>
    <xf numFmtId="0" fontId="3" fillId="0" borderId="6" xfId="0" quotePrefix="1" applyFont="1" applyBorder="1"/>
    <xf numFmtId="0" fontId="3" fillId="0" borderId="7" xfId="0" applyFont="1" applyBorder="1"/>
    <xf numFmtId="0" fontId="3" fillId="0" borderId="4" xfId="0" quotePrefix="1" applyFont="1" applyBorder="1"/>
    <xf numFmtId="0" fontId="3" fillId="0" borderId="3" xfId="0" applyFont="1" applyBorder="1"/>
    <xf numFmtId="0" fontId="3" fillId="0" borderId="4" xfId="0" applyFont="1" applyBorder="1"/>
    <xf numFmtId="0" fontId="7" fillId="0" borderId="0" xfId="0" applyFont="1" applyAlignment="1">
      <alignment horizontal="center" vertical="center"/>
    </xf>
    <xf numFmtId="0" fontId="22" fillId="0" borderId="0" xfId="0" applyFont="1" applyAlignment="1">
      <alignment horizontal="center" vertical="center"/>
    </xf>
    <xf numFmtId="0" fontId="3" fillId="0" borderId="5" xfId="0" quotePrefix="1" applyFont="1" applyBorder="1"/>
    <xf numFmtId="0" fontId="3" fillId="0" borderId="8" xfId="0" applyFont="1" applyBorder="1"/>
    <xf numFmtId="0" fontId="9" fillId="0" borderId="0" xfId="0" applyFont="1"/>
    <xf numFmtId="0" fontId="21" fillId="0" borderId="0" xfId="0" applyFont="1" applyAlignment="1">
      <alignment vertical="center"/>
    </xf>
    <xf numFmtId="0" fontId="3" fillId="0" borderId="6"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vertical="center"/>
    </xf>
    <xf numFmtId="0" fontId="7" fillId="0" borderId="0" xfId="0" applyFont="1" applyAlignment="1">
      <alignment horizontal="left" vertical="center"/>
    </xf>
    <xf numFmtId="0" fontId="3" fillId="0" borderId="5" xfId="0" applyFont="1" applyBorder="1"/>
    <xf numFmtId="0" fontId="3" fillId="0" borderId="1" xfId="0" quotePrefix="1" applyFont="1" applyBorder="1"/>
    <xf numFmtId="0" fontId="7" fillId="0" borderId="1" xfId="0" applyFont="1" applyBorder="1"/>
    <xf numFmtId="0" fontId="23" fillId="0" borderId="0" xfId="0" applyFont="1"/>
    <xf numFmtId="0" fontId="3" fillId="0" borderId="12" xfId="0" applyFont="1" applyBorder="1"/>
    <xf numFmtId="0" fontId="3" fillId="0" borderId="13" xfId="0" applyFont="1" applyBorder="1" applyAlignment="1">
      <alignment horizontal="center"/>
    </xf>
    <xf numFmtId="0" fontId="3" fillId="0" borderId="14" xfId="0" applyFont="1" applyBorder="1" applyAlignment="1">
      <alignment horizontal="center" vertical="center"/>
    </xf>
    <xf numFmtId="0" fontId="3" fillId="0" borderId="13" xfId="0" applyFont="1" applyBorder="1" applyAlignment="1">
      <alignment vertical="center"/>
    </xf>
    <xf numFmtId="0" fontId="3" fillId="0" borderId="15" xfId="0" applyFont="1" applyBorder="1" applyAlignment="1">
      <alignment horizontal="center"/>
    </xf>
    <xf numFmtId="0" fontId="3" fillId="0" borderId="1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xf>
    <xf numFmtId="0" fontId="3" fillId="0" borderId="0" xfId="0" applyFont="1" applyAlignment="1">
      <alignment horizontal="right"/>
    </xf>
    <xf numFmtId="0" fontId="22" fillId="0" borderId="16" xfId="0" applyFont="1" applyBorder="1" applyAlignment="1">
      <alignment horizontal="center" vertical="center"/>
    </xf>
    <xf numFmtId="0" fontId="24" fillId="0" borderId="16" xfId="0" applyFont="1" applyBorder="1" applyAlignment="1">
      <alignment horizontal="center" vertical="center"/>
    </xf>
    <xf numFmtId="0" fontId="3" fillId="0" borderId="17" xfId="0" applyFont="1" applyBorder="1"/>
    <xf numFmtId="0" fontId="3" fillId="0" borderId="18" xfId="0" applyFont="1" applyBorder="1"/>
    <xf numFmtId="0" fontId="3" fillId="0" borderId="19" xfId="0" applyFont="1" applyBorder="1"/>
    <xf numFmtId="10" fontId="3" fillId="0" borderId="0" xfId="0" applyNumberFormat="1" applyFont="1"/>
    <xf numFmtId="0" fontId="12" fillId="0" borderId="0" xfId="0" applyFont="1"/>
    <xf numFmtId="0" fontId="25" fillId="0" borderId="0" xfId="0" applyFont="1"/>
    <xf numFmtId="0" fontId="3" fillId="0" borderId="12" xfId="0" applyFont="1" applyBorder="1" applyAlignment="1">
      <alignment vertical="center"/>
    </xf>
    <xf numFmtId="0" fontId="7" fillId="0" borderId="13" xfId="0" applyFont="1" applyBorder="1" applyAlignment="1">
      <alignment horizontal="center" vertical="center"/>
    </xf>
    <xf numFmtId="0" fontId="3" fillId="0" borderId="18" xfId="0" applyFont="1" applyBorder="1" applyAlignment="1">
      <alignment horizontal="center"/>
    </xf>
    <xf numFmtId="0" fontId="22" fillId="0" borderId="0" xfId="0" applyFont="1"/>
    <xf numFmtId="0" fontId="7" fillId="0" borderId="13" xfId="0" applyFont="1" applyBorder="1" applyAlignment="1">
      <alignment horizontal="center"/>
    </xf>
    <xf numFmtId="0" fontId="9" fillId="0" borderId="13" xfId="0" applyFont="1" applyBorder="1" applyAlignment="1">
      <alignment horizontal="center" vertical="center"/>
    </xf>
    <xf numFmtId="0" fontId="22" fillId="0" borderId="13" xfId="0" applyFont="1" applyBorder="1" applyAlignment="1">
      <alignment horizontal="center" vertical="center"/>
    </xf>
    <xf numFmtId="0" fontId="22" fillId="0" borderId="0" xfId="0" applyFont="1" applyAlignment="1">
      <alignment horizontal="center"/>
    </xf>
    <xf numFmtId="0" fontId="24" fillId="0" borderId="0" xfId="0" applyFont="1" applyAlignment="1">
      <alignment horizontal="center" vertical="center"/>
    </xf>
    <xf numFmtId="0" fontId="7" fillId="0" borderId="18" xfId="0" applyFont="1" applyBorder="1" applyAlignment="1">
      <alignment horizontal="center"/>
    </xf>
    <xf numFmtId="0" fontId="3" fillId="0" borderId="19" xfId="0" applyFont="1" applyBorder="1" applyAlignment="1">
      <alignment horizontal="center"/>
    </xf>
    <xf numFmtId="0" fontId="26" fillId="2" borderId="20" xfId="0" applyFont="1" applyFill="1" applyBorder="1" applyAlignment="1">
      <alignment horizontal="center"/>
    </xf>
    <xf numFmtId="0" fontId="27" fillId="3" borderId="20" xfId="0" applyFont="1" applyFill="1" applyBorder="1" applyAlignment="1">
      <alignment horizontal="left"/>
    </xf>
    <xf numFmtId="0" fontId="28" fillId="0" borderId="0" xfId="0" applyFont="1"/>
    <xf numFmtId="0" fontId="26" fillId="2" borderId="20" xfId="0" applyFont="1" applyFill="1" applyBorder="1"/>
    <xf numFmtId="0" fontId="3" fillId="0" borderId="0" xfId="0" applyFont="1" applyAlignment="1">
      <alignment wrapText="1"/>
    </xf>
    <xf numFmtId="0" fontId="29" fillId="3" borderId="20" xfId="0" applyFont="1" applyFill="1" applyBorder="1" applyAlignment="1">
      <alignment horizontal="left"/>
    </xf>
    <xf numFmtId="0" fontId="8" fillId="0" borderId="0" xfId="0" applyFont="1" applyAlignment="1">
      <alignment vertical="center"/>
    </xf>
    <xf numFmtId="0" fontId="3" fillId="0" borderId="9" xfId="0" applyFont="1" applyBorder="1"/>
    <xf numFmtId="0" fontId="3" fillId="0" borderId="21" xfId="0" applyFont="1" applyBorder="1" applyAlignment="1">
      <alignment horizontal="center"/>
    </xf>
    <xf numFmtId="0" fontId="32" fillId="0" borderId="22" xfId="0" applyFont="1" applyBorder="1" applyAlignment="1">
      <alignment horizontal="center"/>
    </xf>
    <xf numFmtId="0" fontId="3" fillId="0" borderId="23" xfId="0" applyFont="1" applyBorder="1" applyAlignment="1">
      <alignment horizont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3" fillId="0" borderId="12" xfId="0" applyFont="1" applyBorder="1" applyAlignment="1">
      <alignment horizontal="center"/>
    </xf>
    <xf numFmtId="0" fontId="3" fillId="0" borderId="13" xfId="0" applyFont="1" applyBorder="1"/>
    <xf numFmtId="0" fontId="3" fillId="0" borderId="12" xfId="0" applyFont="1" applyBorder="1" applyAlignment="1">
      <alignment horizontal="center" vertical="center"/>
    </xf>
    <xf numFmtId="0" fontId="3" fillId="0" borderId="24" xfId="0" applyFont="1" applyBorder="1" applyAlignment="1">
      <alignment horizontal="center" vertical="center"/>
    </xf>
    <xf numFmtId="0" fontId="7" fillId="0" borderId="12" xfId="0" applyFont="1" applyBorder="1" applyAlignment="1">
      <alignment horizontal="center"/>
    </xf>
    <xf numFmtId="10" fontId="9" fillId="0" borderId="0" xfId="0" applyNumberFormat="1" applyFont="1" applyAlignment="1">
      <alignment vertical="center" wrapText="1"/>
    </xf>
    <xf numFmtId="0" fontId="3" fillId="0" borderId="17" xfId="0" applyFont="1" applyBorder="1" applyAlignment="1">
      <alignment horizontal="center" vertical="center"/>
    </xf>
    <xf numFmtId="0" fontId="3" fillId="0" borderId="18" xfId="0" applyFont="1" applyBorder="1" applyAlignment="1">
      <alignment vertical="center"/>
    </xf>
    <xf numFmtId="0" fontId="3" fillId="0" borderId="19" xfId="0" applyFont="1" applyBorder="1" applyAlignment="1">
      <alignment vertical="center"/>
    </xf>
    <xf numFmtId="0" fontId="33" fillId="0" borderId="0" xfId="0" applyFont="1" applyAlignment="1">
      <alignment horizontal="left"/>
    </xf>
    <xf numFmtId="0" fontId="0" fillId="0" borderId="0" xfId="0" applyAlignment="1">
      <alignment horizontal="center"/>
    </xf>
    <xf numFmtId="0" fontId="0" fillId="0" borderId="25" xfId="0" applyBorder="1"/>
    <xf numFmtId="0" fontId="0" fillId="0" borderId="26" xfId="0" applyBorder="1" applyAlignment="1">
      <alignment horizontal="center"/>
    </xf>
    <xf numFmtId="0" fontId="0" fillId="0" borderId="26" xfId="0" applyBorder="1"/>
    <xf numFmtId="0" fontId="0" fillId="0" borderId="27" xfId="0" applyBorder="1"/>
    <xf numFmtId="0" fontId="0" fillId="0" borderId="28" xfId="0" applyBorder="1"/>
    <xf numFmtId="0" fontId="37" fillId="0" borderId="20" xfId="1" applyBorder="1" applyAlignment="1">
      <alignment horizontal="center"/>
    </xf>
    <xf numFmtId="0" fontId="41" fillId="0" borderId="20" xfId="0" applyFont="1" applyBorder="1"/>
    <xf numFmtId="0" fontId="0" fillId="0" borderId="20" xfId="0" applyBorder="1"/>
    <xf numFmtId="0" fontId="0" fillId="0" borderId="29" xfId="0" applyBorder="1"/>
    <xf numFmtId="0" fontId="36" fillId="0" borderId="20" xfId="0" applyFont="1" applyBorder="1"/>
    <xf numFmtId="0" fontId="0" fillId="0" borderId="20" xfId="0" applyBorder="1" applyAlignment="1">
      <alignment horizontal="center"/>
    </xf>
    <xf numFmtId="0" fontId="40" fillId="0" borderId="20" xfId="0" applyFont="1" applyBorder="1"/>
    <xf numFmtId="0" fontId="0" fillId="0" borderId="30" xfId="0" applyBorder="1"/>
    <xf numFmtId="0" fontId="0" fillId="0" borderId="31" xfId="0" applyBorder="1" applyAlignment="1">
      <alignment horizontal="center"/>
    </xf>
    <xf numFmtId="0" fontId="0" fillId="0" borderId="31" xfId="0" applyBorder="1"/>
    <xf numFmtId="0" fontId="0" fillId="0" borderId="32" xfId="0" applyBorder="1"/>
    <xf numFmtId="0" fontId="39" fillId="0" borderId="0" xfId="0" applyFont="1"/>
    <xf numFmtId="0" fontId="54" fillId="0" borderId="0" xfId="0" applyFont="1"/>
    <xf numFmtId="0" fontId="55" fillId="0" borderId="0" xfId="0" applyFont="1"/>
    <xf numFmtId="0" fontId="54" fillId="0" borderId="0" xfId="0" applyFont="1" applyAlignment="1">
      <alignment horizontal="center"/>
    </xf>
    <xf numFmtId="9" fontId="54" fillId="0" borderId="0" xfId="0" applyNumberFormat="1" applyFont="1"/>
    <xf numFmtId="10" fontId="54" fillId="0" borderId="0" xfId="0" applyNumberFormat="1" applyFont="1"/>
    <xf numFmtId="180" fontId="54" fillId="0" borderId="0" xfId="0" applyNumberFormat="1" applyFont="1"/>
    <xf numFmtId="181" fontId="54" fillId="0" borderId="0" xfId="0" applyNumberFormat="1" applyFont="1"/>
    <xf numFmtId="182" fontId="54" fillId="0" borderId="0" xfId="0" applyNumberFormat="1" applyFont="1"/>
    <xf numFmtId="183" fontId="54" fillId="0" borderId="0" xfId="0" applyNumberFormat="1" applyFont="1"/>
    <xf numFmtId="184" fontId="54" fillId="0" borderId="0" xfId="0" applyNumberFormat="1" applyFont="1"/>
    <xf numFmtId="185" fontId="54" fillId="0" borderId="0" xfId="0" applyNumberFormat="1" applyFont="1"/>
    <xf numFmtId="186" fontId="54" fillId="0" borderId="0" xfId="0" applyNumberFormat="1" applyFont="1"/>
    <xf numFmtId="0" fontId="54" fillId="0" borderId="0" xfId="0" applyFont="1" applyAlignment="1">
      <alignment wrapText="1"/>
    </xf>
    <xf numFmtId="0" fontId="57" fillId="0" borderId="0" xfId="0" applyFont="1"/>
    <xf numFmtId="0" fontId="58" fillId="0" borderId="0" xfId="0" applyFont="1"/>
    <xf numFmtId="0" fontId="58" fillId="0" borderId="26" xfId="0" applyFont="1" applyBorder="1"/>
    <xf numFmtId="0" fontId="59" fillId="0" borderId="20" xfId="0" applyFont="1" applyBorder="1"/>
    <xf numFmtId="0" fontId="60" fillId="0" borderId="20" xfId="0" applyFont="1" applyBorder="1"/>
    <xf numFmtId="0" fontId="58" fillId="0" borderId="20" xfId="0" applyFont="1" applyBorder="1"/>
    <xf numFmtId="0" fontId="58" fillId="0" borderId="31" xfId="0" applyFont="1" applyBorder="1"/>
    <xf numFmtId="0" fontId="42" fillId="0" borderId="0" xfId="0" applyFont="1"/>
    <xf numFmtId="0" fontId="37" fillId="0" borderId="0" xfId="1"/>
    <xf numFmtId="0" fontId="34" fillId="0" borderId="0" xfId="0" applyFont="1"/>
    <xf numFmtId="0" fontId="36" fillId="0" borderId="0" xfId="0" applyFont="1"/>
    <xf numFmtId="0" fontId="42" fillId="0" borderId="0" xfId="0" applyFont="1" applyAlignment="1">
      <alignment horizontal="center" vertical="center"/>
    </xf>
    <xf numFmtId="0" fontId="42" fillId="0" borderId="0" xfId="0" applyFont="1" applyAlignment="1">
      <alignment vertical="center"/>
    </xf>
    <xf numFmtId="9" fontId="42" fillId="0" borderId="0" xfId="0" applyNumberFormat="1" applyFont="1"/>
    <xf numFmtId="9" fontId="42" fillId="0" borderId="0" xfId="0" applyNumberFormat="1" applyFont="1" applyAlignment="1">
      <alignment horizontal="center" vertical="center"/>
    </xf>
    <xf numFmtId="9" fontId="63" fillId="0" borderId="0" xfId="0" applyNumberFormat="1" applyFont="1" applyAlignment="1">
      <alignment horizontal="center" vertical="center"/>
    </xf>
    <xf numFmtId="9" fontId="65" fillId="0" borderId="0" xfId="0" applyNumberFormat="1" applyFont="1" applyAlignment="1">
      <alignment horizontal="center" vertical="center"/>
    </xf>
    <xf numFmtId="0" fontId="65" fillId="0" borderId="0" xfId="0" applyFont="1" applyAlignment="1">
      <alignment vertical="center"/>
    </xf>
    <xf numFmtId="0" fontId="56" fillId="0" borderId="0" xfId="0" applyFont="1"/>
    <xf numFmtId="0" fontId="42" fillId="0" borderId="0" xfId="0" applyFont="1" applyAlignment="1">
      <alignment horizontal="center"/>
    </xf>
    <xf numFmtId="9" fontId="42" fillId="0" borderId="0" xfId="0" applyNumberFormat="1" applyFont="1" applyAlignment="1">
      <alignment horizontal="center"/>
    </xf>
    <xf numFmtId="0" fontId="64" fillId="0" borderId="0" xfId="0" applyFont="1"/>
    <xf numFmtId="0" fontId="65" fillId="0" borderId="0" xfId="0" applyFont="1" applyAlignment="1">
      <alignment vertical="center" wrapText="1"/>
    </xf>
    <xf numFmtId="187" fontId="42" fillId="0" borderId="0" xfId="0" applyNumberFormat="1" applyFont="1" applyAlignment="1">
      <alignment horizontal="center" vertical="center"/>
    </xf>
    <xf numFmtId="0" fontId="42" fillId="0" borderId="27" xfId="0" applyFont="1" applyBorder="1"/>
    <xf numFmtId="0" fontId="42" fillId="0" borderId="20" xfId="0" applyFont="1" applyBorder="1"/>
    <xf numFmtId="0" fontId="42" fillId="0" borderId="29" xfId="0" applyFont="1" applyBorder="1"/>
    <xf numFmtId="0" fontId="42" fillId="0" borderId="32" xfId="0" applyFont="1" applyBorder="1"/>
    <xf numFmtId="9" fontId="42" fillId="4" borderId="0" xfId="0" applyNumberFormat="1" applyFont="1" applyFill="1" applyAlignment="1">
      <alignment horizontal="center" vertical="center"/>
    </xf>
    <xf numFmtId="0" fontId="42" fillId="0" borderId="0" xfId="0" applyFont="1" applyAlignment="1">
      <alignment wrapText="1"/>
    </xf>
    <xf numFmtId="0" fontId="42" fillId="0" borderId="0" xfId="0" quotePrefix="1"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vertical="center"/>
    </xf>
    <xf numFmtId="0" fontId="42" fillId="0" borderId="0" xfId="0" applyFont="1"/>
    <xf numFmtId="0" fontId="61" fillId="0" borderId="0" xfId="0"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xf>
    <xf numFmtId="0" fontId="61" fillId="0" borderId="0" xfId="0" applyFont="1" applyAlignment="1">
      <alignment horizontal="center" vertical="center"/>
    </xf>
    <xf numFmtId="0" fontId="61" fillId="0" borderId="0" xfId="0" applyFont="1" applyAlignment="1">
      <alignment vertical="center"/>
    </xf>
    <xf numFmtId="190" fontId="42" fillId="0" borderId="0" xfId="0" applyNumberFormat="1" applyFont="1" applyAlignment="1">
      <alignment horizontal="left"/>
    </xf>
    <xf numFmtId="190" fontId="61" fillId="0" borderId="0" xfId="0" applyNumberFormat="1" applyFont="1" applyAlignment="1">
      <alignment horizontal="center"/>
    </xf>
    <xf numFmtId="190" fontId="42" fillId="0" borderId="0" xfId="0" applyNumberFormat="1" applyFont="1" applyAlignment="1">
      <alignment horizontal="center"/>
    </xf>
    <xf numFmtId="0" fontId="68" fillId="0" borderId="0" xfId="0" applyFont="1"/>
    <xf numFmtId="0" fontId="61" fillId="0" borderId="0" xfId="0" applyFont="1" applyAlignment="1">
      <alignment horizontal="center"/>
    </xf>
    <xf numFmtId="1" fontId="42" fillId="0" borderId="0" xfId="2" applyNumberFormat="1" applyFont="1" applyAlignment="1"/>
    <xf numFmtId="0" fontId="70" fillId="0" borderId="0" xfId="0" applyFont="1"/>
    <xf numFmtId="0" fontId="70" fillId="0" borderId="0" xfId="0" applyFont="1" applyAlignment="1">
      <alignment vertical="center"/>
    </xf>
    <xf numFmtId="0" fontId="77" fillId="0" borderId="0" xfId="0" applyFont="1" applyAlignment="1">
      <alignment horizontal="center"/>
    </xf>
    <xf numFmtId="176" fontId="42" fillId="0" borderId="0" xfId="2" applyNumberFormat="1" applyFont="1" applyAlignment="1"/>
    <xf numFmtId="0" fontId="39" fillId="0" borderId="0" xfId="0" applyFont="1" applyAlignment="1">
      <alignment horizontal="left"/>
    </xf>
    <xf numFmtId="1" fontId="42" fillId="0" borderId="0" xfId="2" applyNumberFormat="1" applyFont="1" applyAlignment="1">
      <alignment horizontal="center"/>
    </xf>
    <xf numFmtId="0" fontId="70" fillId="0" borderId="0" xfId="0" applyFont="1" applyAlignment="1">
      <alignment horizontal="right"/>
    </xf>
    <xf numFmtId="0" fontId="86" fillId="0" borderId="0" xfId="0" applyFont="1"/>
    <xf numFmtId="0" fontId="72" fillId="0" borderId="0" xfId="0" applyFont="1"/>
    <xf numFmtId="0" fontId="42" fillId="0" borderId="0" xfId="0" applyFont="1"/>
    <xf numFmtId="0" fontId="42" fillId="0" borderId="0" xfId="0" applyFont="1"/>
    <xf numFmtId="0" fontId="42" fillId="0" borderId="0" xfId="0" applyFont="1"/>
    <xf numFmtId="0" fontId="0" fillId="0" borderId="0" xfId="0"/>
    <xf numFmtId="0" fontId="40" fillId="0" borderId="0" xfId="0" applyFont="1"/>
    <xf numFmtId="0" fontId="42" fillId="0" borderId="0" xfId="0" applyFont="1"/>
    <xf numFmtId="0" fontId="42" fillId="0" borderId="0" xfId="0" applyFont="1" applyAlignment="1">
      <alignment horizontal="center" vertical="center"/>
    </xf>
    <xf numFmtId="0" fontId="42" fillId="0" borderId="0" xfId="0" applyFont="1"/>
    <xf numFmtId="0" fontId="68" fillId="0" borderId="0" xfId="0" applyFont="1" applyAlignment="1">
      <alignment horizontal="center" vertical="center"/>
    </xf>
    <xf numFmtId="0" fontId="0" fillId="0" borderId="0" xfId="0"/>
    <xf numFmtId="0" fontId="61" fillId="0" borderId="0" xfId="0" applyFont="1" applyAlignment="1">
      <alignment horizontal="center" vertical="center"/>
    </xf>
    <xf numFmtId="0" fontId="42" fillId="0" borderId="0" xfId="0" applyFont="1" applyAlignment="1">
      <alignment horizontal="center"/>
    </xf>
    <xf numFmtId="0" fontId="67" fillId="0" borderId="0" xfId="0" applyFont="1" applyAlignment="1">
      <alignment vertical="center"/>
    </xf>
    <xf numFmtId="0" fontId="68" fillId="0" borderId="0" xfId="0" applyFont="1" applyAlignment="1">
      <alignment vertical="center"/>
    </xf>
    <xf numFmtId="0" fontId="42" fillId="0" borderId="0" xfId="0" applyFont="1" applyAlignment="1"/>
    <xf numFmtId="0" fontId="63" fillId="0" borderId="0" xfId="0" applyFont="1" applyAlignment="1">
      <alignment vertical="center"/>
    </xf>
    <xf numFmtId="0" fontId="92" fillId="0" borderId="0" xfId="0" applyFont="1" applyAlignment="1">
      <alignment horizontal="center" vertical="center" wrapText="1"/>
    </xf>
    <xf numFmtId="0" fontId="93" fillId="0" borderId="0" xfId="0" applyFont="1" applyAlignment="1">
      <alignment horizontal="center" vertical="center"/>
    </xf>
    <xf numFmtId="0" fontId="94" fillId="0" borderId="0" xfId="0" applyFont="1" applyAlignment="1">
      <alignment horizontal="center" vertical="center"/>
    </xf>
    <xf numFmtId="0" fontId="42" fillId="0" borderId="0" xfId="0" quotePrefix="1" applyFont="1" applyAlignment="1">
      <alignment horizontal="center" vertical="center"/>
    </xf>
    <xf numFmtId="0" fontId="95" fillId="0" borderId="0" xfId="0" applyFont="1"/>
    <xf numFmtId="0" fontId="95" fillId="0" borderId="0" xfId="0" applyFont="1" applyAlignment="1">
      <alignment vertical="center"/>
    </xf>
    <xf numFmtId="0" fontId="39" fillId="0" borderId="29" xfId="0" applyFont="1" applyBorder="1"/>
    <xf numFmtId="0" fontId="61" fillId="0" borderId="35" xfId="0" applyFont="1" applyBorder="1" applyAlignment="1">
      <alignment horizontal="center"/>
    </xf>
    <xf numFmtId="9" fontId="42" fillId="0" borderId="41" xfId="0" applyNumberFormat="1" applyFont="1" applyBorder="1"/>
    <xf numFmtId="9" fontId="42" fillId="0" borderId="37" xfId="0" applyNumberFormat="1" applyFont="1" applyBorder="1"/>
    <xf numFmtId="9" fontId="42" fillId="0" borderId="38" xfId="0" applyNumberFormat="1" applyFont="1" applyBorder="1"/>
    <xf numFmtId="0" fontId="95" fillId="0" borderId="0" xfId="0" applyFont="1" applyAlignment="1">
      <alignment horizontal="center" vertical="center"/>
    </xf>
    <xf numFmtId="0" fontId="105" fillId="0" borderId="0" xfId="0" applyFont="1" applyAlignment="1">
      <alignment vertical="center"/>
    </xf>
    <xf numFmtId="0" fontId="105" fillId="0" borderId="0" xfId="0" applyFont="1" applyAlignment="1">
      <alignment horizontal="center" vertical="center"/>
    </xf>
    <xf numFmtId="0" fontId="95" fillId="0" borderId="0" xfId="0" applyFont="1"/>
    <xf numFmtId="0" fontId="95" fillId="0" borderId="0" xfId="0" quotePrefix="1" applyFont="1" applyAlignment="1">
      <alignment vertical="center"/>
    </xf>
    <xf numFmtId="0" fontId="95" fillId="0" borderId="0" xfId="0" applyFont="1" applyAlignment="1">
      <alignment vertical="center" wrapText="1"/>
    </xf>
    <xf numFmtId="0" fontId="95" fillId="0" borderId="0" xfId="0" applyFont="1" applyAlignment="1">
      <alignment horizontal="center" vertical="center" wrapText="1"/>
    </xf>
    <xf numFmtId="0" fontId="95" fillId="0" borderId="0" xfId="0" applyFont="1" applyAlignment="1">
      <alignment horizontal="left" vertical="center"/>
    </xf>
    <xf numFmtId="0" fontId="95" fillId="0" borderId="0" xfId="0" applyFont="1" applyAlignment="1">
      <alignment horizontal="center"/>
    </xf>
    <xf numFmtId="14" fontId="10" fillId="0" borderId="0" xfId="0" applyNumberFormat="1" applyFont="1" applyAlignment="1">
      <alignment vertical="center"/>
    </xf>
    <xf numFmtId="0" fontId="61" fillId="0" borderId="20" xfId="0" applyFont="1" applyBorder="1" applyAlignment="1">
      <alignment horizontal="center" vertical="center"/>
    </xf>
    <xf numFmtId="0" fontId="42" fillId="0" borderId="0" xfId="0" applyFont="1" applyAlignment="1">
      <alignment horizontal="center" vertical="center"/>
    </xf>
    <xf numFmtId="9" fontId="70" fillId="0" borderId="0" xfId="0" applyNumberFormat="1" applyFont="1" applyAlignment="1">
      <alignment vertical="center"/>
    </xf>
    <xf numFmtId="0" fontId="88" fillId="0" borderId="40" xfId="0" applyFont="1" applyBorder="1" applyAlignment="1">
      <alignment horizontal="center"/>
    </xf>
    <xf numFmtId="189" fontId="42" fillId="0" borderId="0" xfId="0" applyNumberFormat="1" applyFont="1"/>
    <xf numFmtId="0" fontId="73" fillId="0" borderId="36" xfId="0" applyFont="1" applyBorder="1" applyAlignment="1">
      <alignment horizontal="center" vertical="center"/>
    </xf>
    <xf numFmtId="0" fontId="73" fillId="0" borderId="33" xfId="0" applyFont="1" applyBorder="1" applyAlignment="1">
      <alignment horizontal="center" vertical="center"/>
    </xf>
    <xf numFmtId="0" fontId="114" fillId="0" borderId="33" xfId="0" applyFont="1" applyBorder="1" applyAlignment="1">
      <alignment horizontal="center" vertical="center"/>
    </xf>
    <xf numFmtId="0" fontId="61" fillId="0" borderId="37" xfId="0" applyFont="1" applyBorder="1" applyAlignment="1">
      <alignment horizontal="center" vertical="center"/>
    </xf>
    <xf numFmtId="177" fontId="42" fillId="0" borderId="20" xfId="0" applyNumberFormat="1" applyFont="1" applyBorder="1" applyAlignment="1">
      <alignment horizontal="center" vertical="center"/>
    </xf>
    <xf numFmtId="0" fontId="42" fillId="0" borderId="20" xfId="0" applyFont="1" applyBorder="1" applyAlignment="1">
      <alignment horizontal="center" vertical="center"/>
    </xf>
    <xf numFmtId="0" fontId="73" fillId="0" borderId="37" xfId="0" applyFont="1" applyBorder="1" applyAlignment="1">
      <alignment horizontal="center" vertical="center"/>
    </xf>
    <xf numFmtId="0" fontId="91" fillId="0" borderId="35" xfId="0" applyFont="1" applyBorder="1" applyAlignment="1">
      <alignment horizontal="center" vertical="center"/>
    </xf>
    <xf numFmtId="177" fontId="42" fillId="0" borderId="39" xfId="0" applyNumberFormat="1" applyFont="1" applyFill="1" applyBorder="1" applyAlignment="1">
      <alignment horizontal="center" vertical="center"/>
    </xf>
    <xf numFmtId="0" fontId="42" fillId="0" borderId="39" xfId="0" applyFont="1" applyFill="1" applyBorder="1" applyAlignment="1">
      <alignment horizontal="center" vertical="center"/>
    </xf>
    <xf numFmtId="189" fontId="61" fillId="0" borderId="0" xfId="0" applyNumberFormat="1" applyFont="1" applyAlignment="1">
      <alignment horizontal="center" vertical="center"/>
    </xf>
    <xf numFmtId="0" fontId="89" fillId="0" borderId="0" xfId="0" applyFont="1"/>
    <xf numFmtId="179" fontId="89" fillId="0" borderId="0" xfId="0" applyNumberFormat="1" applyFont="1"/>
    <xf numFmtId="0" fontId="65" fillId="0" borderId="39" xfId="0" applyFont="1" applyFill="1" applyBorder="1" applyAlignment="1">
      <alignment horizontal="center" vertical="center"/>
    </xf>
    <xf numFmtId="0" fontId="118" fillId="0" borderId="33" xfId="0" applyFont="1" applyBorder="1" applyAlignment="1">
      <alignment horizontal="center" vertical="center"/>
    </xf>
    <xf numFmtId="191" fontId="89" fillId="0" borderId="20" xfId="0" applyNumberFormat="1" applyFont="1" applyBorder="1" applyAlignment="1">
      <alignment horizontal="center" vertical="center"/>
    </xf>
    <xf numFmtId="191" fontId="89" fillId="0" borderId="39" xfId="0" applyNumberFormat="1" applyFont="1" applyFill="1" applyBorder="1" applyAlignment="1">
      <alignment horizontal="center" vertical="center"/>
    </xf>
    <xf numFmtId="0" fontId="114" fillId="0" borderId="46" xfId="0" applyFont="1" applyBorder="1" applyAlignment="1">
      <alignment horizontal="center" vertical="center"/>
    </xf>
    <xf numFmtId="0" fontId="42" fillId="0" borderId="42" xfId="0" applyFont="1" applyBorder="1" applyAlignment="1">
      <alignment horizontal="center" vertical="center"/>
    </xf>
    <xf numFmtId="0" fontId="112" fillId="0" borderId="45" xfId="0" applyFont="1" applyFill="1" applyBorder="1" applyAlignment="1">
      <alignment horizontal="center" vertical="center"/>
    </xf>
    <xf numFmtId="0" fontId="117" fillId="0" borderId="0" xfId="0" applyFont="1" applyAlignment="1">
      <alignment horizontal="center" vertical="center"/>
    </xf>
    <xf numFmtId="0" fontId="116" fillId="0" borderId="46" xfId="0" applyFont="1" applyBorder="1" applyAlignment="1">
      <alignment horizontal="center" vertical="center"/>
    </xf>
    <xf numFmtId="0" fontId="116" fillId="0" borderId="33" xfId="0" applyFont="1" applyBorder="1" applyAlignment="1">
      <alignment horizontal="center" vertical="center"/>
    </xf>
    <xf numFmtId="9" fontId="65" fillId="0" borderId="39" xfId="0" quotePrefix="1" applyNumberFormat="1" applyFont="1" applyFill="1" applyBorder="1" applyAlignment="1">
      <alignment horizontal="center" vertical="center"/>
    </xf>
    <xf numFmtId="177" fontId="65" fillId="0" borderId="45" xfId="0" applyNumberFormat="1" applyFont="1" applyFill="1" applyBorder="1" applyAlignment="1">
      <alignment horizontal="center" vertical="center"/>
    </xf>
    <xf numFmtId="0" fontId="116" fillId="0" borderId="34" xfId="0" applyFont="1" applyBorder="1" applyAlignment="1">
      <alignment horizontal="center" vertical="center"/>
    </xf>
    <xf numFmtId="9" fontId="65" fillId="0" borderId="40" xfId="0" quotePrefix="1" applyNumberFormat="1" applyFont="1" applyFill="1" applyBorder="1" applyAlignment="1">
      <alignment horizontal="center" vertical="center"/>
    </xf>
    <xf numFmtId="188" fontId="119" fillId="0" borderId="20" xfId="0" applyNumberFormat="1" applyFont="1" applyBorder="1" applyAlignment="1">
      <alignment horizontal="center" vertical="center"/>
    </xf>
    <xf numFmtId="0" fontId="43" fillId="0" borderId="0" xfId="0" applyFont="1"/>
    <xf numFmtId="0" fontId="43" fillId="0" borderId="0" xfId="0" applyFont="1" applyAlignment="1">
      <alignment vertical="top" wrapText="1"/>
    </xf>
    <xf numFmtId="0" fontId="95" fillId="0" borderId="0" xfId="0" applyFont="1"/>
    <xf numFmtId="0" fontId="66" fillId="0" borderId="0" xfId="0" applyFont="1"/>
    <xf numFmtId="0" fontId="43" fillId="0" borderId="0" xfId="0" quotePrefix="1" applyFont="1"/>
    <xf numFmtId="0" fontId="34" fillId="0" borderId="0" xfId="0" quotePrefix="1" applyFont="1"/>
    <xf numFmtId="0" fontId="34" fillId="0" borderId="0" xfId="0" quotePrefix="1" applyFont="1" applyAlignment="1"/>
    <xf numFmtId="0" fontId="34" fillId="0" borderId="0" xfId="0" applyFont="1" applyAlignment="1">
      <alignment horizontal="center" vertical="center"/>
    </xf>
    <xf numFmtId="0" fontId="56" fillId="0" borderId="2" xfId="0" applyFont="1" applyBorder="1"/>
    <xf numFmtId="0" fontId="34" fillId="0" borderId="0" xfId="0" applyFont="1" applyAlignment="1">
      <alignment horizontal="center" vertical="top"/>
    </xf>
    <xf numFmtId="0" fontId="34" fillId="0" borderId="49" xfId="0" applyFont="1" applyBorder="1" applyAlignment="1">
      <alignment horizontal="center" vertical="center"/>
    </xf>
    <xf numFmtId="0" fontId="88" fillId="0" borderId="0" xfId="0" applyFont="1" applyAlignment="1"/>
    <xf numFmtId="0" fontId="34" fillId="0" borderId="20" xfId="0" applyFont="1" applyBorder="1"/>
    <xf numFmtId="0" fontId="34" fillId="0" borderId="20" xfId="0" applyFont="1" applyFill="1" applyBorder="1"/>
    <xf numFmtId="183" fontId="34" fillId="0" borderId="0" xfId="0" applyNumberFormat="1" applyFont="1"/>
    <xf numFmtId="192" fontId="0" fillId="0" borderId="0" xfId="0" applyNumberFormat="1"/>
    <xf numFmtId="0" fontId="88" fillId="0" borderId="0" xfId="0" applyFont="1" applyAlignment="1">
      <alignment horizontal="center" vertical="center"/>
    </xf>
    <xf numFmtId="0" fontId="34" fillId="0" borderId="0" xfId="0" applyFont="1" applyAlignment="1">
      <alignment horizontal="center"/>
    </xf>
    <xf numFmtId="0" fontId="34" fillId="0" borderId="0" xfId="0" quotePrefix="1" applyFont="1" applyAlignment="1">
      <alignment horizontal="left" vertical="center"/>
    </xf>
    <xf numFmtId="0" fontId="88" fillId="0" borderId="0" xfId="0" quotePrefix="1" applyFont="1" applyAlignment="1">
      <alignment horizontal="center" vertical="center"/>
    </xf>
    <xf numFmtId="0" fontId="3" fillId="0" borderId="0" xfId="0" applyFont="1" applyAlignment="1">
      <alignment horizontal="center" vertical="center"/>
    </xf>
    <xf numFmtId="0" fontId="0" fillId="0" borderId="0" xfId="0"/>
    <xf numFmtId="0" fontId="34" fillId="0" borderId="20" xfId="0" applyFont="1" applyBorder="1" applyAlignment="1">
      <alignment vertical="center" wrapText="1"/>
    </xf>
    <xf numFmtId="0" fontId="34" fillId="0" borderId="20" xfId="0" applyFont="1" applyBorder="1" applyAlignment="1">
      <alignment vertical="center"/>
    </xf>
    <xf numFmtId="0" fontId="34" fillId="0" borderId="50" xfId="0" applyFont="1" applyBorder="1" applyAlignment="1">
      <alignment horizontal="center" vertical="center"/>
    </xf>
    <xf numFmtId="0" fontId="88" fillId="0" borderId="0" xfId="0" applyFont="1" applyAlignment="1">
      <alignment horizontal="center" vertical="center" wrapText="1"/>
    </xf>
    <xf numFmtId="0" fontId="3" fillId="0" borderId="20" xfId="0" applyFont="1" applyBorder="1" applyAlignment="1">
      <alignment horizontal="center" vertical="center"/>
    </xf>
    <xf numFmtId="0" fontId="90" fillId="0" borderId="20" xfId="0" applyFont="1" applyBorder="1" applyAlignment="1">
      <alignment vertical="center"/>
    </xf>
    <xf numFmtId="0" fontId="34" fillId="0" borderId="51" xfId="0" applyFont="1" applyBorder="1" applyAlignment="1">
      <alignment horizontal="center" vertical="center"/>
    </xf>
    <xf numFmtId="0" fontId="34" fillId="0" borderId="52" xfId="0" applyFont="1" applyBorder="1" applyAlignment="1">
      <alignment horizontal="center" vertical="center"/>
    </xf>
    <xf numFmtId="0" fontId="88" fillId="0" borderId="53" xfId="0" applyFont="1" applyBorder="1" applyAlignment="1">
      <alignment horizontal="center"/>
    </xf>
    <xf numFmtId="0" fontId="113" fillId="0" borderId="55" xfId="0" applyFont="1" applyBorder="1" applyAlignment="1">
      <alignment horizontal="center"/>
    </xf>
    <xf numFmtId="0" fontId="3" fillId="0" borderId="9" xfId="0" applyFont="1" applyBorder="1" applyAlignment="1">
      <alignment horizontal="center"/>
    </xf>
    <xf numFmtId="0" fontId="32" fillId="0" borderId="10" xfId="0" applyFont="1" applyBorder="1" applyAlignment="1">
      <alignment horizontal="center"/>
    </xf>
    <xf numFmtId="0" fontId="3" fillId="0" borderId="11" xfId="0" applyFont="1" applyBorder="1" applyAlignment="1">
      <alignment horizontal="center"/>
    </xf>
    <xf numFmtId="0" fontId="3" fillId="0" borderId="20" xfId="0" applyFont="1" applyBorder="1" applyAlignment="1">
      <alignment vertical="center"/>
    </xf>
    <xf numFmtId="0" fontId="35" fillId="0" borderId="20" xfId="0" applyFont="1" applyBorder="1" applyAlignment="1">
      <alignment horizontal="center" vertical="center" wrapText="1"/>
    </xf>
    <xf numFmtId="0" fontId="3" fillId="0" borderId="28" xfId="0" applyFont="1" applyBorder="1" applyAlignment="1">
      <alignment horizontal="center" vertical="center"/>
    </xf>
    <xf numFmtId="0" fontId="3" fillId="0" borderId="29" xfId="0" applyFont="1" applyBorder="1" applyAlignment="1">
      <alignment vertical="center"/>
    </xf>
    <xf numFmtId="0" fontId="3" fillId="0" borderId="29" xfId="0" applyFont="1" applyBorder="1" applyAlignment="1">
      <alignment horizontal="center" vertical="center"/>
    </xf>
    <xf numFmtId="0" fontId="3" fillId="0" borderId="28" xfId="0" applyFont="1" applyBorder="1" applyAlignment="1">
      <alignment horizontal="center"/>
    </xf>
    <xf numFmtId="0" fontId="3" fillId="0" borderId="28" xfId="0" applyFont="1" applyFill="1" applyBorder="1" applyAlignment="1">
      <alignment horizontal="center" vertical="center"/>
    </xf>
    <xf numFmtId="0" fontId="34" fillId="0" borderId="29" xfId="0" applyFont="1" applyBorder="1"/>
    <xf numFmtId="0" fontId="3" fillId="0" borderId="30" xfId="0" applyFont="1" applyFill="1" applyBorder="1" applyAlignment="1">
      <alignment horizontal="center" vertical="center"/>
    </xf>
    <xf numFmtId="0" fontId="34" fillId="0" borderId="31" xfId="0" applyFont="1" applyBorder="1"/>
    <xf numFmtId="0" fontId="34" fillId="0" borderId="32" xfId="0" applyFont="1" applyBorder="1"/>
    <xf numFmtId="0" fontId="7" fillId="0" borderId="58"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88" fillId="0" borderId="59" xfId="0" applyFont="1" applyBorder="1" applyAlignment="1">
      <alignment horizontal="center"/>
    </xf>
    <xf numFmtId="0" fontId="34" fillId="0" borderId="29" xfId="0" applyFont="1" applyBorder="1" applyAlignment="1">
      <alignment horizontal="center" vertical="center"/>
    </xf>
    <xf numFmtId="0" fontId="129" fillId="0" borderId="20" xfId="0" applyFont="1" applyBorder="1" applyAlignment="1">
      <alignment horizontal="center" vertical="center"/>
    </xf>
    <xf numFmtId="0" fontId="35" fillId="0" borderId="20" xfId="0" applyFont="1" applyBorder="1" applyAlignment="1">
      <alignment horizontal="center" vertical="center"/>
    </xf>
    <xf numFmtId="0" fontId="130" fillId="0" borderId="20" xfId="0" applyFont="1" applyBorder="1" applyAlignment="1">
      <alignment horizontal="center" vertical="center"/>
    </xf>
    <xf numFmtId="0" fontId="34" fillId="0" borderId="31" xfId="0" applyFont="1" applyBorder="1" applyAlignment="1">
      <alignment horizontal="center" vertical="center"/>
    </xf>
    <xf numFmtId="0" fontId="34" fillId="0" borderId="60" xfId="0" applyFont="1" applyBorder="1" applyAlignment="1">
      <alignment horizontal="center" vertical="center"/>
    </xf>
    <xf numFmtId="0" fontId="34" fillId="0" borderId="61" xfId="0" applyFont="1" applyBorder="1" applyAlignment="1">
      <alignment horizontal="center" vertical="center"/>
    </xf>
    <xf numFmtId="0" fontId="35" fillId="0" borderId="31" xfId="0" applyFont="1" applyBorder="1" applyAlignment="1">
      <alignment horizontal="center" vertical="center"/>
    </xf>
    <xf numFmtId="0" fontId="34" fillId="0" borderId="32" xfId="0" applyFont="1" applyBorder="1" applyAlignment="1">
      <alignment horizontal="center" vertical="center"/>
    </xf>
    <xf numFmtId="0" fontId="113" fillId="0" borderId="62" xfId="0" applyFont="1" applyBorder="1" applyAlignment="1">
      <alignment horizontal="center"/>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35" fillId="0" borderId="29" xfId="0" applyFont="1" applyBorder="1" applyAlignment="1">
      <alignment horizontal="center" vertical="center"/>
    </xf>
    <xf numFmtId="0" fontId="133" fillId="0" borderId="20" xfId="0" applyFont="1" applyBorder="1" applyAlignment="1">
      <alignment horizontal="right" vertical="center"/>
    </xf>
    <xf numFmtId="0" fontId="34" fillId="0" borderId="52" xfId="0" applyFont="1" applyBorder="1" applyAlignment="1">
      <alignment horizontal="left" vertical="center"/>
    </xf>
    <xf numFmtId="0" fontId="129" fillId="0" borderId="51" xfId="0" applyFont="1" applyBorder="1" applyAlignment="1">
      <alignment horizontal="center" vertical="center"/>
    </xf>
    <xf numFmtId="0" fontId="0" fillId="0" borderId="0" xfId="0"/>
    <xf numFmtId="0" fontId="34"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vertical="center"/>
    </xf>
    <xf numFmtId="0" fontId="97" fillId="0" borderId="0" xfId="0" applyFont="1"/>
    <xf numFmtId="0" fontId="97" fillId="0" borderId="0" xfId="0" applyFont="1" applyAlignment="1">
      <alignment vertical="center"/>
    </xf>
    <xf numFmtId="0" fontId="97" fillId="0" borderId="0" xfId="0" applyFont="1" applyAlignment="1">
      <alignment vertical="center" wrapText="1"/>
    </xf>
    <xf numFmtId="0" fontId="97" fillId="0" borderId="0" xfId="0" applyFont="1" applyAlignment="1">
      <alignment horizontal="center" vertical="center"/>
    </xf>
    <xf numFmtId="0" fontId="136" fillId="0" borderId="0" xfId="0" applyFont="1" applyAlignment="1">
      <alignment horizontal="center" vertical="center"/>
    </xf>
    <xf numFmtId="0" fontId="136" fillId="0" borderId="0" xfId="0" applyFont="1" applyAlignment="1">
      <alignment vertical="center"/>
    </xf>
    <xf numFmtId="0" fontId="135" fillId="0" borderId="0" xfId="0" applyFont="1" applyAlignment="1">
      <alignment vertical="center"/>
    </xf>
    <xf numFmtId="22" fontId="135" fillId="0" borderId="0" xfId="0" applyNumberFormat="1" applyFont="1" applyAlignment="1">
      <alignment vertical="center"/>
    </xf>
    <xf numFmtId="0" fontId="97" fillId="0" borderId="4" xfId="0" applyFont="1" applyBorder="1" applyAlignment="1">
      <alignment horizontal="center" vertical="center"/>
    </xf>
    <xf numFmtId="0" fontId="138" fillId="0" borderId="4" xfId="0" applyFont="1" applyBorder="1" applyAlignment="1">
      <alignment horizontal="center" vertical="center"/>
    </xf>
    <xf numFmtId="0" fontId="97" fillId="0" borderId="0" xfId="0" applyFont="1" applyAlignment="1">
      <alignment horizontal="left"/>
    </xf>
    <xf numFmtId="0" fontId="97" fillId="0" borderId="1" xfId="0" applyFont="1" applyBorder="1" applyAlignment="1">
      <alignment horizontal="center" vertical="center"/>
    </xf>
    <xf numFmtId="0" fontId="97" fillId="0" borderId="5" xfId="0" applyFont="1" applyBorder="1" applyAlignment="1">
      <alignment horizontal="center" vertical="center"/>
    </xf>
    <xf numFmtId="0" fontId="97" fillId="0" borderId="5" xfId="0" applyFont="1" applyBorder="1" applyAlignment="1">
      <alignment horizontal="left" vertical="center"/>
    </xf>
    <xf numFmtId="0" fontId="97" fillId="0" borderId="1" xfId="0" applyFont="1" applyBorder="1" applyAlignment="1">
      <alignment horizontal="left"/>
    </xf>
    <xf numFmtId="0" fontId="97" fillId="0" borderId="4" xfId="0" applyFont="1" applyBorder="1" applyAlignment="1">
      <alignment horizontal="center"/>
    </xf>
    <xf numFmtId="0" fontId="97" fillId="0" borderId="4" xfId="0" applyFont="1" applyBorder="1" applyAlignment="1">
      <alignment horizontal="left"/>
    </xf>
    <xf numFmtId="0" fontId="97" fillId="0" borderId="0" xfId="0" applyFont="1" applyAlignment="1">
      <alignment horizontal="left" vertical="center"/>
    </xf>
    <xf numFmtId="0" fontId="97" fillId="0" borderId="4" xfId="0" applyFont="1" applyBorder="1" applyAlignment="1">
      <alignment horizontal="left" vertical="center"/>
    </xf>
    <xf numFmtId="0" fontId="97" fillId="0" borderId="0" xfId="0" applyFont="1" applyAlignment="1">
      <alignment horizontal="left" wrapText="1"/>
    </xf>
    <xf numFmtId="0" fontId="88" fillId="0" borderId="0" xfId="0" quotePrefix="1" applyFont="1" applyAlignment="1">
      <alignment horizontal="center" vertical="center" wrapText="1"/>
    </xf>
    <xf numFmtId="176" fontId="0" fillId="0" borderId="0" xfId="0" applyNumberFormat="1"/>
    <xf numFmtId="2" fontId="0" fillId="0" borderId="0" xfId="0" applyNumberFormat="1"/>
    <xf numFmtId="193" fontId="17" fillId="0" borderId="0" xfId="0" applyNumberFormat="1" applyFont="1"/>
    <xf numFmtId="194" fontId="0" fillId="0" borderId="0" xfId="0" applyNumberFormat="1"/>
    <xf numFmtId="195" fontId="34" fillId="0" borderId="0" xfId="0" applyNumberFormat="1" applyFont="1" applyAlignment="1">
      <alignment wrapText="1"/>
    </xf>
    <xf numFmtId="196" fontId="88" fillId="0" borderId="0" xfId="0" applyNumberFormat="1" applyFont="1" applyAlignment="1">
      <alignment horizontal="center" vertical="center" wrapText="1"/>
    </xf>
    <xf numFmtId="196" fontId="34" fillId="0" borderId="0" xfId="0" applyNumberFormat="1" applyFont="1" applyAlignment="1">
      <alignment vertical="top" wrapText="1"/>
    </xf>
    <xf numFmtId="197" fontId="34" fillId="0" borderId="0" xfId="0" applyNumberFormat="1" applyFont="1"/>
    <xf numFmtId="197" fontId="88" fillId="0" borderId="0" xfId="0" quotePrefix="1" applyNumberFormat="1" applyFont="1" applyAlignment="1">
      <alignment horizontal="center" vertical="center" wrapText="1"/>
    </xf>
    <xf numFmtId="197" fontId="0" fillId="0" borderId="0" xfId="0" applyNumberFormat="1"/>
    <xf numFmtId="10" fontId="34" fillId="0" borderId="0" xfId="0" applyNumberFormat="1" applyFont="1"/>
    <xf numFmtId="9" fontId="34" fillId="0" borderId="0" xfId="0" applyNumberFormat="1" applyFont="1" applyAlignment="1">
      <alignment horizontal="center"/>
    </xf>
    <xf numFmtId="181" fontId="34" fillId="0" borderId="0" xfId="0" applyNumberFormat="1" applyFont="1" applyAlignment="1">
      <alignment horizontal="center" vertical="center"/>
    </xf>
    <xf numFmtId="9" fontId="34" fillId="0" borderId="0" xfId="0" applyNumberFormat="1" applyFont="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top" wrapText="1"/>
    </xf>
    <xf numFmtId="0" fontId="88" fillId="0" borderId="0" xfId="0" applyFont="1" applyAlignment="1">
      <alignment horizontal="center" vertical="center"/>
    </xf>
    <xf numFmtId="0" fontId="34" fillId="0" borderId="0" xfId="0" applyFont="1" applyAlignment="1">
      <alignment horizontal="center" vertical="center"/>
    </xf>
    <xf numFmtId="9" fontId="34" fillId="0" borderId="0" xfId="0" applyNumberFormat="1" applyFont="1" applyAlignment="1">
      <alignment horizontal="center" vertical="top" wrapText="1"/>
    </xf>
    <xf numFmtId="198" fontId="34" fillId="0" borderId="0" xfId="0" applyNumberFormat="1" applyFont="1" applyAlignment="1">
      <alignment horizontal="center" vertical="top" wrapText="1"/>
    </xf>
    <xf numFmtId="181" fontId="34" fillId="0" borderId="0" xfId="0" applyNumberFormat="1" applyFont="1" applyAlignment="1">
      <alignment horizontal="center" vertical="top" wrapText="1"/>
    </xf>
    <xf numFmtId="0" fontId="34" fillId="0" borderId="20" xfId="0" applyFont="1" applyFill="1" applyBorder="1" applyAlignment="1">
      <alignment horizontal="center"/>
    </xf>
    <xf numFmtId="181" fontId="34" fillId="0" borderId="0" xfId="0" applyNumberFormat="1" applyFont="1" applyAlignment="1">
      <alignment horizontal="center" vertical="center" wrapText="1"/>
    </xf>
    <xf numFmtId="0" fontId="34" fillId="0" borderId="63" xfId="0" applyFont="1" applyBorder="1" applyAlignment="1">
      <alignment horizontal="center" vertical="center"/>
    </xf>
    <xf numFmtId="0" fontId="34" fillId="0" borderId="40" xfId="0" applyFont="1" applyBorder="1" applyAlignment="1">
      <alignment horizontal="center" vertical="center"/>
    </xf>
    <xf numFmtId="199" fontId="34" fillId="0" borderId="0" xfId="0" applyNumberFormat="1" applyFont="1" applyAlignment="1">
      <alignment horizontal="center" vertical="top" wrapText="1"/>
    </xf>
    <xf numFmtId="9" fontId="34" fillId="0" borderId="20" xfId="0" applyNumberFormat="1" applyFont="1" applyFill="1" applyBorder="1" applyAlignment="1">
      <alignment horizontal="center" vertical="center"/>
    </xf>
    <xf numFmtId="0" fontId="34" fillId="0" borderId="0" xfId="0" quotePrefix="1" applyFont="1" applyAlignment="1">
      <alignment horizontal="center" vertical="center"/>
    </xf>
    <xf numFmtId="200" fontId="34" fillId="0" borderId="0" xfId="0" applyNumberFormat="1" applyFont="1" applyAlignment="1">
      <alignment horizontal="center" vertical="center"/>
    </xf>
    <xf numFmtId="200" fontId="34" fillId="0" borderId="20" xfId="0" applyNumberFormat="1" applyFont="1" applyFill="1" applyBorder="1" applyAlignment="1">
      <alignment horizontal="center" vertical="center"/>
    </xf>
    <xf numFmtId="201" fontId="34" fillId="0" borderId="0" xfId="0" applyNumberFormat="1" applyFont="1" applyAlignment="1">
      <alignment horizontal="center" vertical="center"/>
    </xf>
    <xf numFmtId="201" fontId="88" fillId="0" borderId="0" xfId="0" applyNumberFormat="1" applyFont="1" applyAlignment="1">
      <alignment horizontal="center" vertical="center"/>
    </xf>
    <xf numFmtId="201" fontId="34" fillId="0" borderId="0" xfId="0" quotePrefix="1" applyNumberFormat="1" applyFont="1" applyAlignment="1">
      <alignment horizontal="center" vertical="center"/>
    </xf>
    <xf numFmtId="200" fontId="34" fillId="0" borderId="0" xfId="0" applyNumberFormat="1" applyFont="1" applyAlignment="1">
      <alignment vertical="center"/>
    </xf>
    <xf numFmtId="0" fontId="88" fillId="0" borderId="0" xfId="0" applyFont="1" applyAlignment="1">
      <alignment vertical="top"/>
    </xf>
    <xf numFmtId="0" fontId="0" fillId="0" borderId="0" xfId="0"/>
    <xf numFmtId="0" fontId="34" fillId="0" borderId="20" xfId="0" applyFont="1" applyBorder="1" applyAlignment="1">
      <alignment horizontal="right" vertical="center"/>
    </xf>
    <xf numFmtId="0" fontId="34" fillId="0" borderId="20" xfId="0" applyFont="1" applyBorder="1" applyAlignment="1">
      <alignment horizontal="left" vertical="center"/>
    </xf>
    <xf numFmtId="0" fontId="34" fillId="0" borderId="0" xfId="0" applyFont="1" applyAlignment="1">
      <alignment wrapText="1"/>
    </xf>
    <xf numFmtId="181" fontId="34" fillId="0" borderId="0" xfId="0" applyNumberFormat="1" applyFont="1"/>
    <xf numFmtId="181" fontId="34" fillId="0" borderId="0" xfId="0" applyNumberFormat="1" applyFont="1" applyAlignment="1">
      <alignment horizontal="center"/>
    </xf>
    <xf numFmtId="0" fontId="146" fillId="0" borderId="0" xfId="0" applyFont="1" applyAlignment="1">
      <alignment horizontal="center" vertical="center" wrapText="1"/>
    </xf>
    <xf numFmtId="0" fontId="34" fillId="0" borderId="0" xfId="0" quotePrefix="1" applyFont="1" applyAlignment="1">
      <alignment horizontal="center"/>
    </xf>
    <xf numFmtId="0" fontId="146" fillId="0" borderId="0" xfId="0" applyFont="1" applyAlignment="1">
      <alignment horizontal="center" vertical="center"/>
    </xf>
    <xf numFmtId="0" fontId="131" fillId="0" borderId="20" xfId="0" applyFont="1" applyBorder="1" applyAlignment="1">
      <alignment horizontal="center" vertical="center"/>
    </xf>
    <xf numFmtId="0" fontId="131" fillId="0" borderId="31"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35" fillId="0" borderId="51" xfId="0" applyFont="1" applyBorder="1" applyAlignment="1">
      <alignment horizontal="center" vertical="center"/>
    </xf>
    <xf numFmtId="0" fontId="148" fillId="0" borderId="51" xfId="0" applyFont="1" applyBorder="1" applyAlignment="1">
      <alignment horizontal="center" vertical="center"/>
    </xf>
    <xf numFmtId="0" fontId="35" fillId="0" borderId="52" xfId="0" applyFont="1" applyBorder="1" applyAlignment="1">
      <alignment horizontal="center" vertical="center"/>
    </xf>
    <xf numFmtId="0" fontId="129" fillId="0" borderId="0" xfId="0" applyFont="1"/>
    <xf numFmtId="0" fontId="35" fillId="0" borderId="20" xfId="0" applyFont="1" applyBorder="1" applyAlignment="1">
      <alignment horizontal="right" vertical="center"/>
    </xf>
    <xf numFmtId="0" fontId="35" fillId="0" borderId="31" xfId="0" applyFont="1" applyBorder="1" applyAlignment="1">
      <alignment horizontal="right" vertical="center"/>
    </xf>
    <xf numFmtId="0" fontId="131" fillId="0" borderId="52" xfId="0" applyFont="1" applyBorder="1" applyAlignment="1">
      <alignment horizontal="center" vertical="center" wrapText="1"/>
    </xf>
    <xf numFmtId="0" fontId="150" fillId="0" borderId="52" xfId="0" applyFont="1" applyBorder="1" applyAlignment="1">
      <alignment horizontal="center" vertical="center" wrapText="1"/>
    </xf>
    <xf numFmtId="0" fontId="131" fillId="0" borderId="29" xfId="0" applyFont="1" applyBorder="1" applyAlignment="1">
      <alignment horizontal="center" vertical="center"/>
    </xf>
    <xf numFmtId="0" fontId="35" fillId="0" borderId="61" xfId="0" applyFont="1" applyBorder="1" applyAlignment="1">
      <alignment horizontal="right"/>
    </xf>
    <xf numFmtId="0" fontId="131" fillId="0" borderId="32" xfId="0" applyFont="1" applyBorder="1" applyAlignment="1">
      <alignment horizontal="center" vertical="center"/>
    </xf>
    <xf numFmtId="0" fontId="150" fillId="0" borderId="29" xfId="0" applyFont="1" applyBorder="1" applyAlignment="1">
      <alignment horizontal="center" vertical="center"/>
    </xf>
    <xf numFmtId="0" fontId="113" fillId="0" borderId="67" xfId="0" applyFont="1" applyBorder="1" applyAlignment="1">
      <alignment horizontal="center"/>
    </xf>
    <xf numFmtId="0" fontId="88" fillId="0" borderId="68" xfId="0" applyFont="1" applyBorder="1" applyAlignment="1">
      <alignment horizontal="center"/>
    </xf>
    <xf numFmtId="0" fontId="35" fillId="0" borderId="20" xfId="0" applyFont="1" applyBorder="1" applyAlignment="1">
      <alignment horizontal="center"/>
    </xf>
    <xf numFmtId="0" fontId="149" fillId="0" borderId="20" xfId="0" applyFont="1" applyBorder="1" applyAlignment="1">
      <alignment horizontal="center" vertical="center"/>
    </xf>
    <xf numFmtId="0" fontId="62" fillId="0" borderId="53" xfId="0" applyFont="1" applyBorder="1" applyAlignment="1">
      <alignment horizontal="center" vertical="center"/>
    </xf>
    <xf numFmtId="0" fontId="88" fillId="0" borderId="55" xfId="0" applyFont="1" applyBorder="1" applyAlignment="1">
      <alignment horizontal="center" vertical="center"/>
    </xf>
    <xf numFmtId="0" fontId="17" fillId="0" borderId="20" xfId="0" applyFont="1" applyBorder="1" applyAlignment="1">
      <alignment horizontal="center" vertical="center"/>
    </xf>
    <xf numFmtId="0" fontId="34" fillId="0" borderId="51" xfId="0" applyFont="1" applyBorder="1"/>
    <xf numFmtId="0" fontId="140" fillId="0" borderId="20" xfId="0" applyFont="1" applyBorder="1" applyAlignment="1">
      <alignment horizontal="center" vertical="center"/>
    </xf>
    <xf numFmtId="0" fontId="72" fillId="0" borderId="20" xfId="0" applyFont="1" applyBorder="1" applyAlignment="1">
      <alignment horizontal="center" vertical="center"/>
    </xf>
    <xf numFmtId="0" fontId="141" fillId="0" borderId="20" xfId="0" applyFont="1" applyBorder="1" applyAlignment="1">
      <alignment horizontal="center" vertical="center"/>
    </xf>
    <xf numFmtId="0" fontId="141" fillId="0" borderId="20" xfId="0" applyFont="1" applyBorder="1" applyAlignment="1">
      <alignment horizontal="left" vertical="center"/>
    </xf>
    <xf numFmtId="0" fontId="17" fillId="0" borderId="51" xfId="0" applyFont="1" applyBorder="1" applyAlignment="1">
      <alignment horizontal="center" vertical="center"/>
    </xf>
    <xf numFmtId="0" fontId="62" fillId="0" borderId="55" xfId="0" applyFont="1" applyBorder="1" applyAlignment="1">
      <alignment horizontal="center" vertical="center"/>
    </xf>
    <xf numFmtId="0" fontId="17" fillId="0" borderId="20" xfId="0" applyFont="1" applyBorder="1"/>
    <xf numFmtId="0" fontId="142" fillId="0" borderId="20" xfId="0" applyFont="1" applyBorder="1" applyAlignment="1">
      <alignment horizontal="center" vertical="center"/>
    </xf>
    <xf numFmtId="0" fontId="141" fillId="0" borderId="51" xfId="0" applyFont="1" applyBorder="1" applyAlignment="1">
      <alignment horizontal="center" vertical="center"/>
    </xf>
    <xf numFmtId="0" fontId="131" fillId="0" borderId="51" xfId="0" applyFont="1" applyBorder="1" applyAlignment="1">
      <alignment horizontal="center" vertical="center"/>
    </xf>
    <xf numFmtId="0" fontId="35" fillId="0" borderId="51" xfId="0" applyFont="1" applyBorder="1" applyAlignment="1">
      <alignment horizontal="right" vertical="center"/>
    </xf>
    <xf numFmtId="0" fontId="131" fillId="0" borderId="51" xfId="0" applyFont="1" applyBorder="1" applyAlignment="1">
      <alignment horizontal="right" vertical="center"/>
    </xf>
    <xf numFmtId="0" fontId="148" fillId="0" borderId="51" xfId="0" applyFont="1" applyBorder="1" applyAlignment="1">
      <alignment horizontal="right" vertical="center"/>
    </xf>
    <xf numFmtId="0" fontId="35" fillId="0" borderId="52" xfId="0" applyFont="1" applyBorder="1" applyAlignment="1">
      <alignment horizontal="left" vertical="center"/>
    </xf>
    <xf numFmtId="0" fontId="131" fillId="0" borderId="52" xfId="0" applyFont="1" applyBorder="1" applyAlignment="1">
      <alignment horizontal="left" vertical="center" wrapText="1"/>
    </xf>
    <xf numFmtId="0" fontId="35" fillId="0" borderId="0" xfId="0" applyFont="1" applyAlignment="1">
      <alignment horizontal="center"/>
    </xf>
    <xf numFmtId="0" fontId="88" fillId="0" borderId="74" xfId="0" applyFont="1" applyBorder="1" applyAlignment="1">
      <alignment horizontal="center"/>
    </xf>
    <xf numFmtId="0" fontId="88" fillId="0" borderId="75" xfId="0" applyFont="1" applyBorder="1" applyAlignment="1">
      <alignment horizontal="center"/>
    </xf>
    <xf numFmtId="0" fontId="35" fillId="0" borderId="51" xfId="0" applyFont="1" applyBorder="1" applyAlignment="1">
      <alignment horizontal="center"/>
    </xf>
    <xf numFmtId="0" fontId="149" fillId="0" borderId="51" xfId="0" applyFont="1" applyBorder="1" applyAlignment="1">
      <alignment horizontal="center" vertical="center"/>
    </xf>
    <xf numFmtId="0" fontId="34" fillId="0" borderId="52" xfId="0" applyFont="1" applyBorder="1"/>
    <xf numFmtId="0" fontId="131" fillId="0" borderId="52" xfId="0" applyFont="1" applyBorder="1" applyAlignment="1">
      <alignment horizontal="center" vertical="center"/>
    </xf>
    <xf numFmtId="0" fontId="147" fillId="0" borderId="20" xfId="0" applyFont="1" applyBorder="1" applyAlignment="1">
      <alignment horizontal="center" vertical="center"/>
    </xf>
    <xf numFmtId="0" fontId="131" fillId="0" borderId="52" xfId="0" applyFont="1" applyBorder="1" applyAlignment="1">
      <alignment horizontal="left" vertical="center"/>
    </xf>
    <xf numFmtId="0" fontId="150" fillId="0" borderId="29" xfId="0" applyFont="1" applyBorder="1" applyAlignment="1">
      <alignment horizontal="right" vertical="center"/>
    </xf>
    <xf numFmtId="0" fontId="113" fillId="0" borderId="59" xfId="0" applyFont="1" applyBorder="1" applyAlignment="1">
      <alignment horizontal="center"/>
    </xf>
    <xf numFmtId="0" fontId="17" fillId="0" borderId="37" xfId="0" applyFont="1" applyBorder="1" applyAlignment="1">
      <alignment horizontal="center"/>
    </xf>
    <xf numFmtId="0" fontId="17" fillId="0" borderId="38" xfId="0" applyFont="1" applyBorder="1" applyAlignment="1">
      <alignment horizontal="center"/>
    </xf>
    <xf numFmtId="0" fontId="141" fillId="0" borderId="31" xfId="0" applyFont="1" applyBorder="1" applyAlignment="1">
      <alignment horizontal="left" vertical="center"/>
    </xf>
    <xf numFmtId="0" fontId="17" fillId="0" borderId="61" xfId="0" applyFont="1" applyBorder="1" applyAlignment="1">
      <alignment horizontal="center" vertical="center"/>
    </xf>
    <xf numFmtId="0" fontId="17" fillId="0" borderId="31" xfId="0" applyFont="1" applyBorder="1" applyAlignment="1">
      <alignment horizontal="center" vertical="center"/>
    </xf>
    <xf numFmtId="0" fontId="34" fillId="0" borderId="60" xfId="0" applyFont="1" applyBorder="1"/>
    <xf numFmtId="0" fontId="34" fillId="0" borderId="61" xfId="0" applyFont="1" applyBorder="1"/>
    <xf numFmtId="0" fontId="34" fillId="0" borderId="32" xfId="0" applyFont="1" applyBorder="1" applyAlignment="1">
      <alignment horizontal="center"/>
    </xf>
    <xf numFmtId="10" fontId="34" fillId="0" borderId="0" xfId="0" applyNumberFormat="1" applyFont="1" applyAlignment="1">
      <alignment horizontal="center" vertical="center"/>
    </xf>
    <xf numFmtId="202" fontId="34" fillId="0" borderId="0" xfId="0" applyNumberFormat="1" applyFont="1" applyAlignment="1">
      <alignment vertical="top" wrapText="1"/>
    </xf>
    <xf numFmtId="202" fontId="88" fillId="0" borderId="0" xfId="0" quotePrefix="1" applyNumberFormat="1" applyFont="1" applyAlignment="1">
      <alignment horizontal="center" vertical="top" wrapText="1"/>
    </xf>
    <xf numFmtId="203" fontId="88" fillId="0" borderId="0" xfId="0" applyNumberFormat="1" applyFont="1" applyAlignment="1">
      <alignment horizontal="center" vertical="top" wrapText="1"/>
    </xf>
    <xf numFmtId="203" fontId="34" fillId="0" borderId="0" xfId="0" applyNumberFormat="1" applyFont="1" applyAlignment="1">
      <alignment horizontal="center" vertical="top" wrapText="1"/>
    </xf>
    <xf numFmtId="9" fontId="34" fillId="0" borderId="0" xfId="0" applyNumberFormat="1" applyFont="1"/>
    <xf numFmtId="0" fontId="62" fillId="0" borderId="0" xfId="0" applyFont="1" applyAlignment="1">
      <alignment horizontal="center" vertical="center"/>
    </xf>
    <xf numFmtId="0" fontId="88" fillId="0" borderId="0" xfId="0" applyFont="1"/>
    <xf numFmtId="0" fontId="62" fillId="0" borderId="0" xfId="0" applyFont="1"/>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horizontal="center"/>
    </xf>
    <xf numFmtId="0" fontId="144"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0" fillId="0" borderId="0" xfId="0" applyAlignment="1">
      <alignment vertical="center"/>
    </xf>
    <xf numFmtId="0" fontId="17" fillId="0" borderId="0" xfId="0" applyFont="1" applyAlignment="1">
      <alignment vertical="center"/>
    </xf>
    <xf numFmtId="0" fontId="155" fillId="0" borderId="0" xfId="0" applyFont="1" applyAlignment="1">
      <alignment vertical="center"/>
    </xf>
    <xf numFmtId="0" fontId="17" fillId="0" borderId="0" xfId="0" applyFont="1" applyAlignment="1">
      <alignment vertical="center"/>
    </xf>
    <xf numFmtId="0" fontId="161" fillId="0" borderId="0" xfId="0" applyFont="1"/>
    <xf numFmtId="0" fontId="17" fillId="0" borderId="0" xfId="0" applyFont="1" applyAlignment="1">
      <alignment vertical="center"/>
    </xf>
    <xf numFmtId="0" fontId="34" fillId="0" borderId="0" xfId="0" applyFont="1" applyAlignment="1">
      <alignment horizontal="center"/>
    </xf>
    <xf numFmtId="0" fontId="41" fillId="0" borderId="20" xfId="0" applyFont="1" applyBorder="1" applyAlignment="1">
      <alignment horizontal="left" vertical="center"/>
    </xf>
    <xf numFmtId="0" fontId="36" fillId="0" borderId="20" xfId="0" applyFont="1" applyBorder="1" applyAlignment="1">
      <alignment horizontal="left" vertical="center"/>
    </xf>
    <xf numFmtId="0" fontId="61" fillId="0" borderId="20" xfId="0" applyFont="1" applyBorder="1" applyAlignment="1">
      <alignment horizontal="center" vertical="center"/>
    </xf>
    <xf numFmtId="0" fontId="115" fillId="0" borderId="31" xfId="0" applyFont="1" applyBorder="1" applyAlignment="1">
      <alignment horizontal="center" vertical="center"/>
    </xf>
    <xf numFmtId="0" fontId="121" fillId="0" borderId="47" xfId="0" applyFont="1" applyBorder="1" applyAlignment="1">
      <alignment horizontal="center" vertical="center" wrapText="1"/>
    </xf>
    <xf numFmtId="0" fontId="121" fillId="0" borderId="44" xfId="0" applyFont="1" applyBorder="1" applyAlignment="1">
      <alignment horizontal="center" vertical="center" wrapText="1"/>
    </xf>
    <xf numFmtId="0" fontId="121" fillId="0" borderId="42" xfId="0" applyFont="1" applyBorder="1" applyAlignment="1">
      <alignment horizontal="center" vertical="center" wrapText="1"/>
    </xf>
    <xf numFmtId="0" fontId="121" fillId="0" borderId="29" xfId="0" applyFont="1" applyBorder="1" applyAlignment="1">
      <alignment horizontal="center" vertical="center" wrapText="1"/>
    </xf>
    <xf numFmtId="0" fontId="121" fillId="0" borderId="48" xfId="0" applyFont="1" applyBorder="1" applyAlignment="1">
      <alignment horizontal="center" vertical="center" wrapText="1"/>
    </xf>
    <xf numFmtId="0" fontId="121" fillId="0" borderId="32" xfId="0" applyFont="1" applyBorder="1" applyAlignment="1">
      <alignment horizontal="center" vertical="center" wrapText="1"/>
    </xf>
    <xf numFmtId="0" fontId="121" fillId="0" borderId="43" xfId="0" applyFont="1" applyBorder="1" applyAlignment="1">
      <alignment horizontal="center" vertical="center" wrapText="1"/>
    </xf>
    <xf numFmtId="0" fontId="121" fillId="0" borderId="20" xfId="0" applyFont="1" applyBorder="1" applyAlignment="1">
      <alignment horizontal="center" vertical="center" wrapText="1"/>
    </xf>
    <xf numFmtId="0" fontId="121" fillId="0" borderId="31" xfId="0" applyFont="1" applyBorder="1" applyAlignment="1">
      <alignment horizontal="center" vertical="center" wrapText="1"/>
    </xf>
    <xf numFmtId="0" fontId="119" fillId="0" borderId="26" xfId="0" applyFont="1" applyBorder="1" applyAlignment="1">
      <alignment horizontal="center"/>
    </xf>
    <xf numFmtId="0" fontId="120" fillId="0" borderId="0" xfId="0" applyFont="1" applyAlignment="1">
      <alignment horizontal="center"/>
    </xf>
    <xf numFmtId="0" fontId="42" fillId="0" borderId="0" xfId="0" applyFont="1" applyAlignment="1">
      <alignment horizontal="center"/>
    </xf>
    <xf numFmtId="0" fontId="3" fillId="0" borderId="0" xfId="0" applyFont="1" applyAlignment="1">
      <alignment horizontal="center" vertical="center"/>
    </xf>
    <xf numFmtId="0" fontId="0" fillId="0" borderId="0" xfId="0"/>
    <xf numFmtId="0" fontId="3" fillId="0" borderId="0" xfId="0" applyFont="1" applyAlignment="1">
      <alignment horizontal="center" vertical="center" wrapText="1"/>
    </xf>
    <xf numFmtId="0" fontId="5" fillId="0" borderId="1" xfId="0" applyFont="1" applyBorder="1"/>
    <xf numFmtId="0" fontId="7" fillId="0" borderId="0" xfId="0" applyFont="1" applyAlignment="1">
      <alignment horizontal="center" vertical="center" wrapText="1"/>
    </xf>
    <xf numFmtId="0" fontId="7" fillId="0" borderId="2" xfId="0" applyFont="1" applyBorder="1" applyAlignment="1">
      <alignment horizontal="center" vertical="center" wrapText="1"/>
    </xf>
    <xf numFmtId="0" fontId="5" fillId="0" borderId="2" xfId="0" applyFont="1" applyBorder="1"/>
    <xf numFmtId="0" fontId="3"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vertical="center" wrapText="1"/>
    </xf>
    <xf numFmtId="0" fontId="3" fillId="0" borderId="3" xfId="0" applyFont="1" applyBorder="1" applyAlignment="1">
      <alignment horizontal="center" vertical="center"/>
    </xf>
    <xf numFmtId="0" fontId="5" fillId="0" borderId="3" xfId="0" applyFont="1" applyBorder="1"/>
    <xf numFmtId="0" fontId="43" fillId="0" borderId="0" xfId="0" applyFont="1" applyAlignment="1">
      <alignment horizontal="left" vertical="center" wrapText="1"/>
    </xf>
    <xf numFmtId="0" fontId="8" fillId="0" borderId="0" xfId="0" applyFont="1" applyAlignment="1">
      <alignment horizontal="center" vertical="center"/>
    </xf>
    <xf numFmtId="22" fontId="3" fillId="0" borderId="1" xfId="0" applyNumberFormat="1" applyFont="1" applyBorder="1" applyAlignment="1">
      <alignment horizontal="center"/>
    </xf>
    <xf numFmtId="0" fontId="44" fillId="0" borderId="0" xfId="0" applyFont="1" applyAlignment="1">
      <alignment horizontal="left" vertical="center" wrapText="1"/>
    </xf>
    <xf numFmtId="0" fontId="70" fillId="0" borderId="0" xfId="0" applyFont="1"/>
    <xf numFmtId="0" fontId="3" fillId="0" borderId="2" xfId="0" applyFont="1" applyBorder="1" applyAlignment="1">
      <alignment horizontal="left" vertical="center" wrapText="1"/>
    </xf>
    <xf numFmtId="0" fontId="70" fillId="0" borderId="0" xfId="0" applyFont="1" applyAlignment="1">
      <alignment horizontal="center"/>
    </xf>
    <xf numFmtId="0" fontId="76" fillId="0" borderId="0" xfId="0" applyFont="1" applyAlignment="1">
      <alignment horizontal="center" vertical="center"/>
    </xf>
    <xf numFmtId="0" fontId="75" fillId="0" borderId="0" xfId="0" applyFont="1"/>
    <xf numFmtId="0" fontId="70" fillId="0" borderId="0" xfId="0" applyFont="1" applyAlignment="1">
      <alignment horizontal="left" vertical="center" wrapText="1"/>
    </xf>
    <xf numFmtId="0" fontId="61" fillId="0" borderId="0" xfId="0" applyFont="1" applyAlignment="1">
      <alignment horizontal="center" vertical="center" wrapText="1"/>
    </xf>
    <xf numFmtId="0" fontId="42" fillId="0" borderId="0" xfId="0" applyFont="1" applyAlignment="1">
      <alignment horizontal="left" vertical="center" wrapText="1"/>
    </xf>
    <xf numFmtId="0" fontId="39" fillId="0" borderId="0" xfId="0" applyFont="1" applyAlignment="1">
      <alignment horizontal="center" vertical="center" wrapText="1"/>
    </xf>
    <xf numFmtId="0" fontId="42" fillId="0" borderId="0" xfId="0" applyFont="1" applyAlignment="1">
      <alignment horizontal="center" vertical="center"/>
    </xf>
    <xf numFmtId="0" fontId="42" fillId="0" borderId="0" xfId="0" applyFont="1" applyAlignment="1">
      <alignment horizontal="center" vertical="center" wrapText="1"/>
    </xf>
    <xf numFmtId="0" fontId="84" fillId="0" borderId="0" xfId="0" applyFont="1" applyAlignment="1">
      <alignment horizontal="center" vertical="center" wrapText="1"/>
    </xf>
    <xf numFmtId="1" fontId="61" fillId="0" borderId="0" xfId="2" applyNumberFormat="1" applyFont="1" applyAlignment="1">
      <alignment horizontal="center"/>
    </xf>
    <xf numFmtId="0" fontId="62" fillId="0" borderId="20" xfId="0" applyFont="1" applyBorder="1" applyAlignment="1">
      <alignment horizontal="center" vertical="center" wrapText="1"/>
    </xf>
    <xf numFmtId="0" fontId="61" fillId="0" borderId="0" xfId="0" applyFont="1" applyAlignment="1">
      <alignment horizontal="center" vertical="center"/>
    </xf>
    <xf numFmtId="0" fontId="79" fillId="0" borderId="20" xfId="0" applyFont="1" applyBorder="1" applyAlignment="1">
      <alignment horizontal="center" vertical="center"/>
    </xf>
    <xf numFmtId="190" fontId="42" fillId="0" borderId="0" xfId="0" applyNumberFormat="1" applyFont="1" applyAlignment="1">
      <alignment horizontal="left" vertical="center"/>
    </xf>
    <xf numFmtId="1" fontId="42" fillId="0" borderId="0" xfId="2" applyNumberFormat="1" applyFont="1" applyAlignment="1">
      <alignment horizontal="right" vertical="center"/>
    </xf>
    <xf numFmtId="0" fontId="81" fillId="0" borderId="20" xfId="0" applyFont="1" applyBorder="1" applyAlignment="1">
      <alignment horizontal="center" vertical="center"/>
    </xf>
    <xf numFmtId="0" fontId="39" fillId="0" borderId="0" xfId="0" applyFont="1" applyAlignment="1">
      <alignment horizontal="left" vertical="center" wrapText="1"/>
    </xf>
    <xf numFmtId="0" fontId="97" fillId="0" borderId="0" xfId="0" applyFont="1" applyAlignment="1">
      <alignment horizontal="center" vertical="center" wrapText="1"/>
    </xf>
    <xf numFmtId="0" fontId="97" fillId="0" borderId="0" xfId="0" applyFont="1"/>
    <xf numFmtId="22" fontId="97" fillId="0" borderId="0" xfId="0" applyNumberFormat="1" applyFont="1" applyAlignment="1">
      <alignment horizontal="center" wrapText="1"/>
    </xf>
    <xf numFmtId="0" fontId="97" fillId="0" borderId="3" xfId="0" applyFont="1" applyBorder="1" applyAlignment="1">
      <alignment horizontal="center" vertical="center" wrapText="1"/>
    </xf>
    <xf numFmtId="0" fontId="139" fillId="0" borderId="3" xfId="0" applyFont="1" applyBorder="1"/>
    <xf numFmtId="0" fontId="54" fillId="0" borderId="0" xfId="0" applyFont="1" applyAlignment="1">
      <alignment horizontal="center"/>
    </xf>
    <xf numFmtId="0" fontId="54" fillId="0" borderId="0" xfId="0" applyFont="1"/>
    <xf numFmtId="0" fontId="10" fillId="0" borderId="0" xfId="0" applyFont="1" applyAlignment="1">
      <alignment horizontal="center" vertical="center"/>
    </xf>
    <xf numFmtId="0" fontId="10" fillId="0" borderId="0" xfId="0" applyFont="1" applyAlignment="1">
      <alignment horizont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3" fillId="0" borderId="0" xfId="0" applyFont="1" applyAlignment="1">
      <alignment horizontal="center" vertical="center" wrapText="1"/>
    </xf>
    <xf numFmtId="0" fontId="83" fillId="0" borderId="0" xfId="0" applyFont="1" applyAlignment="1">
      <alignment horizontal="center" vertical="center" wrapText="1"/>
    </xf>
    <xf numFmtId="0" fontId="95" fillId="0" borderId="0" xfId="0" applyFont="1" applyAlignment="1">
      <alignment horizontal="center" vertical="center"/>
    </xf>
    <xf numFmtId="0" fontId="88" fillId="0" borderId="20" xfId="0" applyFont="1" applyBorder="1" applyAlignment="1">
      <alignment horizontal="center" vertical="center"/>
    </xf>
    <xf numFmtId="0" fontId="111" fillId="0" borderId="20" xfId="0" applyFont="1" applyBorder="1" applyAlignment="1">
      <alignment horizontal="center" vertical="center"/>
    </xf>
    <xf numFmtId="0" fontId="95" fillId="0" borderId="0" xfId="0" applyFont="1" applyAlignment="1">
      <alignment horizontal="center" vertical="center" wrapText="1"/>
    </xf>
    <xf numFmtId="0" fontId="95" fillId="0" borderId="20" xfId="0" applyFont="1" applyBorder="1" applyAlignment="1">
      <alignment horizontal="center" vertical="center"/>
    </xf>
    <xf numFmtId="0" fontId="95" fillId="0" borderId="20" xfId="0" applyFont="1" applyBorder="1" applyAlignment="1">
      <alignment horizontal="center" vertical="center" wrapText="1"/>
    </xf>
    <xf numFmtId="0" fontId="95" fillId="0" borderId="0" xfId="0" applyFont="1" applyAlignment="1">
      <alignment horizontal="center"/>
    </xf>
    <xf numFmtId="0" fontId="10" fillId="0" borderId="0" xfId="0" applyFont="1" applyAlignment="1">
      <alignment horizontal="left" vertical="center"/>
    </xf>
    <xf numFmtId="0" fontId="95" fillId="0" borderId="0" xfId="0" applyFont="1" applyAlignment="1">
      <alignment horizontal="left" vertical="center"/>
    </xf>
    <xf numFmtId="0" fontId="95" fillId="0" borderId="0" xfId="0" applyFont="1"/>
    <xf numFmtId="0" fontId="105" fillId="0" borderId="0" xfId="0" applyFont="1" applyAlignment="1">
      <alignment horizontal="center" vertical="center"/>
    </xf>
    <xf numFmtId="0" fontId="95" fillId="0" borderId="0" xfId="0" applyFont="1" applyAlignment="1">
      <alignment horizontal="center" vertical="center" textRotation="255"/>
    </xf>
    <xf numFmtId="0" fontId="17" fillId="0" borderId="0" xfId="0" applyFont="1" applyAlignment="1">
      <alignment vertical="center"/>
    </xf>
    <xf numFmtId="0" fontId="7" fillId="0" borderId="0" xfId="0" applyFont="1" applyAlignment="1">
      <alignment horizontal="left" vertical="center" wrapText="1"/>
    </xf>
    <xf numFmtId="0" fontId="5" fillId="0" borderId="13" xfId="0" applyFont="1" applyBorder="1"/>
    <xf numFmtId="10" fontId="9" fillId="0" borderId="0" xfId="0" applyNumberFormat="1" applyFont="1" applyAlignment="1">
      <alignment horizontal="left" vertical="center" wrapText="1"/>
    </xf>
    <xf numFmtId="0" fontId="30" fillId="0" borderId="9" xfId="0" applyFont="1" applyBorder="1" applyAlignment="1">
      <alignment horizontal="center" vertical="center"/>
    </xf>
    <xf numFmtId="0" fontId="5" fillId="0" borderId="12" xfId="0" applyFont="1" applyBorder="1"/>
    <xf numFmtId="0" fontId="5" fillId="0" borderId="17" xfId="0" applyFont="1" applyBorder="1"/>
    <xf numFmtId="0" fontId="8" fillId="0" borderId="9" xfId="0" applyFont="1" applyBorder="1" applyAlignment="1">
      <alignment horizontal="center" vertical="center"/>
    </xf>
    <xf numFmtId="0" fontId="5" fillId="0" borderId="10" xfId="0" applyFont="1" applyBorder="1"/>
    <xf numFmtId="0" fontId="5" fillId="0" borderId="11" xfId="0" applyFont="1" applyBorder="1"/>
    <xf numFmtId="0" fontId="31" fillId="0" borderId="10" xfId="0" applyFont="1" applyBorder="1" applyAlignment="1">
      <alignment horizontal="center" vertical="center"/>
    </xf>
    <xf numFmtId="0" fontId="8" fillId="0" borderId="10" xfId="0" applyFont="1" applyBorder="1" applyAlignment="1">
      <alignment horizontal="center" vertical="center"/>
    </xf>
    <xf numFmtId="0" fontId="3" fillId="0" borderId="2" xfId="0" applyFont="1" applyBorder="1" applyAlignment="1">
      <alignment horizontal="center" vertical="center"/>
    </xf>
    <xf numFmtId="0" fontId="21" fillId="0" borderId="0" xfId="0" applyFont="1" applyAlignment="1">
      <alignment horizontal="center" vertical="center"/>
    </xf>
    <xf numFmtId="0" fontId="3"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9" fontId="3" fillId="0" borderId="0" xfId="0" applyNumberFormat="1" applyFont="1" applyAlignment="1">
      <alignment horizontal="center"/>
    </xf>
    <xf numFmtId="0" fontId="3" fillId="0" borderId="9" xfId="0" applyFont="1" applyBorder="1" applyAlignment="1">
      <alignment horizontal="center" vertical="center"/>
    </xf>
    <xf numFmtId="0" fontId="21" fillId="0" borderId="10" xfId="0" applyFont="1" applyBorder="1" applyAlignment="1">
      <alignment horizontal="center" vertical="center"/>
    </xf>
    <xf numFmtId="0" fontId="3" fillId="0" borderId="18" xfId="0" applyFont="1" applyBorder="1" applyAlignment="1">
      <alignment horizontal="center"/>
    </xf>
    <xf numFmtId="0" fontId="5" fillId="0" borderId="18" xfId="0" applyFont="1" applyBorder="1"/>
    <xf numFmtId="0" fontId="5" fillId="0" borderId="19" xfId="0" applyFont="1" applyBorder="1"/>
    <xf numFmtId="0" fontId="3" fillId="0" borderId="12" xfId="0" applyFont="1" applyBorder="1" applyAlignment="1">
      <alignment horizontal="right" vertical="center"/>
    </xf>
    <xf numFmtId="0" fontId="3" fillId="0" borderId="5" xfId="0" applyFont="1" applyBorder="1" applyAlignment="1">
      <alignment horizontal="center"/>
    </xf>
    <xf numFmtId="0" fontId="5" fillId="0" borderId="8" xfId="0" applyFont="1" applyBorder="1"/>
    <xf numFmtId="0" fontId="3" fillId="0" borderId="1" xfId="0" applyFont="1" applyBorder="1" applyAlignment="1">
      <alignment horizontal="center" vertical="center"/>
    </xf>
    <xf numFmtId="0" fontId="3" fillId="0" borderId="14" xfId="0" applyFont="1" applyBorder="1" applyAlignment="1">
      <alignment horizontal="center" vertical="center"/>
    </xf>
    <xf numFmtId="0" fontId="5" fillId="0" borderId="15" xfId="0" applyFont="1" applyBorder="1"/>
    <xf numFmtId="0" fontId="17" fillId="0" borderId="0" xfId="0" applyFont="1" applyAlignment="1">
      <alignment horizontal="center" vertical="center" wrapText="1"/>
    </xf>
    <xf numFmtId="0" fontId="34" fillId="0" borderId="0" xfId="0" applyFont="1" applyAlignment="1">
      <alignment horizontal="center"/>
    </xf>
    <xf numFmtId="0" fontId="144"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132" fillId="0" borderId="20" xfId="0" applyFont="1" applyBorder="1" applyAlignment="1">
      <alignment horizontal="center" vertical="center"/>
    </xf>
    <xf numFmtId="0" fontId="17" fillId="0" borderId="0" xfId="0" applyFont="1" applyAlignment="1">
      <alignment horizontal="center" wrapText="1"/>
    </xf>
    <xf numFmtId="0" fontId="0" fillId="0" borderId="0" xfId="0" applyAlignment="1">
      <alignment horizontal="center"/>
    </xf>
    <xf numFmtId="181" fontId="34" fillId="0" borderId="0" xfId="0" applyNumberFormat="1" applyFont="1" applyAlignment="1">
      <alignment horizontal="center" vertical="center" wrapText="1"/>
    </xf>
    <xf numFmtId="0" fontId="34" fillId="0" borderId="0" xfId="0" applyFont="1" applyAlignment="1">
      <alignment horizontal="center" vertical="center"/>
    </xf>
    <xf numFmtId="0" fontId="34" fillId="0" borderId="0" xfId="0" applyFont="1" applyAlignment="1">
      <alignment horizontal="center" vertical="center" wrapText="1"/>
    </xf>
    <xf numFmtId="0" fontId="124" fillId="0" borderId="0" xfId="0" applyFont="1" applyAlignment="1">
      <alignment horizontal="center" vertical="center"/>
    </xf>
    <xf numFmtId="0" fontId="34" fillId="0" borderId="20" xfId="0" applyFont="1" applyBorder="1" applyAlignment="1">
      <alignment horizontal="center" vertical="center" wrapText="1"/>
    </xf>
    <xf numFmtId="0" fontId="34" fillId="0" borderId="20" xfId="0" applyFont="1" applyBorder="1" applyAlignment="1">
      <alignment horizontal="center" vertical="center"/>
    </xf>
    <xf numFmtId="0" fontId="34" fillId="0" borderId="28" xfId="0" applyFont="1" applyBorder="1" applyAlignment="1">
      <alignment horizontal="center" vertical="center"/>
    </xf>
    <xf numFmtId="0" fontId="30" fillId="0" borderId="66" xfId="0" applyFont="1" applyBorder="1" applyAlignment="1">
      <alignment horizontal="center" vertical="center"/>
    </xf>
    <xf numFmtId="0" fontId="30" fillId="0" borderId="29" xfId="0" applyFont="1" applyBorder="1" applyAlignment="1">
      <alignment horizontal="center" vertical="center"/>
    </xf>
    <xf numFmtId="0" fontId="30" fillId="0" borderId="59" xfId="0" applyFont="1" applyBorder="1" applyAlignment="1">
      <alignment horizontal="center" vertical="center"/>
    </xf>
    <xf numFmtId="181" fontId="145" fillId="0" borderId="0" xfId="0" applyNumberFormat="1" applyFont="1" applyAlignment="1">
      <alignment horizontal="center" vertical="center"/>
    </xf>
    <xf numFmtId="0" fontId="126" fillId="0" borderId="20" xfId="0" applyFont="1" applyBorder="1" applyAlignment="1">
      <alignment horizontal="center" vertical="center"/>
    </xf>
    <xf numFmtId="0" fontId="126" fillId="0" borderId="53" xfId="0" applyFont="1" applyBorder="1" applyAlignment="1">
      <alignment horizontal="center" vertical="center"/>
    </xf>
    <xf numFmtId="0" fontId="30" fillId="0" borderId="52" xfId="0" applyFont="1" applyBorder="1" applyAlignment="1">
      <alignment horizontal="center" vertical="center"/>
    </xf>
    <xf numFmtId="0" fontId="30" fillId="0" borderId="20" xfId="0" applyFont="1" applyBorder="1" applyAlignment="1">
      <alignment horizontal="center" vertical="center"/>
    </xf>
    <xf numFmtId="0" fontId="30" fillId="0" borderId="51" xfId="0" applyFont="1" applyBorder="1" applyAlignment="1">
      <alignment horizontal="center" vertical="center"/>
    </xf>
    <xf numFmtId="0" fontId="30" fillId="0" borderId="54" xfId="0" applyFont="1" applyBorder="1" applyAlignment="1">
      <alignment horizontal="center" vertical="center"/>
    </xf>
    <xf numFmtId="0" fontId="30" fillId="0" borderId="53" xfId="0" applyFont="1" applyBorder="1" applyAlignment="1">
      <alignment horizontal="center" vertical="center"/>
    </xf>
    <xf numFmtId="0" fontId="30" fillId="0" borderId="55" xfId="0" applyFont="1" applyBorder="1" applyAlignment="1">
      <alignment horizontal="center" vertical="center"/>
    </xf>
    <xf numFmtId="0" fontId="127" fillId="0" borderId="25" xfId="0" applyFont="1" applyBorder="1" applyAlignment="1">
      <alignment horizontal="center" vertical="center"/>
    </xf>
    <xf numFmtId="0" fontId="127" fillId="0" borderId="26" xfId="0" applyFont="1" applyBorder="1" applyAlignment="1">
      <alignment horizontal="center" vertical="center"/>
    </xf>
    <xf numFmtId="0" fontId="127" fillId="0" borderId="27" xfId="0" applyFont="1" applyBorder="1" applyAlignment="1">
      <alignment horizontal="center" vertical="center"/>
    </xf>
    <xf numFmtId="0" fontId="127" fillId="0" borderId="28" xfId="0" applyFont="1" applyBorder="1" applyAlignment="1">
      <alignment horizontal="center" vertical="center"/>
    </xf>
    <xf numFmtId="0" fontId="127" fillId="0" borderId="20" xfId="0" applyFont="1" applyBorder="1" applyAlignment="1">
      <alignment horizontal="center" vertical="center"/>
    </xf>
    <xf numFmtId="0" fontId="127" fillId="0" borderId="29" xfId="0" applyFont="1" applyBorder="1" applyAlignment="1">
      <alignment horizontal="center" vertical="center"/>
    </xf>
    <xf numFmtId="0" fontId="127" fillId="0" borderId="70" xfId="0" applyFont="1" applyBorder="1" applyAlignment="1">
      <alignment horizontal="center" vertical="center"/>
    </xf>
    <xf numFmtId="0" fontId="127" fillId="0" borderId="71" xfId="0" applyFont="1" applyBorder="1" applyAlignment="1">
      <alignment horizontal="center" vertical="center"/>
    </xf>
    <xf numFmtId="0" fontId="127" fillId="0" borderId="72" xfId="0" applyFont="1" applyBorder="1" applyAlignment="1">
      <alignment horizontal="center" vertical="center"/>
    </xf>
    <xf numFmtId="0" fontId="62" fillId="0" borderId="20" xfId="0" applyFont="1" applyBorder="1" applyAlignment="1">
      <alignment horizontal="center"/>
    </xf>
    <xf numFmtId="0" fontId="17" fillId="0" borderId="20" xfId="0" applyFont="1" applyBorder="1" applyAlignment="1">
      <alignment horizontal="right"/>
    </xf>
    <xf numFmtId="0" fontId="126" fillId="0" borderId="56" xfId="0" applyFont="1" applyBorder="1" applyAlignment="1">
      <alignment horizontal="center" vertical="center"/>
    </xf>
    <xf numFmtId="0" fontId="126" fillId="0" borderId="57" xfId="0" applyFont="1" applyBorder="1" applyAlignment="1">
      <alignment horizontal="center" vertical="center"/>
    </xf>
    <xf numFmtId="0" fontId="90" fillId="0" borderId="9" xfId="0" applyFont="1" applyBorder="1" applyAlignment="1">
      <alignment horizontal="center" vertical="center"/>
    </xf>
    <xf numFmtId="0" fontId="90" fillId="0" borderId="10" xfId="0" applyFont="1" applyBorder="1" applyAlignment="1">
      <alignment horizontal="center" vertical="center"/>
    </xf>
    <xf numFmtId="0" fontId="90" fillId="0" borderId="11" xfId="0" applyFont="1" applyBorder="1" applyAlignment="1">
      <alignment horizontal="center" vertical="center"/>
    </xf>
    <xf numFmtId="0" fontId="90" fillId="0" borderId="17" xfId="0" applyFont="1" applyBorder="1" applyAlignment="1">
      <alignment horizontal="center" vertical="center"/>
    </xf>
    <xf numFmtId="0" fontId="90" fillId="0" borderId="18" xfId="0" applyFont="1" applyBorder="1" applyAlignment="1">
      <alignment horizontal="center" vertical="center"/>
    </xf>
    <xf numFmtId="0" fontId="90" fillId="0" borderId="19" xfId="0" applyFont="1" applyBorder="1" applyAlignment="1">
      <alignment horizontal="center" vertical="center"/>
    </xf>
    <xf numFmtId="0" fontId="125" fillId="0" borderId="20" xfId="0" applyFont="1" applyBorder="1" applyAlignment="1">
      <alignment horizontal="center"/>
    </xf>
    <xf numFmtId="0" fontId="17" fillId="0" borderId="0" xfId="0" applyFont="1" applyAlignment="1">
      <alignment horizontal="center"/>
    </xf>
    <xf numFmtId="0" fontId="126" fillId="0" borderId="52" xfId="0" applyFont="1" applyBorder="1" applyAlignment="1">
      <alignment horizontal="center" vertical="center"/>
    </xf>
    <xf numFmtId="0" fontId="126" fillId="0" borderId="51" xfId="0" applyFont="1" applyBorder="1" applyAlignment="1">
      <alignment horizontal="center" vertical="center"/>
    </xf>
    <xf numFmtId="0" fontId="126" fillId="0" borderId="54" xfId="0" applyFont="1" applyBorder="1" applyAlignment="1">
      <alignment horizontal="center" vertical="center"/>
    </xf>
    <xf numFmtId="0" fontId="126" fillId="0" borderId="55" xfId="0" applyFont="1" applyBorder="1" applyAlignment="1">
      <alignment horizontal="center" vertical="center"/>
    </xf>
    <xf numFmtId="0" fontId="30" fillId="0" borderId="69" xfId="0" applyFont="1" applyBorder="1" applyAlignment="1">
      <alignment horizontal="center" vertical="center"/>
    </xf>
    <xf numFmtId="0" fontId="132" fillId="0" borderId="37" xfId="0" applyFont="1" applyBorder="1" applyAlignment="1">
      <alignment horizontal="center" vertical="center"/>
    </xf>
    <xf numFmtId="0" fontId="132" fillId="0" borderId="62"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152" fillId="0" borderId="26" xfId="0" applyFont="1" applyBorder="1" applyAlignment="1">
      <alignment horizontal="center" vertical="center"/>
    </xf>
    <xf numFmtId="0" fontId="152" fillId="0" borderId="76" xfId="0" applyFont="1" applyBorder="1" applyAlignment="1">
      <alignment horizontal="center" vertical="center"/>
    </xf>
    <xf numFmtId="0" fontId="152" fillId="0" borderId="71" xfId="0" applyFont="1" applyBorder="1" applyAlignment="1">
      <alignment horizontal="center" vertical="center"/>
    </xf>
    <xf numFmtId="0" fontId="152" fillId="0" borderId="73" xfId="0" applyFont="1" applyBorder="1" applyAlignment="1">
      <alignment horizontal="center" vertical="center"/>
    </xf>
    <xf numFmtId="0" fontId="132" fillId="0" borderId="41" xfId="0" applyFont="1" applyBorder="1" applyAlignment="1">
      <alignment horizontal="center" vertical="center"/>
    </xf>
    <xf numFmtId="0" fontId="152" fillId="0" borderId="27" xfId="0" applyFont="1" applyBorder="1" applyAlignment="1">
      <alignment horizontal="center" vertical="center"/>
    </xf>
    <xf numFmtId="0" fontId="152" fillId="0" borderId="72" xfId="0" applyFont="1" applyBorder="1" applyAlignment="1">
      <alignment horizontal="center" vertical="center"/>
    </xf>
  </cellXfs>
  <cellStyles count="3">
    <cellStyle name="통화 [0]" xfId="2" builtinId="7"/>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hyperlink" Target="#&#54980;&#50896;!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2.png"/><Relationship Id="rId1" Type="http://schemas.openxmlformats.org/officeDocument/2006/relationships/image" Target="../media/image14.pn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oneCellAnchor>
    <xdr:from>
      <xdr:col>13</xdr:col>
      <xdr:colOff>0</xdr:colOff>
      <xdr:row>32</xdr:row>
      <xdr:rowOff>19050</xdr:rowOff>
    </xdr:from>
    <xdr:ext cx="1571625" cy="590550"/>
    <xdr:sp macro="" textlink="">
      <xdr:nvSpPr>
        <xdr:cNvPr id="3" name="Shape 3">
          <a:extLst>
            <a:ext uri="{FF2B5EF4-FFF2-40B4-BE49-F238E27FC236}">
              <a16:creationId xmlns:a16="http://schemas.microsoft.com/office/drawing/2014/main" id="{00000000-0008-0000-0200-000003000000}"/>
            </a:ext>
          </a:extLst>
        </xdr:cNvPr>
        <xdr:cNvSpPr/>
      </xdr:nvSpPr>
      <xdr:spPr>
        <a:xfrm>
          <a:off x="7553325" y="621982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사냥</a:t>
          </a:r>
          <a:endParaRPr sz="2400">
            <a:latin typeface="+mn-ea"/>
            <a:ea typeface="+mn-ea"/>
          </a:endParaRPr>
        </a:p>
      </xdr:txBody>
    </xdr:sp>
    <xdr:clientData fLocksWithSheet="0"/>
  </xdr:oneCellAnchor>
  <xdr:oneCellAnchor>
    <xdr:from>
      <xdr:col>16</xdr:col>
      <xdr:colOff>600075</xdr:colOff>
      <xdr:row>14</xdr:row>
      <xdr:rowOff>0</xdr:rowOff>
    </xdr:from>
    <xdr:ext cx="3476625" cy="1181100"/>
    <xdr:sp macro="" textlink="">
      <xdr:nvSpPr>
        <xdr:cNvPr id="4" name="Shape 4">
          <a:extLst>
            <a:ext uri="{FF2B5EF4-FFF2-40B4-BE49-F238E27FC236}">
              <a16:creationId xmlns:a16="http://schemas.microsoft.com/office/drawing/2014/main" id="{00000000-0008-0000-0200-000004000000}"/>
            </a:ext>
          </a:extLst>
        </xdr:cNvPr>
        <xdr:cNvSpPr/>
      </xdr:nvSpPr>
      <xdr:spPr>
        <a:xfrm>
          <a:off x="3612450" y="3198975"/>
          <a:ext cx="3467100" cy="1162050"/>
        </a:xfrm>
        <a:prstGeom prst="roundRect">
          <a:avLst>
            <a:gd name="adj" fmla="val 16667"/>
          </a:avLst>
        </a:prstGeom>
        <a:no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clientData fLocksWithSheet="0"/>
  </xdr:oneCellAnchor>
  <xdr:oneCellAnchor>
    <xdr:from>
      <xdr:col>17</xdr:col>
      <xdr:colOff>0</xdr:colOff>
      <xdr:row>13</xdr:row>
      <xdr:rowOff>152400</xdr:rowOff>
    </xdr:from>
    <xdr:ext cx="962025" cy="233165"/>
    <xdr:sp macro="" textlink="">
      <xdr:nvSpPr>
        <xdr:cNvPr id="5" name="Shape 5">
          <a:extLst>
            <a:ext uri="{FF2B5EF4-FFF2-40B4-BE49-F238E27FC236}">
              <a16:creationId xmlns:a16="http://schemas.microsoft.com/office/drawing/2014/main" id="{00000000-0008-0000-0200-000005000000}"/>
            </a:ext>
          </a:extLst>
        </xdr:cNvPr>
        <xdr:cNvSpPr txBox="1"/>
      </xdr:nvSpPr>
      <xdr:spPr>
        <a:xfrm>
          <a:off x="9877425" y="2571750"/>
          <a:ext cx="96202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Lv/Item/Book</a:t>
          </a:r>
          <a:endParaRPr sz="900">
            <a:latin typeface="+mn-ea"/>
            <a:ea typeface="+mn-ea"/>
            <a:cs typeface="Arial"/>
            <a:sym typeface="Arial"/>
          </a:endParaRPr>
        </a:p>
      </xdr:txBody>
    </xdr:sp>
    <xdr:clientData fLocksWithSheet="0"/>
  </xdr:oneCellAnchor>
  <xdr:oneCellAnchor>
    <xdr:from>
      <xdr:col>17</xdr:col>
      <xdr:colOff>276225</xdr:colOff>
      <xdr:row>15</xdr:row>
      <xdr:rowOff>323850</xdr:rowOff>
    </xdr:from>
    <xdr:ext cx="209550" cy="200025"/>
    <xdr:grpSp>
      <xdr:nvGrpSpPr>
        <xdr:cNvPr id="2" name="Shape 2">
          <a:extLst>
            <a:ext uri="{FF2B5EF4-FFF2-40B4-BE49-F238E27FC236}">
              <a16:creationId xmlns:a16="http://schemas.microsoft.com/office/drawing/2014/main" id="{00000000-0008-0000-0200-000002000000}"/>
            </a:ext>
          </a:extLst>
        </xdr:cNvPr>
        <xdr:cNvGrpSpPr/>
      </xdr:nvGrpSpPr>
      <xdr:grpSpPr>
        <a:xfrm>
          <a:off x="11449050" y="3105150"/>
          <a:ext cx="209550" cy="200025"/>
          <a:chOff x="5241225" y="3679988"/>
          <a:chExt cx="209550" cy="200025"/>
        </a:xfrm>
      </xdr:grpSpPr>
      <xdr:grpSp>
        <xdr:nvGrpSpPr>
          <xdr:cNvPr id="6" name="Shape 6">
            <a:extLst>
              <a:ext uri="{FF2B5EF4-FFF2-40B4-BE49-F238E27FC236}">
                <a16:creationId xmlns:a16="http://schemas.microsoft.com/office/drawing/2014/main" id="{00000000-0008-0000-0200-000006000000}"/>
              </a:ext>
            </a:extLst>
          </xdr:cNvPr>
          <xdr:cNvGrpSpPr/>
        </xdr:nvGrpSpPr>
        <xdr:grpSpPr>
          <a:xfrm>
            <a:off x="5241225" y="3679988"/>
            <a:ext cx="209550" cy="200025"/>
            <a:chOff x="7174582" y="1217290"/>
            <a:chExt cx="216024" cy="216024"/>
          </a:xfrm>
        </xdr:grpSpPr>
        <xdr:sp macro="" textlink="">
          <xdr:nvSpPr>
            <xdr:cNvPr id="7" name="Shape 7">
              <a:extLst>
                <a:ext uri="{FF2B5EF4-FFF2-40B4-BE49-F238E27FC236}">
                  <a16:creationId xmlns:a16="http://schemas.microsoft.com/office/drawing/2014/main" id="{00000000-0008-0000-0200-000007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 name="Shape 8" descr="minus, remove, sign icon">
              <a:extLst>
                <a:ext uri="{FF2B5EF4-FFF2-40B4-BE49-F238E27FC236}">
                  <a16:creationId xmlns:a16="http://schemas.microsoft.com/office/drawing/2014/main" id="{00000000-0008-0000-0200-000008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9" name="Shape 9">
              <a:extLst>
                <a:ext uri="{FF2B5EF4-FFF2-40B4-BE49-F238E27FC236}">
                  <a16:creationId xmlns:a16="http://schemas.microsoft.com/office/drawing/2014/main" id="{00000000-0008-0000-0200-000009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361950</xdr:colOff>
      <xdr:row>15</xdr:row>
      <xdr:rowOff>304800</xdr:rowOff>
    </xdr:from>
    <xdr:ext cx="209550" cy="200025"/>
    <xdr:grpSp>
      <xdr:nvGrpSpPr>
        <xdr:cNvPr id="10" name="Shape 2">
          <a:extLst>
            <a:ext uri="{FF2B5EF4-FFF2-40B4-BE49-F238E27FC236}">
              <a16:creationId xmlns:a16="http://schemas.microsoft.com/office/drawing/2014/main" id="{00000000-0008-0000-0200-00000A000000}"/>
            </a:ext>
          </a:extLst>
        </xdr:cNvPr>
        <xdr:cNvGrpSpPr/>
      </xdr:nvGrpSpPr>
      <xdr:grpSpPr>
        <a:xfrm>
          <a:off x="13506450" y="3086100"/>
          <a:ext cx="209550" cy="200025"/>
          <a:chOff x="5241225" y="3679988"/>
          <a:chExt cx="209550" cy="200025"/>
        </a:xfrm>
      </xdr:grpSpPr>
      <xdr:grpSp>
        <xdr:nvGrpSpPr>
          <xdr:cNvPr id="11" name="Shape 10">
            <a:extLst>
              <a:ext uri="{FF2B5EF4-FFF2-40B4-BE49-F238E27FC236}">
                <a16:creationId xmlns:a16="http://schemas.microsoft.com/office/drawing/2014/main" id="{00000000-0008-0000-0200-00000B000000}"/>
              </a:ext>
            </a:extLst>
          </xdr:cNvPr>
          <xdr:cNvGrpSpPr/>
        </xdr:nvGrpSpPr>
        <xdr:grpSpPr>
          <a:xfrm>
            <a:off x="5241225" y="3679988"/>
            <a:ext cx="209550" cy="200025"/>
            <a:chOff x="7174582" y="1217290"/>
            <a:chExt cx="216024" cy="216024"/>
          </a:xfrm>
        </xdr:grpSpPr>
        <xdr:sp macro="" textlink="">
          <xdr:nvSpPr>
            <xdr:cNvPr id="12" name="Shape 7">
              <a:extLst>
                <a:ext uri="{FF2B5EF4-FFF2-40B4-BE49-F238E27FC236}">
                  <a16:creationId xmlns:a16="http://schemas.microsoft.com/office/drawing/2014/main" id="{00000000-0008-0000-0200-00000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3" name="Shape 11" descr="minus, remove, sign icon">
              <a:extLst>
                <a:ext uri="{FF2B5EF4-FFF2-40B4-BE49-F238E27FC236}">
                  <a16:creationId xmlns:a16="http://schemas.microsoft.com/office/drawing/2014/main" id="{00000000-0008-0000-0200-00000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 name="Shape 12">
              <a:extLst>
                <a:ext uri="{FF2B5EF4-FFF2-40B4-BE49-F238E27FC236}">
                  <a16:creationId xmlns:a16="http://schemas.microsoft.com/office/drawing/2014/main" id="{00000000-0008-0000-0200-00000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38100</xdr:colOff>
      <xdr:row>13</xdr:row>
      <xdr:rowOff>133350</xdr:rowOff>
    </xdr:from>
    <xdr:ext cx="1609725" cy="266700"/>
    <xdr:sp macro="" textlink="">
      <xdr:nvSpPr>
        <xdr:cNvPr id="15" name="Shape 13">
          <a:extLst>
            <a:ext uri="{FF2B5EF4-FFF2-40B4-BE49-F238E27FC236}">
              <a16:creationId xmlns:a16="http://schemas.microsoft.com/office/drawing/2014/main" id="{00000000-0008-0000-0200-00000F000000}"/>
            </a:ext>
          </a:extLst>
        </xdr:cNvPr>
        <xdr:cNvSpPr txBox="1"/>
      </xdr:nvSpPr>
      <xdr:spPr>
        <a:xfrm>
          <a:off x="4545900" y="3651413"/>
          <a:ext cx="1600200" cy="2571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ItemUp1,2/Raid/Feather</a:t>
          </a:r>
          <a:endParaRPr sz="900">
            <a:latin typeface="+mn-ea"/>
            <a:ea typeface="+mn-ea"/>
            <a:cs typeface="Arial"/>
            <a:sym typeface="Arial"/>
          </a:endParaRPr>
        </a:p>
      </xdr:txBody>
    </xdr:sp>
    <xdr:clientData fLocksWithSheet="0"/>
  </xdr:oneCellAnchor>
  <xdr:oneCellAnchor>
    <xdr:from>
      <xdr:col>14</xdr:col>
      <xdr:colOff>466725</xdr:colOff>
      <xdr:row>30</xdr:row>
      <xdr:rowOff>152400</xdr:rowOff>
    </xdr:from>
    <xdr:ext cx="247650" cy="295275"/>
    <xdr:grpSp>
      <xdr:nvGrpSpPr>
        <xdr:cNvPr id="16" name="Shape 2">
          <a:extLst>
            <a:ext uri="{FF2B5EF4-FFF2-40B4-BE49-F238E27FC236}">
              <a16:creationId xmlns:a16="http://schemas.microsoft.com/office/drawing/2014/main" id="{00000000-0008-0000-0200-000010000000}"/>
            </a:ext>
          </a:extLst>
        </xdr:cNvPr>
        <xdr:cNvGrpSpPr/>
      </xdr:nvGrpSpPr>
      <xdr:grpSpPr>
        <a:xfrm>
          <a:off x="9667875" y="6019800"/>
          <a:ext cx="247650" cy="295275"/>
          <a:chOff x="5222175" y="3632363"/>
          <a:chExt cx="247650" cy="295275"/>
        </a:xfrm>
      </xdr:grpSpPr>
      <xdr:grpSp>
        <xdr:nvGrpSpPr>
          <xdr:cNvPr id="17" name="Shape 14">
            <a:extLst>
              <a:ext uri="{FF2B5EF4-FFF2-40B4-BE49-F238E27FC236}">
                <a16:creationId xmlns:a16="http://schemas.microsoft.com/office/drawing/2014/main" id="{00000000-0008-0000-0200-000011000000}"/>
              </a:ext>
            </a:extLst>
          </xdr:cNvPr>
          <xdr:cNvGrpSpPr/>
        </xdr:nvGrpSpPr>
        <xdr:grpSpPr>
          <a:xfrm>
            <a:off x="5222175" y="3632363"/>
            <a:ext cx="247650" cy="295275"/>
            <a:chOff x="7133101" y="738758"/>
            <a:chExt cx="288032" cy="288032"/>
          </a:xfrm>
        </xdr:grpSpPr>
        <xdr:sp macro="" textlink="">
          <xdr:nvSpPr>
            <xdr:cNvPr id="18" name="Shape 7">
              <a:extLst>
                <a:ext uri="{FF2B5EF4-FFF2-40B4-BE49-F238E27FC236}">
                  <a16:creationId xmlns:a16="http://schemas.microsoft.com/office/drawing/2014/main" id="{00000000-0008-0000-0200-00001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 name="Shape 15" descr="plus, red icon">
              <a:extLst>
                <a:ext uri="{FF2B5EF4-FFF2-40B4-BE49-F238E27FC236}">
                  <a16:creationId xmlns:a16="http://schemas.microsoft.com/office/drawing/2014/main" id="{00000000-0008-0000-0200-00001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20" name="Shape 16">
              <a:extLst>
                <a:ext uri="{FF2B5EF4-FFF2-40B4-BE49-F238E27FC236}">
                  <a16:creationId xmlns:a16="http://schemas.microsoft.com/office/drawing/2014/main" id="{00000000-0008-0000-0200-00001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95250</xdr:colOff>
      <xdr:row>30</xdr:row>
      <xdr:rowOff>161925</xdr:rowOff>
    </xdr:from>
    <xdr:ext cx="266700" cy="295275"/>
    <xdr:grpSp>
      <xdr:nvGrpSpPr>
        <xdr:cNvPr id="21" name="Shape 2">
          <a:extLst>
            <a:ext uri="{FF2B5EF4-FFF2-40B4-BE49-F238E27FC236}">
              <a16:creationId xmlns:a16="http://schemas.microsoft.com/office/drawing/2014/main" id="{00000000-0008-0000-0200-000015000000}"/>
            </a:ext>
          </a:extLst>
        </xdr:cNvPr>
        <xdr:cNvGrpSpPr/>
      </xdr:nvGrpSpPr>
      <xdr:grpSpPr>
        <a:xfrm>
          <a:off x="9953625" y="6029325"/>
          <a:ext cx="266700" cy="295275"/>
          <a:chOff x="5212650" y="3632363"/>
          <a:chExt cx="266700" cy="295275"/>
        </a:xfrm>
      </xdr:grpSpPr>
      <xdr:grpSp>
        <xdr:nvGrpSpPr>
          <xdr:cNvPr id="22" name="Shape 17">
            <a:extLst>
              <a:ext uri="{FF2B5EF4-FFF2-40B4-BE49-F238E27FC236}">
                <a16:creationId xmlns:a16="http://schemas.microsoft.com/office/drawing/2014/main" id="{00000000-0008-0000-0200-000016000000}"/>
              </a:ext>
            </a:extLst>
          </xdr:cNvPr>
          <xdr:cNvGrpSpPr/>
        </xdr:nvGrpSpPr>
        <xdr:grpSpPr>
          <a:xfrm>
            <a:off x="5212650" y="3632363"/>
            <a:ext cx="266700" cy="295275"/>
            <a:chOff x="7133101" y="738758"/>
            <a:chExt cx="288032" cy="288032"/>
          </a:xfrm>
        </xdr:grpSpPr>
        <xdr:sp macro="" textlink="">
          <xdr:nvSpPr>
            <xdr:cNvPr id="23" name="Shape 7">
              <a:extLst>
                <a:ext uri="{FF2B5EF4-FFF2-40B4-BE49-F238E27FC236}">
                  <a16:creationId xmlns:a16="http://schemas.microsoft.com/office/drawing/2014/main" id="{00000000-0008-0000-0200-000017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4" name="Shape 18" descr="plus, red icon">
              <a:extLst>
                <a:ext uri="{FF2B5EF4-FFF2-40B4-BE49-F238E27FC236}">
                  <a16:creationId xmlns:a16="http://schemas.microsoft.com/office/drawing/2014/main" id="{00000000-0008-0000-0200-000018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25" name="Shape 19">
              <a:extLst>
                <a:ext uri="{FF2B5EF4-FFF2-40B4-BE49-F238E27FC236}">
                  <a16:creationId xmlns:a16="http://schemas.microsoft.com/office/drawing/2014/main" id="{00000000-0008-0000-0200-000019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314325</xdr:colOff>
      <xdr:row>30</xdr:row>
      <xdr:rowOff>161925</xdr:rowOff>
    </xdr:from>
    <xdr:ext cx="266700" cy="295275"/>
    <xdr:grpSp>
      <xdr:nvGrpSpPr>
        <xdr:cNvPr id="26" name="Shape 2">
          <a:extLst>
            <a:ext uri="{FF2B5EF4-FFF2-40B4-BE49-F238E27FC236}">
              <a16:creationId xmlns:a16="http://schemas.microsoft.com/office/drawing/2014/main" id="{00000000-0008-0000-0200-00001A000000}"/>
            </a:ext>
          </a:extLst>
        </xdr:cNvPr>
        <xdr:cNvGrpSpPr/>
      </xdr:nvGrpSpPr>
      <xdr:grpSpPr>
        <a:xfrm>
          <a:off x="10172700" y="6029325"/>
          <a:ext cx="266700" cy="295275"/>
          <a:chOff x="5212650" y="3632363"/>
          <a:chExt cx="266700" cy="295275"/>
        </a:xfrm>
      </xdr:grpSpPr>
      <xdr:grpSp>
        <xdr:nvGrpSpPr>
          <xdr:cNvPr id="27" name="Shape 20">
            <a:extLst>
              <a:ext uri="{FF2B5EF4-FFF2-40B4-BE49-F238E27FC236}">
                <a16:creationId xmlns:a16="http://schemas.microsoft.com/office/drawing/2014/main" id="{00000000-0008-0000-0200-00001B000000}"/>
              </a:ext>
            </a:extLst>
          </xdr:cNvPr>
          <xdr:cNvGrpSpPr/>
        </xdr:nvGrpSpPr>
        <xdr:grpSpPr>
          <a:xfrm>
            <a:off x="5212650" y="3632363"/>
            <a:ext cx="266700" cy="295275"/>
            <a:chOff x="7133101" y="738758"/>
            <a:chExt cx="288032" cy="288032"/>
          </a:xfrm>
        </xdr:grpSpPr>
        <xdr:sp macro="" textlink="">
          <xdr:nvSpPr>
            <xdr:cNvPr id="28" name="Shape 7">
              <a:extLst>
                <a:ext uri="{FF2B5EF4-FFF2-40B4-BE49-F238E27FC236}">
                  <a16:creationId xmlns:a16="http://schemas.microsoft.com/office/drawing/2014/main" id="{00000000-0008-0000-0200-00001C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 name="Shape 21" descr="plus, red icon">
              <a:extLst>
                <a:ext uri="{FF2B5EF4-FFF2-40B4-BE49-F238E27FC236}">
                  <a16:creationId xmlns:a16="http://schemas.microsoft.com/office/drawing/2014/main" id="{00000000-0008-0000-0200-00001D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0" name="Shape 22">
              <a:extLst>
                <a:ext uri="{FF2B5EF4-FFF2-40B4-BE49-F238E27FC236}">
                  <a16:creationId xmlns:a16="http://schemas.microsoft.com/office/drawing/2014/main" id="{00000000-0008-0000-0200-00001E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209550</xdr:colOff>
      <xdr:row>29</xdr:row>
      <xdr:rowOff>0</xdr:rowOff>
    </xdr:from>
    <xdr:ext cx="276225" cy="533400"/>
    <xdr:grpSp>
      <xdr:nvGrpSpPr>
        <xdr:cNvPr id="31" name="Shape 2">
          <a:extLst>
            <a:ext uri="{FF2B5EF4-FFF2-40B4-BE49-F238E27FC236}">
              <a16:creationId xmlns:a16="http://schemas.microsoft.com/office/drawing/2014/main" id="{00000000-0008-0000-0200-00001F000000}"/>
            </a:ext>
          </a:extLst>
        </xdr:cNvPr>
        <xdr:cNvGrpSpPr/>
      </xdr:nvGrpSpPr>
      <xdr:grpSpPr>
        <a:xfrm>
          <a:off x="9410700" y="5667375"/>
          <a:ext cx="276225" cy="533400"/>
          <a:chOff x="5207888" y="3518063"/>
          <a:chExt cx="276225" cy="523875"/>
        </a:xfrm>
      </xdr:grpSpPr>
      <xdr:cxnSp macro="">
        <xdr:nvCxnSpPr>
          <xdr:cNvPr id="32" name="Shape 23">
            <a:extLst>
              <a:ext uri="{FF2B5EF4-FFF2-40B4-BE49-F238E27FC236}">
                <a16:creationId xmlns:a16="http://schemas.microsoft.com/office/drawing/2014/main" id="{00000000-0008-0000-0200-000020000000}"/>
              </a:ext>
            </a:extLst>
          </xdr:cNvPr>
          <xdr:cNvCxnSpPr/>
        </xdr:nvCxnSpPr>
        <xdr:spPr>
          <a:xfrm rot="10800000" flipH="1">
            <a:off x="5207888" y="3518063"/>
            <a:ext cx="276225" cy="5238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xdr:colOff>
      <xdr:row>25</xdr:row>
      <xdr:rowOff>152400</xdr:rowOff>
    </xdr:from>
    <xdr:ext cx="1152525" cy="476250"/>
    <xdr:sp macro="" textlink="">
      <xdr:nvSpPr>
        <xdr:cNvPr id="33" name="Shape 24">
          <a:extLst>
            <a:ext uri="{FF2B5EF4-FFF2-40B4-BE49-F238E27FC236}">
              <a16:creationId xmlns:a16="http://schemas.microsoft.com/office/drawing/2014/main" id="{00000000-0008-0000-0200-000021000000}"/>
            </a:ext>
          </a:extLst>
        </xdr:cNvPr>
        <xdr:cNvSpPr/>
      </xdr:nvSpPr>
      <xdr:spPr>
        <a:xfrm>
          <a:off x="4774500" y="3551400"/>
          <a:ext cx="1143000"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rgbClr val="000000"/>
              </a:solidFill>
              <a:latin typeface="+mn-ea"/>
              <a:ea typeface="+mn-ea"/>
              <a:cs typeface="Calibri"/>
              <a:sym typeface="Calibri"/>
            </a:rPr>
            <a:t>자동사냥</a:t>
          </a:r>
          <a:endParaRPr sz="1050">
            <a:solidFill>
              <a:srgbClr val="000000"/>
            </a:solidFill>
            <a:latin typeface="+mn-ea"/>
            <a:ea typeface="+mn-ea"/>
          </a:endParaRPr>
        </a:p>
      </xdr:txBody>
    </xdr:sp>
    <xdr:clientData fLocksWithSheet="0"/>
  </xdr:oneCellAnchor>
  <xdr:oneCellAnchor>
    <xdr:from>
      <xdr:col>14</xdr:col>
      <xdr:colOff>171450</xdr:colOff>
      <xdr:row>25</xdr:row>
      <xdr:rowOff>161925</xdr:rowOff>
    </xdr:from>
    <xdr:ext cx="1133475" cy="476250"/>
    <xdr:sp macro="" textlink="">
      <xdr:nvSpPr>
        <xdr:cNvPr id="34" name="Shape 25">
          <a:extLst>
            <a:ext uri="{FF2B5EF4-FFF2-40B4-BE49-F238E27FC236}">
              <a16:creationId xmlns:a16="http://schemas.microsoft.com/office/drawing/2014/main" id="{00000000-0008-0000-0200-000022000000}"/>
            </a:ext>
          </a:extLst>
        </xdr:cNvPr>
        <xdr:cNvSpPr/>
      </xdr:nvSpPr>
      <xdr:spPr>
        <a:xfrm>
          <a:off x="4788788" y="3551400"/>
          <a:ext cx="1114425"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수동사냥</a:t>
          </a:r>
          <a:endParaRPr sz="1200">
            <a:latin typeface="+mn-ea"/>
            <a:ea typeface="+mn-ea"/>
          </a:endParaRPr>
        </a:p>
      </xdr:txBody>
    </xdr:sp>
    <xdr:clientData fLocksWithSheet="0"/>
  </xdr:oneCellAnchor>
  <xdr:oneCellAnchor>
    <xdr:from>
      <xdr:col>13</xdr:col>
      <xdr:colOff>323850</xdr:colOff>
      <xdr:row>29</xdr:row>
      <xdr:rowOff>0</xdr:rowOff>
    </xdr:from>
    <xdr:ext cx="352425" cy="561975"/>
    <xdr:grpSp>
      <xdr:nvGrpSpPr>
        <xdr:cNvPr id="35" name="Shape 2">
          <a:extLst>
            <a:ext uri="{FF2B5EF4-FFF2-40B4-BE49-F238E27FC236}">
              <a16:creationId xmlns:a16="http://schemas.microsoft.com/office/drawing/2014/main" id="{00000000-0008-0000-0200-000023000000}"/>
            </a:ext>
          </a:extLst>
        </xdr:cNvPr>
        <xdr:cNvGrpSpPr/>
      </xdr:nvGrpSpPr>
      <xdr:grpSpPr>
        <a:xfrm>
          <a:off x="8867775" y="5667375"/>
          <a:ext cx="352425" cy="561975"/>
          <a:chOff x="5174550" y="3499013"/>
          <a:chExt cx="342900" cy="561975"/>
        </a:xfrm>
      </xdr:grpSpPr>
      <xdr:cxnSp macro="">
        <xdr:nvCxnSpPr>
          <xdr:cNvPr id="36" name="Shape 26">
            <a:extLst>
              <a:ext uri="{FF2B5EF4-FFF2-40B4-BE49-F238E27FC236}">
                <a16:creationId xmlns:a16="http://schemas.microsoft.com/office/drawing/2014/main" id="{00000000-0008-0000-0200-000024000000}"/>
              </a:ext>
            </a:extLst>
          </xdr:cNvPr>
          <xdr:cNvCxnSpPr/>
        </xdr:nvCxnSpPr>
        <xdr:spPr>
          <a:xfrm rot="10800000">
            <a:off x="5174550" y="3499013"/>
            <a:ext cx="342900" cy="5619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190500</xdr:colOff>
      <xdr:row>27</xdr:row>
      <xdr:rowOff>123825</xdr:rowOff>
    </xdr:from>
    <xdr:ext cx="1104900" cy="269649"/>
    <xdr:sp macro="" textlink="">
      <xdr:nvSpPr>
        <xdr:cNvPr id="37" name="Shape 27">
          <a:extLst>
            <a:ext uri="{FF2B5EF4-FFF2-40B4-BE49-F238E27FC236}">
              <a16:creationId xmlns:a16="http://schemas.microsoft.com/office/drawing/2014/main" id="{00000000-0008-0000-0200-000025000000}"/>
            </a:ext>
          </a:extLst>
        </xdr:cNvPr>
        <xdr:cNvSpPr txBox="1"/>
      </xdr:nvSpPr>
      <xdr:spPr>
        <a:xfrm>
          <a:off x="7162800" y="5324475"/>
          <a:ext cx="110490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필드 디펜스 형식</a:t>
          </a:r>
          <a:endParaRPr sz="1100">
            <a:latin typeface="+mn-ea"/>
            <a:ea typeface="+mn-ea"/>
          </a:endParaRPr>
        </a:p>
      </xdr:txBody>
    </xdr:sp>
    <xdr:clientData fLocksWithSheet="0"/>
  </xdr:oneCellAnchor>
  <xdr:oneCellAnchor>
    <xdr:from>
      <xdr:col>14</xdr:col>
      <xdr:colOff>257175</xdr:colOff>
      <xdr:row>27</xdr:row>
      <xdr:rowOff>152400</xdr:rowOff>
    </xdr:from>
    <xdr:ext cx="1466850" cy="291834"/>
    <xdr:sp macro="" textlink="">
      <xdr:nvSpPr>
        <xdr:cNvPr id="38" name="Shape 28">
          <a:extLst>
            <a:ext uri="{FF2B5EF4-FFF2-40B4-BE49-F238E27FC236}">
              <a16:creationId xmlns:a16="http://schemas.microsoft.com/office/drawing/2014/main" id="{00000000-0008-0000-0200-000026000000}"/>
            </a:ext>
          </a:extLst>
        </xdr:cNvPr>
        <xdr:cNvSpPr txBox="1"/>
      </xdr:nvSpPr>
      <xdr:spPr>
        <a:xfrm>
          <a:off x="8391525" y="5353050"/>
          <a:ext cx="1466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스테이지 형식(함정 有)</a:t>
          </a:r>
          <a:endParaRPr sz="1200">
            <a:latin typeface="+mn-ea"/>
            <a:ea typeface="+mn-ea"/>
          </a:endParaRPr>
        </a:p>
      </xdr:txBody>
    </xdr:sp>
    <xdr:clientData fLocksWithSheet="0"/>
  </xdr:oneCellAnchor>
  <xdr:oneCellAnchor>
    <xdr:from>
      <xdr:col>15</xdr:col>
      <xdr:colOff>523875</xdr:colOff>
      <xdr:row>23</xdr:row>
      <xdr:rowOff>28575</xdr:rowOff>
    </xdr:from>
    <xdr:ext cx="876300" cy="352425"/>
    <xdr:sp macro="" textlink="">
      <xdr:nvSpPr>
        <xdr:cNvPr id="39" name="Shape 29">
          <a:extLst>
            <a:ext uri="{FF2B5EF4-FFF2-40B4-BE49-F238E27FC236}">
              <a16:creationId xmlns:a16="http://schemas.microsoft.com/office/drawing/2014/main" id="{00000000-0008-0000-0200-000027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14</xdr:col>
      <xdr:colOff>123825</xdr:colOff>
      <xdr:row>23</xdr:row>
      <xdr:rowOff>28575</xdr:rowOff>
    </xdr:from>
    <xdr:ext cx="895350" cy="352425"/>
    <xdr:sp macro="" textlink="">
      <xdr:nvSpPr>
        <xdr:cNvPr id="40" name="Shape 30">
          <a:extLst>
            <a:ext uri="{FF2B5EF4-FFF2-40B4-BE49-F238E27FC236}">
              <a16:creationId xmlns:a16="http://schemas.microsoft.com/office/drawing/2014/main" id="{00000000-0008-0000-0200-000028000000}"/>
            </a:ext>
          </a:extLst>
        </xdr:cNvPr>
        <xdr:cNvSpPr/>
      </xdr:nvSpPr>
      <xdr:spPr>
        <a:xfrm>
          <a:off x="4903088" y="3608550"/>
          <a:ext cx="88582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사망</a:t>
          </a:r>
          <a:endParaRPr sz="1050">
            <a:solidFill>
              <a:srgbClr val="000000"/>
            </a:solidFill>
            <a:latin typeface="+mn-ea"/>
            <a:ea typeface="+mn-ea"/>
          </a:endParaRPr>
        </a:p>
      </xdr:txBody>
    </xdr:sp>
    <xdr:clientData fLocksWithSheet="0"/>
  </xdr:oneCellAnchor>
  <xdr:oneCellAnchor>
    <xdr:from>
      <xdr:col>15</xdr:col>
      <xdr:colOff>542925</xdr:colOff>
      <xdr:row>24</xdr:row>
      <xdr:rowOff>171450</xdr:rowOff>
    </xdr:from>
    <xdr:ext cx="161925" cy="314325"/>
    <xdr:grpSp>
      <xdr:nvGrpSpPr>
        <xdr:cNvPr id="41" name="Shape 2">
          <a:extLst>
            <a:ext uri="{FF2B5EF4-FFF2-40B4-BE49-F238E27FC236}">
              <a16:creationId xmlns:a16="http://schemas.microsoft.com/office/drawing/2014/main" id="{00000000-0008-0000-0200-000029000000}"/>
            </a:ext>
          </a:extLst>
        </xdr:cNvPr>
        <xdr:cNvGrpSpPr/>
      </xdr:nvGrpSpPr>
      <xdr:grpSpPr>
        <a:xfrm>
          <a:off x="10401300" y="4838700"/>
          <a:ext cx="161925" cy="314325"/>
          <a:chOff x="5269800" y="3627600"/>
          <a:chExt cx="152400" cy="304800"/>
        </a:xfrm>
      </xdr:grpSpPr>
      <xdr:cxnSp macro="">
        <xdr:nvCxnSpPr>
          <xdr:cNvPr id="42" name="Shape 31">
            <a:extLst>
              <a:ext uri="{FF2B5EF4-FFF2-40B4-BE49-F238E27FC236}">
                <a16:creationId xmlns:a16="http://schemas.microsoft.com/office/drawing/2014/main" id="{00000000-0008-0000-0200-00002A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228600</xdr:colOff>
      <xdr:row>24</xdr:row>
      <xdr:rowOff>161925</xdr:rowOff>
    </xdr:from>
    <xdr:ext cx="123825" cy="314325"/>
    <xdr:grpSp>
      <xdr:nvGrpSpPr>
        <xdr:cNvPr id="43" name="Shape 2">
          <a:extLst>
            <a:ext uri="{FF2B5EF4-FFF2-40B4-BE49-F238E27FC236}">
              <a16:creationId xmlns:a16="http://schemas.microsoft.com/office/drawing/2014/main" id="{00000000-0008-0000-0200-00002B000000}"/>
            </a:ext>
          </a:extLst>
        </xdr:cNvPr>
        <xdr:cNvGrpSpPr/>
      </xdr:nvGrpSpPr>
      <xdr:grpSpPr>
        <a:xfrm>
          <a:off x="10086975" y="4829175"/>
          <a:ext cx="123825" cy="314325"/>
          <a:chOff x="5284088" y="3627600"/>
          <a:chExt cx="123825" cy="304800"/>
        </a:xfrm>
      </xdr:grpSpPr>
      <xdr:cxnSp macro="">
        <xdr:nvCxnSpPr>
          <xdr:cNvPr id="44" name="Shape 32">
            <a:extLst>
              <a:ext uri="{FF2B5EF4-FFF2-40B4-BE49-F238E27FC236}">
                <a16:creationId xmlns:a16="http://schemas.microsoft.com/office/drawing/2014/main" id="{00000000-0008-0000-0200-00002C000000}"/>
              </a:ext>
            </a:extLst>
          </xdr:cNvPr>
          <xdr:cNvCxnSpPr/>
        </xdr:nvCxnSpPr>
        <xdr:spPr>
          <a:xfrm rot="10800000">
            <a:off x="5284088" y="3627600"/>
            <a:ext cx="1238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295275</xdr:colOff>
      <xdr:row>20</xdr:row>
      <xdr:rowOff>66675</xdr:rowOff>
    </xdr:from>
    <xdr:ext cx="1085850" cy="371475"/>
    <xdr:sp macro="" textlink="">
      <xdr:nvSpPr>
        <xdr:cNvPr id="45" name="Shape 33">
          <a:extLst>
            <a:ext uri="{FF2B5EF4-FFF2-40B4-BE49-F238E27FC236}">
              <a16:creationId xmlns:a16="http://schemas.microsoft.com/office/drawing/2014/main" id="{00000000-0008-0000-0200-00002D000000}"/>
            </a:ext>
          </a:extLst>
        </xdr:cNvPr>
        <xdr:cNvSpPr/>
      </xdr:nvSpPr>
      <xdr:spPr>
        <a:xfrm>
          <a:off x="4812600" y="3603788"/>
          <a:ext cx="106680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필드보스</a:t>
          </a:r>
          <a:endParaRPr sz="1050">
            <a:solidFill>
              <a:srgbClr val="000000"/>
            </a:solidFill>
            <a:latin typeface="+mn-ea"/>
            <a:ea typeface="+mn-ea"/>
          </a:endParaRPr>
        </a:p>
      </xdr:txBody>
    </xdr:sp>
    <xdr:clientData fLocksWithSheet="0"/>
  </xdr:oneCellAnchor>
  <xdr:oneCellAnchor>
    <xdr:from>
      <xdr:col>18</xdr:col>
      <xdr:colOff>161925</xdr:colOff>
      <xdr:row>21</xdr:row>
      <xdr:rowOff>57150</xdr:rowOff>
    </xdr:from>
    <xdr:ext cx="371475" cy="28575"/>
    <xdr:grpSp>
      <xdr:nvGrpSpPr>
        <xdr:cNvPr id="46" name="Shape 2">
          <a:extLst>
            <a:ext uri="{FF2B5EF4-FFF2-40B4-BE49-F238E27FC236}">
              <a16:creationId xmlns:a16="http://schemas.microsoft.com/office/drawing/2014/main" id="{00000000-0008-0000-0200-00002E000000}"/>
            </a:ext>
          </a:extLst>
        </xdr:cNvPr>
        <xdr:cNvGrpSpPr/>
      </xdr:nvGrpSpPr>
      <xdr:grpSpPr>
        <a:xfrm>
          <a:off x="11991975" y="4124325"/>
          <a:ext cx="371475" cy="28575"/>
          <a:chOff x="5160263" y="3775238"/>
          <a:chExt cx="371475" cy="9525"/>
        </a:xfrm>
      </xdr:grpSpPr>
      <xdr:cxnSp macro="">
        <xdr:nvCxnSpPr>
          <xdr:cNvPr id="47" name="Shape 34">
            <a:extLst>
              <a:ext uri="{FF2B5EF4-FFF2-40B4-BE49-F238E27FC236}">
                <a16:creationId xmlns:a16="http://schemas.microsoft.com/office/drawing/2014/main" id="{00000000-0008-0000-0200-00002F000000}"/>
              </a:ext>
            </a:extLst>
          </xdr:cNvPr>
          <xdr:cNvCxnSpPr/>
        </xdr:nvCxnSpPr>
        <xdr:spPr>
          <a:xfrm>
            <a:off x="5160263" y="3775238"/>
            <a:ext cx="3714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495300</xdr:colOff>
      <xdr:row>22</xdr:row>
      <xdr:rowOff>0</xdr:rowOff>
    </xdr:from>
    <xdr:ext cx="161925" cy="295275"/>
    <xdr:grpSp>
      <xdr:nvGrpSpPr>
        <xdr:cNvPr id="48" name="Shape 2">
          <a:extLst>
            <a:ext uri="{FF2B5EF4-FFF2-40B4-BE49-F238E27FC236}">
              <a16:creationId xmlns:a16="http://schemas.microsoft.com/office/drawing/2014/main" id="{00000000-0008-0000-0200-000030000000}"/>
            </a:ext>
          </a:extLst>
        </xdr:cNvPr>
        <xdr:cNvGrpSpPr/>
      </xdr:nvGrpSpPr>
      <xdr:grpSpPr>
        <a:xfrm>
          <a:off x="11010900" y="4267200"/>
          <a:ext cx="161925" cy="295275"/>
          <a:chOff x="5269800" y="3632363"/>
          <a:chExt cx="152400" cy="295275"/>
        </a:xfrm>
      </xdr:grpSpPr>
      <xdr:cxnSp macro="">
        <xdr:nvCxnSpPr>
          <xdr:cNvPr id="49" name="Shape 35">
            <a:extLst>
              <a:ext uri="{FF2B5EF4-FFF2-40B4-BE49-F238E27FC236}">
                <a16:creationId xmlns:a16="http://schemas.microsoft.com/office/drawing/2014/main" id="{00000000-0008-0000-0200-000031000000}"/>
              </a:ext>
            </a:extLst>
          </xdr:cNvPr>
          <xdr:cNvCxnSpPr/>
        </xdr:nvCxnSpPr>
        <xdr:spPr>
          <a:xfrm rot="10800000" flipH="1">
            <a:off x="5269800" y="3632363"/>
            <a:ext cx="15240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542925</xdr:colOff>
      <xdr:row>20</xdr:row>
      <xdr:rowOff>57150</xdr:rowOff>
    </xdr:from>
    <xdr:ext cx="876300" cy="371475"/>
    <xdr:sp macro="" textlink="">
      <xdr:nvSpPr>
        <xdr:cNvPr id="50" name="Shape 36">
          <a:extLst>
            <a:ext uri="{FF2B5EF4-FFF2-40B4-BE49-F238E27FC236}">
              <a16:creationId xmlns:a16="http://schemas.microsoft.com/office/drawing/2014/main" id="{00000000-0008-0000-0200-000032000000}"/>
            </a:ext>
          </a:extLst>
        </xdr:cNvPr>
        <xdr:cNvSpPr/>
      </xdr:nvSpPr>
      <xdr:spPr>
        <a:xfrm>
          <a:off x="4917375" y="3603788"/>
          <a:ext cx="857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18</xdr:col>
      <xdr:colOff>542925</xdr:colOff>
      <xdr:row>23</xdr:row>
      <xdr:rowOff>28575</xdr:rowOff>
    </xdr:from>
    <xdr:ext cx="876300" cy="352425"/>
    <xdr:sp macro="" textlink="">
      <xdr:nvSpPr>
        <xdr:cNvPr id="51" name="Shape 37">
          <a:extLst>
            <a:ext uri="{FF2B5EF4-FFF2-40B4-BE49-F238E27FC236}">
              <a16:creationId xmlns:a16="http://schemas.microsoft.com/office/drawing/2014/main" id="{00000000-0008-0000-0200-00003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실패</a:t>
          </a:r>
          <a:endParaRPr sz="1050">
            <a:solidFill>
              <a:srgbClr val="000000"/>
            </a:solidFill>
            <a:latin typeface="+mn-ea"/>
            <a:ea typeface="+mn-ea"/>
          </a:endParaRPr>
        </a:p>
      </xdr:txBody>
    </xdr:sp>
    <xdr:clientData fLocksWithSheet="0"/>
  </xdr:oneCellAnchor>
  <xdr:oneCellAnchor>
    <xdr:from>
      <xdr:col>18</xdr:col>
      <xdr:colOff>161925</xdr:colOff>
      <xdr:row>21</xdr:row>
      <xdr:rowOff>171450</xdr:rowOff>
    </xdr:from>
    <xdr:ext cx="295275" cy="276225"/>
    <xdr:grpSp>
      <xdr:nvGrpSpPr>
        <xdr:cNvPr id="52" name="Shape 2">
          <a:extLst>
            <a:ext uri="{FF2B5EF4-FFF2-40B4-BE49-F238E27FC236}">
              <a16:creationId xmlns:a16="http://schemas.microsoft.com/office/drawing/2014/main" id="{00000000-0008-0000-0200-000034000000}"/>
            </a:ext>
          </a:extLst>
        </xdr:cNvPr>
        <xdr:cNvGrpSpPr/>
      </xdr:nvGrpSpPr>
      <xdr:grpSpPr>
        <a:xfrm>
          <a:off x="11991975" y="4238625"/>
          <a:ext cx="295275" cy="276225"/>
          <a:chOff x="5198363" y="3646650"/>
          <a:chExt cx="295275" cy="266700"/>
        </a:xfrm>
      </xdr:grpSpPr>
      <xdr:cxnSp macro="">
        <xdr:nvCxnSpPr>
          <xdr:cNvPr id="53" name="Shape 38">
            <a:extLst>
              <a:ext uri="{FF2B5EF4-FFF2-40B4-BE49-F238E27FC236}">
                <a16:creationId xmlns:a16="http://schemas.microsoft.com/office/drawing/2014/main" id="{00000000-0008-0000-0200-000035000000}"/>
              </a:ext>
            </a:extLst>
          </xdr:cNvPr>
          <xdr:cNvCxnSpPr/>
        </xdr:nvCxnSpPr>
        <xdr:spPr>
          <a:xfrm>
            <a:off x="5198363" y="3646650"/>
            <a:ext cx="295275" cy="266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114300</xdr:colOff>
      <xdr:row>28</xdr:row>
      <xdr:rowOff>133350</xdr:rowOff>
    </xdr:from>
    <xdr:ext cx="847725" cy="285750"/>
    <xdr:sp macro="" textlink="">
      <xdr:nvSpPr>
        <xdr:cNvPr id="54" name="Shape 39">
          <a:extLst>
            <a:ext uri="{FF2B5EF4-FFF2-40B4-BE49-F238E27FC236}">
              <a16:creationId xmlns:a16="http://schemas.microsoft.com/office/drawing/2014/main" id="{00000000-0008-0000-0200-000036000000}"/>
            </a:ext>
          </a:extLst>
        </xdr:cNvPr>
        <xdr:cNvSpPr/>
      </xdr:nvSpPr>
      <xdr:spPr>
        <a:xfrm>
          <a:off x="4931663" y="3646650"/>
          <a:ext cx="828675" cy="2667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즉시부활</a:t>
          </a:r>
          <a:endParaRPr sz="1200">
            <a:latin typeface="+mn-ea"/>
            <a:ea typeface="+mn-ea"/>
          </a:endParaRPr>
        </a:p>
      </xdr:txBody>
    </xdr:sp>
    <xdr:clientData fLocksWithSheet="0"/>
  </xdr:oneCellAnchor>
  <xdr:oneCellAnchor>
    <xdr:from>
      <xdr:col>18</xdr:col>
      <xdr:colOff>342900</xdr:colOff>
      <xdr:row>25</xdr:row>
      <xdr:rowOff>9525</xdr:rowOff>
    </xdr:from>
    <xdr:ext cx="276225" cy="552450"/>
    <xdr:grpSp>
      <xdr:nvGrpSpPr>
        <xdr:cNvPr id="55" name="Shape 2">
          <a:extLst>
            <a:ext uri="{FF2B5EF4-FFF2-40B4-BE49-F238E27FC236}">
              <a16:creationId xmlns:a16="http://schemas.microsoft.com/office/drawing/2014/main" id="{00000000-0008-0000-0200-000037000000}"/>
            </a:ext>
          </a:extLst>
        </xdr:cNvPr>
        <xdr:cNvGrpSpPr/>
      </xdr:nvGrpSpPr>
      <xdr:grpSpPr>
        <a:xfrm>
          <a:off x="12172950" y="4876800"/>
          <a:ext cx="276225" cy="552450"/>
          <a:chOff x="5212650" y="3503775"/>
          <a:chExt cx="266700" cy="552450"/>
        </a:xfrm>
      </xdr:grpSpPr>
      <xdr:cxnSp macro="">
        <xdr:nvCxnSpPr>
          <xdr:cNvPr id="56" name="Shape 40">
            <a:extLst>
              <a:ext uri="{FF2B5EF4-FFF2-40B4-BE49-F238E27FC236}">
                <a16:creationId xmlns:a16="http://schemas.microsoft.com/office/drawing/2014/main" id="{00000000-0008-0000-0200-000038000000}"/>
              </a:ext>
            </a:extLst>
          </xdr:cNvPr>
          <xdr:cNvCxnSpPr/>
        </xdr:nvCxnSpPr>
        <xdr:spPr>
          <a:xfrm flipH="1">
            <a:off x="5212650" y="3503775"/>
            <a:ext cx="266700" cy="552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438150</xdr:colOff>
      <xdr:row>22</xdr:row>
      <xdr:rowOff>95250</xdr:rowOff>
    </xdr:from>
    <xdr:ext cx="238125" cy="1009650"/>
    <xdr:grpSp>
      <xdr:nvGrpSpPr>
        <xdr:cNvPr id="57" name="Shape 2">
          <a:extLst>
            <a:ext uri="{FF2B5EF4-FFF2-40B4-BE49-F238E27FC236}">
              <a16:creationId xmlns:a16="http://schemas.microsoft.com/office/drawing/2014/main" id="{00000000-0008-0000-0200-000039000000}"/>
            </a:ext>
          </a:extLst>
        </xdr:cNvPr>
        <xdr:cNvGrpSpPr/>
      </xdr:nvGrpSpPr>
      <xdr:grpSpPr>
        <a:xfrm>
          <a:off x="11610975" y="4362450"/>
          <a:ext cx="238125" cy="1009650"/>
          <a:chOff x="5231700" y="3279938"/>
          <a:chExt cx="228600" cy="1000125"/>
        </a:xfrm>
      </xdr:grpSpPr>
      <xdr:cxnSp macro="">
        <xdr:nvCxnSpPr>
          <xdr:cNvPr id="58" name="Shape 41">
            <a:extLst>
              <a:ext uri="{FF2B5EF4-FFF2-40B4-BE49-F238E27FC236}">
                <a16:creationId xmlns:a16="http://schemas.microsoft.com/office/drawing/2014/main" id="{00000000-0008-0000-0200-00003A000000}"/>
              </a:ext>
            </a:extLst>
          </xdr:cNvPr>
          <xdr:cNvCxnSpPr/>
        </xdr:nvCxnSpPr>
        <xdr:spPr>
          <a:xfrm rot="10800000">
            <a:off x="5231700" y="3279938"/>
            <a:ext cx="228600" cy="10001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504825</xdr:colOff>
      <xdr:row>28</xdr:row>
      <xdr:rowOff>66675</xdr:rowOff>
    </xdr:from>
    <xdr:ext cx="828675" cy="266700"/>
    <xdr:sp macro="" textlink="">
      <xdr:nvSpPr>
        <xdr:cNvPr id="59" name="Shape 42">
          <a:extLst>
            <a:ext uri="{FF2B5EF4-FFF2-40B4-BE49-F238E27FC236}">
              <a16:creationId xmlns:a16="http://schemas.microsoft.com/office/drawing/2014/main" id="{00000000-0008-0000-0200-00003B000000}"/>
            </a:ext>
          </a:extLst>
        </xdr:cNvPr>
        <xdr:cNvSpPr/>
      </xdr:nvSpPr>
      <xdr:spPr>
        <a:xfrm>
          <a:off x="4941188" y="3651413"/>
          <a:ext cx="80962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스킬부활</a:t>
          </a:r>
          <a:endParaRPr sz="1200">
            <a:latin typeface="+mn-ea"/>
            <a:ea typeface="+mn-ea"/>
          </a:endParaRPr>
        </a:p>
      </xdr:txBody>
    </xdr:sp>
    <xdr:clientData fLocksWithSheet="0"/>
  </xdr:oneCellAnchor>
  <xdr:oneCellAnchor>
    <xdr:from>
      <xdr:col>19</xdr:col>
      <xdr:colOff>276225</xdr:colOff>
      <xdr:row>27</xdr:row>
      <xdr:rowOff>47625</xdr:rowOff>
    </xdr:from>
    <xdr:ext cx="209550" cy="200025"/>
    <xdr:grpSp>
      <xdr:nvGrpSpPr>
        <xdr:cNvPr id="60" name="Shape 2">
          <a:extLst>
            <a:ext uri="{FF2B5EF4-FFF2-40B4-BE49-F238E27FC236}">
              <a16:creationId xmlns:a16="http://schemas.microsoft.com/office/drawing/2014/main" id="{00000000-0008-0000-0200-00003C000000}"/>
            </a:ext>
          </a:extLst>
        </xdr:cNvPr>
        <xdr:cNvGrpSpPr/>
      </xdr:nvGrpSpPr>
      <xdr:grpSpPr>
        <a:xfrm>
          <a:off x="12763500" y="5314950"/>
          <a:ext cx="209550" cy="200025"/>
          <a:chOff x="5241225" y="3679988"/>
          <a:chExt cx="209550" cy="200025"/>
        </a:xfrm>
      </xdr:grpSpPr>
      <xdr:grpSp>
        <xdr:nvGrpSpPr>
          <xdr:cNvPr id="61" name="Shape 43">
            <a:extLst>
              <a:ext uri="{FF2B5EF4-FFF2-40B4-BE49-F238E27FC236}">
                <a16:creationId xmlns:a16="http://schemas.microsoft.com/office/drawing/2014/main" id="{00000000-0008-0000-0200-00003D000000}"/>
              </a:ext>
            </a:extLst>
          </xdr:cNvPr>
          <xdr:cNvGrpSpPr/>
        </xdr:nvGrpSpPr>
        <xdr:grpSpPr>
          <a:xfrm>
            <a:off x="5241225" y="3679988"/>
            <a:ext cx="209550" cy="200025"/>
            <a:chOff x="7174582" y="1217290"/>
            <a:chExt cx="216024" cy="216024"/>
          </a:xfrm>
        </xdr:grpSpPr>
        <xdr:sp macro="" textlink="">
          <xdr:nvSpPr>
            <xdr:cNvPr id="62" name="Shape 7">
              <a:extLst>
                <a:ext uri="{FF2B5EF4-FFF2-40B4-BE49-F238E27FC236}">
                  <a16:creationId xmlns:a16="http://schemas.microsoft.com/office/drawing/2014/main" id="{00000000-0008-0000-0200-00003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3" name="Shape 44" descr="minus, remove, sign icon">
              <a:extLst>
                <a:ext uri="{FF2B5EF4-FFF2-40B4-BE49-F238E27FC236}">
                  <a16:creationId xmlns:a16="http://schemas.microsoft.com/office/drawing/2014/main" id="{00000000-0008-0000-0200-00003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64" name="Shape 45">
              <a:extLst>
                <a:ext uri="{FF2B5EF4-FFF2-40B4-BE49-F238E27FC236}">
                  <a16:creationId xmlns:a16="http://schemas.microsoft.com/office/drawing/2014/main" id="{00000000-0008-0000-0200-000040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19</xdr:col>
      <xdr:colOff>438150</xdr:colOff>
      <xdr:row>27</xdr:row>
      <xdr:rowOff>9525</xdr:rowOff>
    </xdr:from>
    <xdr:ext cx="752475" cy="233165"/>
    <xdr:sp macro="" textlink="">
      <xdr:nvSpPr>
        <xdr:cNvPr id="65" name="Shape 46">
          <a:extLst>
            <a:ext uri="{FF2B5EF4-FFF2-40B4-BE49-F238E27FC236}">
              <a16:creationId xmlns:a16="http://schemas.microsoft.com/office/drawing/2014/main" id="{00000000-0008-0000-0200-000041000000}"/>
            </a:ext>
          </a:extLst>
        </xdr:cNvPr>
        <xdr:cNvSpPr txBox="1"/>
      </xdr:nvSpPr>
      <xdr:spPr>
        <a:xfrm>
          <a:off x="11477625" y="5210175"/>
          <a:ext cx="75247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-1</a:t>
          </a:r>
          <a:endParaRPr sz="900">
            <a:latin typeface="+mn-ea"/>
            <a:ea typeface="+mn-ea"/>
            <a:cs typeface="Arial"/>
            <a:sym typeface="Arial"/>
          </a:endParaRPr>
        </a:p>
      </xdr:txBody>
    </xdr:sp>
    <xdr:clientData fLocksWithSheet="0"/>
  </xdr:oneCellAnchor>
  <xdr:oneCellAnchor>
    <xdr:from>
      <xdr:col>17</xdr:col>
      <xdr:colOff>200025</xdr:colOff>
      <xdr:row>27</xdr:row>
      <xdr:rowOff>123825</xdr:rowOff>
    </xdr:from>
    <xdr:ext cx="209550" cy="200025"/>
    <xdr:grpSp>
      <xdr:nvGrpSpPr>
        <xdr:cNvPr id="66" name="Shape 2">
          <a:extLst>
            <a:ext uri="{FF2B5EF4-FFF2-40B4-BE49-F238E27FC236}">
              <a16:creationId xmlns:a16="http://schemas.microsoft.com/office/drawing/2014/main" id="{00000000-0008-0000-0200-000042000000}"/>
            </a:ext>
          </a:extLst>
        </xdr:cNvPr>
        <xdr:cNvGrpSpPr/>
      </xdr:nvGrpSpPr>
      <xdr:grpSpPr>
        <a:xfrm>
          <a:off x="11372850" y="5391150"/>
          <a:ext cx="209550" cy="200025"/>
          <a:chOff x="5241225" y="3679988"/>
          <a:chExt cx="209550" cy="200025"/>
        </a:xfrm>
      </xdr:grpSpPr>
      <xdr:grpSp>
        <xdr:nvGrpSpPr>
          <xdr:cNvPr id="67" name="Shape 47">
            <a:extLst>
              <a:ext uri="{FF2B5EF4-FFF2-40B4-BE49-F238E27FC236}">
                <a16:creationId xmlns:a16="http://schemas.microsoft.com/office/drawing/2014/main" id="{00000000-0008-0000-0200-000043000000}"/>
              </a:ext>
            </a:extLst>
          </xdr:cNvPr>
          <xdr:cNvGrpSpPr/>
        </xdr:nvGrpSpPr>
        <xdr:grpSpPr>
          <a:xfrm>
            <a:off x="5241225" y="3679988"/>
            <a:ext cx="209550" cy="200025"/>
            <a:chOff x="7174582" y="1217290"/>
            <a:chExt cx="216024" cy="216024"/>
          </a:xfrm>
        </xdr:grpSpPr>
        <xdr:sp macro="" textlink="">
          <xdr:nvSpPr>
            <xdr:cNvPr id="68" name="Shape 7">
              <a:extLst>
                <a:ext uri="{FF2B5EF4-FFF2-40B4-BE49-F238E27FC236}">
                  <a16:creationId xmlns:a16="http://schemas.microsoft.com/office/drawing/2014/main" id="{00000000-0008-0000-0200-00004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9" name="Shape 48" descr="minus, remove, sign icon">
              <a:extLst>
                <a:ext uri="{FF2B5EF4-FFF2-40B4-BE49-F238E27FC236}">
                  <a16:creationId xmlns:a16="http://schemas.microsoft.com/office/drawing/2014/main" id="{00000000-0008-0000-0200-000045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70" name="Shape 49">
              <a:extLst>
                <a:ext uri="{FF2B5EF4-FFF2-40B4-BE49-F238E27FC236}">
                  <a16:creationId xmlns:a16="http://schemas.microsoft.com/office/drawing/2014/main" id="{00000000-0008-0000-0200-00004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27</xdr:row>
      <xdr:rowOff>85725</xdr:rowOff>
    </xdr:from>
    <xdr:ext cx="781050" cy="233165"/>
    <xdr:sp macro="" textlink="">
      <xdr:nvSpPr>
        <xdr:cNvPr id="71" name="Shape 50">
          <a:extLst>
            <a:ext uri="{FF2B5EF4-FFF2-40B4-BE49-F238E27FC236}">
              <a16:creationId xmlns:a16="http://schemas.microsoft.com/office/drawing/2014/main" id="{00000000-0008-0000-0200-000047000000}"/>
            </a:ext>
          </a:extLst>
        </xdr:cNvPr>
        <xdr:cNvSpPr txBox="1"/>
      </xdr:nvSpPr>
      <xdr:spPr>
        <a:xfrm>
          <a:off x="10239375" y="5286375"/>
          <a:ext cx="781050"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-3</a:t>
          </a:r>
          <a:endParaRPr sz="900">
            <a:latin typeface="+mn-ea"/>
            <a:ea typeface="+mn-ea"/>
            <a:cs typeface="Arial"/>
            <a:sym typeface="Arial"/>
          </a:endParaRPr>
        </a:p>
      </xdr:txBody>
    </xdr:sp>
    <xdr:clientData fLocksWithSheet="0"/>
  </xdr:oneCellAnchor>
  <xdr:oneCellAnchor>
    <xdr:from>
      <xdr:col>19</xdr:col>
      <xdr:colOff>161925</xdr:colOff>
      <xdr:row>25</xdr:row>
      <xdr:rowOff>38100</xdr:rowOff>
    </xdr:from>
    <xdr:ext cx="142875" cy="514350"/>
    <xdr:grpSp>
      <xdr:nvGrpSpPr>
        <xdr:cNvPr id="72" name="Shape 2">
          <a:extLst>
            <a:ext uri="{FF2B5EF4-FFF2-40B4-BE49-F238E27FC236}">
              <a16:creationId xmlns:a16="http://schemas.microsoft.com/office/drawing/2014/main" id="{00000000-0008-0000-0200-000048000000}"/>
            </a:ext>
          </a:extLst>
        </xdr:cNvPr>
        <xdr:cNvGrpSpPr/>
      </xdr:nvGrpSpPr>
      <xdr:grpSpPr>
        <a:xfrm>
          <a:off x="12649200" y="4905375"/>
          <a:ext cx="142875" cy="514350"/>
          <a:chOff x="5279325" y="3522825"/>
          <a:chExt cx="133350" cy="514350"/>
        </a:xfrm>
      </xdr:grpSpPr>
      <xdr:cxnSp macro="">
        <xdr:nvCxnSpPr>
          <xdr:cNvPr id="73" name="Shape 51">
            <a:extLst>
              <a:ext uri="{FF2B5EF4-FFF2-40B4-BE49-F238E27FC236}">
                <a16:creationId xmlns:a16="http://schemas.microsoft.com/office/drawing/2014/main" id="{00000000-0008-0000-0200-000049000000}"/>
              </a:ext>
            </a:extLst>
          </xdr:cNvPr>
          <xdr:cNvCxnSpPr/>
        </xdr:nvCxnSpPr>
        <xdr:spPr>
          <a:xfrm flipH="1">
            <a:off x="5279325" y="3522825"/>
            <a:ext cx="133350" cy="514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57150</xdr:colOff>
      <xdr:row>25</xdr:row>
      <xdr:rowOff>38100</xdr:rowOff>
    </xdr:from>
    <xdr:ext cx="200025" cy="200025"/>
    <xdr:grpSp>
      <xdr:nvGrpSpPr>
        <xdr:cNvPr id="74" name="Shape 2">
          <a:extLst>
            <a:ext uri="{FF2B5EF4-FFF2-40B4-BE49-F238E27FC236}">
              <a16:creationId xmlns:a16="http://schemas.microsoft.com/office/drawing/2014/main" id="{00000000-0008-0000-0200-00004A000000}"/>
            </a:ext>
          </a:extLst>
        </xdr:cNvPr>
        <xdr:cNvGrpSpPr/>
      </xdr:nvGrpSpPr>
      <xdr:grpSpPr>
        <a:xfrm>
          <a:off x="13201650" y="4905375"/>
          <a:ext cx="200025" cy="200025"/>
          <a:chOff x="5245988" y="3679988"/>
          <a:chExt cx="200025" cy="200025"/>
        </a:xfrm>
      </xdr:grpSpPr>
      <xdr:cxnSp macro="">
        <xdr:nvCxnSpPr>
          <xdr:cNvPr id="75" name="Shape 52">
            <a:extLst>
              <a:ext uri="{FF2B5EF4-FFF2-40B4-BE49-F238E27FC236}">
                <a16:creationId xmlns:a16="http://schemas.microsoft.com/office/drawing/2014/main" id="{00000000-0008-0000-0200-00004B000000}"/>
              </a:ext>
            </a:extLst>
          </xdr:cNvPr>
          <xdr:cNvCxnSpPr/>
        </xdr:nvCxnSpPr>
        <xdr:spPr>
          <a:xfrm>
            <a:off x="5245988" y="3679988"/>
            <a:ext cx="200025" cy="200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142875</xdr:colOff>
      <xdr:row>26</xdr:row>
      <xdr:rowOff>19050</xdr:rowOff>
    </xdr:from>
    <xdr:ext cx="847725" cy="266700"/>
    <xdr:sp macro="" textlink="">
      <xdr:nvSpPr>
        <xdr:cNvPr id="76" name="Shape 53">
          <a:extLst>
            <a:ext uri="{FF2B5EF4-FFF2-40B4-BE49-F238E27FC236}">
              <a16:creationId xmlns:a16="http://schemas.microsoft.com/office/drawing/2014/main" id="{00000000-0008-0000-0200-00004C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21</xdr:col>
      <xdr:colOff>295275</xdr:colOff>
      <xdr:row>24</xdr:row>
      <xdr:rowOff>171450</xdr:rowOff>
    </xdr:from>
    <xdr:ext cx="209550" cy="200025"/>
    <xdr:grpSp>
      <xdr:nvGrpSpPr>
        <xdr:cNvPr id="77" name="Shape 2">
          <a:extLst>
            <a:ext uri="{FF2B5EF4-FFF2-40B4-BE49-F238E27FC236}">
              <a16:creationId xmlns:a16="http://schemas.microsoft.com/office/drawing/2014/main" id="{00000000-0008-0000-0200-00004D000000}"/>
            </a:ext>
          </a:extLst>
        </xdr:cNvPr>
        <xdr:cNvGrpSpPr/>
      </xdr:nvGrpSpPr>
      <xdr:grpSpPr>
        <a:xfrm>
          <a:off x="14097000" y="4838700"/>
          <a:ext cx="209550" cy="200025"/>
          <a:chOff x="5241225" y="3679988"/>
          <a:chExt cx="209550" cy="200025"/>
        </a:xfrm>
      </xdr:grpSpPr>
      <xdr:grpSp>
        <xdr:nvGrpSpPr>
          <xdr:cNvPr id="78" name="Shape 54">
            <a:extLst>
              <a:ext uri="{FF2B5EF4-FFF2-40B4-BE49-F238E27FC236}">
                <a16:creationId xmlns:a16="http://schemas.microsoft.com/office/drawing/2014/main" id="{00000000-0008-0000-0200-00004E000000}"/>
              </a:ext>
            </a:extLst>
          </xdr:cNvPr>
          <xdr:cNvGrpSpPr/>
        </xdr:nvGrpSpPr>
        <xdr:grpSpPr>
          <a:xfrm>
            <a:off x="5241225" y="3679988"/>
            <a:ext cx="209550" cy="200025"/>
            <a:chOff x="7174582" y="1217290"/>
            <a:chExt cx="216024" cy="216024"/>
          </a:xfrm>
        </xdr:grpSpPr>
        <xdr:sp macro="" textlink="">
          <xdr:nvSpPr>
            <xdr:cNvPr id="79" name="Shape 7">
              <a:extLst>
                <a:ext uri="{FF2B5EF4-FFF2-40B4-BE49-F238E27FC236}">
                  <a16:creationId xmlns:a16="http://schemas.microsoft.com/office/drawing/2014/main" id="{00000000-0008-0000-0200-00004F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0" name="Shape 55" descr="minus, remove, sign icon">
              <a:extLst>
                <a:ext uri="{FF2B5EF4-FFF2-40B4-BE49-F238E27FC236}">
                  <a16:creationId xmlns:a16="http://schemas.microsoft.com/office/drawing/2014/main" id="{00000000-0008-0000-0200-000050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81" name="Shape 56">
              <a:extLst>
                <a:ext uri="{FF2B5EF4-FFF2-40B4-BE49-F238E27FC236}">
                  <a16:creationId xmlns:a16="http://schemas.microsoft.com/office/drawing/2014/main" id="{00000000-0008-0000-0200-000051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57150</xdr:colOff>
      <xdr:row>24</xdr:row>
      <xdr:rowOff>180975</xdr:rowOff>
    </xdr:from>
    <xdr:ext cx="209550" cy="219075"/>
    <xdr:grpSp>
      <xdr:nvGrpSpPr>
        <xdr:cNvPr id="82" name="Shape 2">
          <a:extLst>
            <a:ext uri="{FF2B5EF4-FFF2-40B4-BE49-F238E27FC236}">
              <a16:creationId xmlns:a16="http://schemas.microsoft.com/office/drawing/2014/main" id="{00000000-0008-0000-0200-000052000000}"/>
            </a:ext>
          </a:extLst>
        </xdr:cNvPr>
        <xdr:cNvGrpSpPr/>
      </xdr:nvGrpSpPr>
      <xdr:grpSpPr>
        <a:xfrm>
          <a:off x="13858875" y="4848225"/>
          <a:ext cx="209550" cy="219075"/>
          <a:chOff x="5241225" y="3670463"/>
          <a:chExt cx="209550" cy="219075"/>
        </a:xfrm>
      </xdr:grpSpPr>
      <xdr:grpSp>
        <xdr:nvGrpSpPr>
          <xdr:cNvPr id="83" name="Shape 57">
            <a:extLst>
              <a:ext uri="{FF2B5EF4-FFF2-40B4-BE49-F238E27FC236}">
                <a16:creationId xmlns:a16="http://schemas.microsoft.com/office/drawing/2014/main" id="{00000000-0008-0000-0200-000053000000}"/>
              </a:ext>
            </a:extLst>
          </xdr:cNvPr>
          <xdr:cNvGrpSpPr/>
        </xdr:nvGrpSpPr>
        <xdr:grpSpPr>
          <a:xfrm>
            <a:off x="5241225" y="3670463"/>
            <a:ext cx="209550" cy="219075"/>
            <a:chOff x="7174582" y="1217290"/>
            <a:chExt cx="216024" cy="216024"/>
          </a:xfrm>
        </xdr:grpSpPr>
        <xdr:sp macro="" textlink="">
          <xdr:nvSpPr>
            <xdr:cNvPr id="84" name="Shape 7">
              <a:extLst>
                <a:ext uri="{FF2B5EF4-FFF2-40B4-BE49-F238E27FC236}">
                  <a16:creationId xmlns:a16="http://schemas.microsoft.com/office/drawing/2014/main" id="{00000000-0008-0000-0200-00005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5" name="Shape 58" descr="minus, remove, sign icon">
              <a:extLst>
                <a:ext uri="{FF2B5EF4-FFF2-40B4-BE49-F238E27FC236}">
                  <a16:creationId xmlns:a16="http://schemas.microsoft.com/office/drawing/2014/main" id="{00000000-0008-0000-0200-000055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86" name="Shape 59">
              <a:extLst>
                <a:ext uri="{FF2B5EF4-FFF2-40B4-BE49-F238E27FC236}">
                  <a16:creationId xmlns:a16="http://schemas.microsoft.com/office/drawing/2014/main" id="{00000000-0008-0000-0200-00005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561975</xdr:colOff>
      <xdr:row>22</xdr:row>
      <xdr:rowOff>85725</xdr:rowOff>
    </xdr:from>
    <xdr:ext cx="647700" cy="1114425"/>
    <xdr:grpSp>
      <xdr:nvGrpSpPr>
        <xdr:cNvPr id="87" name="Shape 2">
          <a:extLst>
            <a:ext uri="{FF2B5EF4-FFF2-40B4-BE49-F238E27FC236}">
              <a16:creationId xmlns:a16="http://schemas.microsoft.com/office/drawing/2014/main" id="{00000000-0008-0000-0200-000057000000}"/>
            </a:ext>
          </a:extLst>
        </xdr:cNvPr>
        <xdr:cNvGrpSpPr/>
      </xdr:nvGrpSpPr>
      <xdr:grpSpPr>
        <a:xfrm>
          <a:off x="11734800" y="4352925"/>
          <a:ext cx="647700" cy="1114425"/>
          <a:chOff x="5026913" y="3227550"/>
          <a:chExt cx="638175" cy="1104900"/>
        </a:xfrm>
      </xdr:grpSpPr>
      <xdr:cxnSp macro="">
        <xdr:nvCxnSpPr>
          <xdr:cNvPr id="88" name="Shape 60">
            <a:extLst>
              <a:ext uri="{FF2B5EF4-FFF2-40B4-BE49-F238E27FC236}">
                <a16:creationId xmlns:a16="http://schemas.microsoft.com/office/drawing/2014/main" id="{00000000-0008-0000-0200-000058000000}"/>
              </a:ext>
            </a:extLst>
          </xdr:cNvPr>
          <xdr:cNvCxnSpPr/>
        </xdr:nvCxnSpPr>
        <xdr:spPr>
          <a:xfrm rot="10800000">
            <a:off x="5026913" y="3227550"/>
            <a:ext cx="638175" cy="1104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228600</xdr:colOff>
      <xdr:row>19</xdr:row>
      <xdr:rowOff>123825</xdr:rowOff>
    </xdr:from>
    <xdr:ext cx="266700" cy="295275"/>
    <xdr:grpSp>
      <xdr:nvGrpSpPr>
        <xdr:cNvPr id="89" name="Shape 2">
          <a:extLst>
            <a:ext uri="{FF2B5EF4-FFF2-40B4-BE49-F238E27FC236}">
              <a16:creationId xmlns:a16="http://schemas.microsoft.com/office/drawing/2014/main" id="{00000000-0008-0000-0200-000059000000}"/>
            </a:ext>
          </a:extLst>
        </xdr:cNvPr>
        <xdr:cNvGrpSpPr/>
      </xdr:nvGrpSpPr>
      <xdr:grpSpPr>
        <a:xfrm>
          <a:off x="13373100" y="3800475"/>
          <a:ext cx="266700" cy="295275"/>
          <a:chOff x="5212650" y="3632363"/>
          <a:chExt cx="266700" cy="295275"/>
        </a:xfrm>
      </xdr:grpSpPr>
      <xdr:grpSp>
        <xdr:nvGrpSpPr>
          <xdr:cNvPr id="90" name="Shape 61">
            <a:extLst>
              <a:ext uri="{FF2B5EF4-FFF2-40B4-BE49-F238E27FC236}">
                <a16:creationId xmlns:a16="http://schemas.microsoft.com/office/drawing/2014/main" id="{00000000-0008-0000-0200-00005A000000}"/>
              </a:ext>
            </a:extLst>
          </xdr:cNvPr>
          <xdr:cNvGrpSpPr/>
        </xdr:nvGrpSpPr>
        <xdr:grpSpPr>
          <a:xfrm>
            <a:off x="5212650" y="3632363"/>
            <a:ext cx="266700" cy="295275"/>
            <a:chOff x="7133101" y="738758"/>
            <a:chExt cx="288032" cy="288032"/>
          </a:xfrm>
        </xdr:grpSpPr>
        <xdr:sp macro="" textlink="">
          <xdr:nvSpPr>
            <xdr:cNvPr id="91" name="Shape 7">
              <a:extLst>
                <a:ext uri="{FF2B5EF4-FFF2-40B4-BE49-F238E27FC236}">
                  <a16:creationId xmlns:a16="http://schemas.microsoft.com/office/drawing/2014/main" id="{00000000-0008-0000-0200-00005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2" name="Shape 62" descr="plus, red icon">
              <a:extLst>
                <a:ext uri="{FF2B5EF4-FFF2-40B4-BE49-F238E27FC236}">
                  <a16:creationId xmlns:a16="http://schemas.microsoft.com/office/drawing/2014/main" id="{00000000-0008-0000-0200-00005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93" name="Shape 63">
              <a:extLst>
                <a:ext uri="{FF2B5EF4-FFF2-40B4-BE49-F238E27FC236}">
                  <a16:creationId xmlns:a16="http://schemas.microsoft.com/office/drawing/2014/main" id="{00000000-0008-0000-0200-00005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238125</xdr:colOff>
      <xdr:row>21</xdr:row>
      <xdr:rowOff>38100</xdr:rowOff>
    </xdr:from>
    <xdr:ext cx="266700" cy="276225"/>
    <xdr:grpSp>
      <xdr:nvGrpSpPr>
        <xdr:cNvPr id="94" name="Shape 2">
          <a:extLst>
            <a:ext uri="{FF2B5EF4-FFF2-40B4-BE49-F238E27FC236}">
              <a16:creationId xmlns:a16="http://schemas.microsoft.com/office/drawing/2014/main" id="{00000000-0008-0000-0200-00005E000000}"/>
            </a:ext>
          </a:extLst>
        </xdr:cNvPr>
        <xdr:cNvGrpSpPr/>
      </xdr:nvGrpSpPr>
      <xdr:grpSpPr>
        <a:xfrm>
          <a:off x="13382625" y="4105275"/>
          <a:ext cx="266700" cy="276225"/>
          <a:chOff x="5212650" y="3641888"/>
          <a:chExt cx="266700" cy="276225"/>
        </a:xfrm>
      </xdr:grpSpPr>
      <xdr:grpSp>
        <xdr:nvGrpSpPr>
          <xdr:cNvPr id="95" name="Shape 64">
            <a:extLst>
              <a:ext uri="{FF2B5EF4-FFF2-40B4-BE49-F238E27FC236}">
                <a16:creationId xmlns:a16="http://schemas.microsoft.com/office/drawing/2014/main" id="{00000000-0008-0000-0200-00005F000000}"/>
              </a:ext>
            </a:extLst>
          </xdr:cNvPr>
          <xdr:cNvGrpSpPr/>
        </xdr:nvGrpSpPr>
        <xdr:grpSpPr>
          <a:xfrm>
            <a:off x="5212650" y="3641888"/>
            <a:ext cx="266700" cy="276225"/>
            <a:chOff x="7133101" y="738758"/>
            <a:chExt cx="288032" cy="288032"/>
          </a:xfrm>
        </xdr:grpSpPr>
        <xdr:sp macro="" textlink="">
          <xdr:nvSpPr>
            <xdr:cNvPr id="96" name="Shape 7">
              <a:extLst>
                <a:ext uri="{FF2B5EF4-FFF2-40B4-BE49-F238E27FC236}">
                  <a16:creationId xmlns:a16="http://schemas.microsoft.com/office/drawing/2014/main" id="{00000000-0008-0000-0200-00006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7" name="Shape 65" descr="plus, red icon">
              <a:extLst>
                <a:ext uri="{FF2B5EF4-FFF2-40B4-BE49-F238E27FC236}">
                  <a16:creationId xmlns:a16="http://schemas.microsoft.com/office/drawing/2014/main" id="{00000000-0008-0000-0200-00006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98" name="Shape 66">
              <a:extLst>
                <a:ext uri="{FF2B5EF4-FFF2-40B4-BE49-F238E27FC236}">
                  <a16:creationId xmlns:a16="http://schemas.microsoft.com/office/drawing/2014/main" id="{00000000-0008-0000-0200-00006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409575</xdr:colOff>
      <xdr:row>19</xdr:row>
      <xdr:rowOff>0</xdr:rowOff>
    </xdr:from>
    <xdr:ext cx="1543050" cy="447005"/>
    <xdr:sp macro="" textlink="">
      <xdr:nvSpPr>
        <xdr:cNvPr id="99" name="Shape 67">
          <a:extLst>
            <a:ext uri="{FF2B5EF4-FFF2-40B4-BE49-F238E27FC236}">
              <a16:creationId xmlns:a16="http://schemas.microsoft.com/office/drawing/2014/main" id="{00000000-0008-0000-0200-000063000000}"/>
            </a:ext>
          </a:extLst>
        </xdr:cNvPr>
        <xdr:cNvSpPr txBox="1"/>
      </xdr:nvSpPr>
      <xdr:spPr>
        <a:xfrm>
          <a:off x="12030075" y="3609975"/>
          <a:ext cx="1543050"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Exp, Book  경험치, 도감+</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Item 아이템 렙업 경치</a:t>
          </a:r>
          <a:endParaRPr sz="1100">
            <a:latin typeface="+mn-ea"/>
            <a:ea typeface="+mn-ea"/>
          </a:endParaRPr>
        </a:p>
      </xdr:txBody>
    </xdr:sp>
    <xdr:clientData fLocksWithSheet="0"/>
  </xdr:oneCellAnchor>
  <xdr:oneCellAnchor>
    <xdr:from>
      <xdr:col>20</xdr:col>
      <xdr:colOff>419100</xdr:colOff>
      <xdr:row>21</xdr:row>
      <xdr:rowOff>0</xdr:rowOff>
    </xdr:from>
    <xdr:ext cx="1790700" cy="291834"/>
    <xdr:sp macro="" textlink="">
      <xdr:nvSpPr>
        <xdr:cNvPr id="100" name="Shape 68">
          <a:extLst>
            <a:ext uri="{FF2B5EF4-FFF2-40B4-BE49-F238E27FC236}">
              <a16:creationId xmlns:a16="http://schemas.microsoft.com/office/drawing/2014/main" id="{00000000-0008-0000-0200-000064000000}"/>
            </a:ext>
          </a:extLst>
        </xdr:cNvPr>
        <xdr:cNvSpPr txBox="1"/>
      </xdr:nvSpPr>
      <xdr:spPr>
        <a:xfrm>
          <a:off x="12039600" y="4000500"/>
          <a:ext cx="17907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아이템렙업재료, 레이드티켓+1</a:t>
          </a:r>
          <a:endParaRPr sz="900">
            <a:latin typeface="+mn-ea"/>
            <a:ea typeface="+mn-ea"/>
            <a:cs typeface="Arial"/>
            <a:sym typeface="Arial"/>
          </a:endParaRPr>
        </a:p>
      </xdr:txBody>
    </xdr:sp>
    <xdr:clientData fLocksWithSheet="0"/>
  </xdr:oneCellAnchor>
  <xdr:oneCellAnchor>
    <xdr:from>
      <xdr:col>11</xdr:col>
      <xdr:colOff>381000</xdr:colOff>
      <xdr:row>22</xdr:row>
      <xdr:rowOff>114300</xdr:rowOff>
    </xdr:from>
    <xdr:ext cx="981075" cy="371475"/>
    <xdr:sp macro="" textlink="">
      <xdr:nvSpPr>
        <xdr:cNvPr id="101" name="Shape 69">
          <a:extLst>
            <a:ext uri="{FF2B5EF4-FFF2-40B4-BE49-F238E27FC236}">
              <a16:creationId xmlns:a16="http://schemas.microsoft.com/office/drawing/2014/main" id="{00000000-0008-0000-0200-000065000000}"/>
            </a:ext>
          </a:extLst>
        </xdr:cNvPr>
        <xdr:cNvSpPr/>
      </xdr:nvSpPr>
      <xdr:spPr>
        <a:xfrm>
          <a:off x="4864988" y="3603788"/>
          <a:ext cx="9620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시간경과</a:t>
          </a:r>
          <a:endParaRPr sz="1000">
            <a:solidFill>
              <a:srgbClr val="000000"/>
            </a:solidFill>
            <a:latin typeface="+mn-ea"/>
            <a:ea typeface="+mn-ea"/>
          </a:endParaRPr>
        </a:p>
      </xdr:txBody>
    </xdr:sp>
    <xdr:clientData fLocksWithSheet="0"/>
  </xdr:oneCellAnchor>
  <xdr:oneCellAnchor>
    <xdr:from>
      <xdr:col>12</xdr:col>
      <xdr:colOff>438150</xdr:colOff>
      <xdr:row>24</xdr:row>
      <xdr:rowOff>9525</xdr:rowOff>
    </xdr:from>
    <xdr:ext cx="142875" cy="400050"/>
    <xdr:grpSp>
      <xdr:nvGrpSpPr>
        <xdr:cNvPr id="102" name="Shape 2">
          <a:extLst>
            <a:ext uri="{FF2B5EF4-FFF2-40B4-BE49-F238E27FC236}">
              <a16:creationId xmlns:a16="http://schemas.microsoft.com/office/drawing/2014/main" id="{00000000-0008-0000-0200-000066000000}"/>
            </a:ext>
          </a:extLst>
        </xdr:cNvPr>
        <xdr:cNvGrpSpPr/>
      </xdr:nvGrpSpPr>
      <xdr:grpSpPr>
        <a:xfrm>
          <a:off x="8324850" y="4676775"/>
          <a:ext cx="142875" cy="400050"/>
          <a:chOff x="5279325" y="3579975"/>
          <a:chExt cx="133350" cy="400050"/>
        </a:xfrm>
      </xdr:grpSpPr>
      <xdr:cxnSp macro="">
        <xdr:nvCxnSpPr>
          <xdr:cNvPr id="103" name="Shape 70">
            <a:extLst>
              <a:ext uri="{FF2B5EF4-FFF2-40B4-BE49-F238E27FC236}">
                <a16:creationId xmlns:a16="http://schemas.microsoft.com/office/drawing/2014/main" id="{00000000-0008-0000-0200-00006700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361950</xdr:colOff>
      <xdr:row>21</xdr:row>
      <xdr:rowOff>85725</xdr:rowOff>
    </xdr:from>
    <xdr:ext cx="247650" cy="276225"/>
    <xdr:grpSp>
      <xdr:nvGrpSpPr>
        <xdr:cNvPr id="104" name="Shape 2">
          <a:extLst>
            <a:ext uri="{FF2B5EF4-FFF2-40B4-BE49-F238E27FC236}">
              <a16:creationId xmlns:a16="http://schemas.microsoft.com/office/drawing/2014/main" id="{00000000-0008-0000-0200-000068000000}"/>
            </a:ext>
          </a:extLst>
        </xdr:cNvPr>
        <xdr:cNvGrpSpPr/>
      </xdr:nvGrpSpPr>
      <xdr:grpSpPr>
        <a:xfrm>
          <a:off x="8248650" y="4152900"/>
          <a:ext cx="247650" cy="276225"/>
          <a:chOff x="5222175" y="3641888"/>
          <a:chExt cx="247650" cy="276225"/>
        </a:xfrm>
      </xdr:grpSpPr>
      <xdr:grpSp>
        <xdr:nvGrpSpPr>
          <xdr:cNvPr id="105" name="Shape 71">
            <a:extLst>
              <a:ext uri="{FF2B5EF4-FFF2-40B4-BE49-F238E27FC236}">
                <a16:creationId xmlns:a16="http://schemas.microsoft.com/office/drawing/2014/main" id="{00000000-0008-0000-0200-000069000000}"/>
              </a:ext>
            </a:extLst>
          </xdr:cNvPr>
          <xdr:cNvGrpSpPr/>
        </xdr:nvGrpSpPr>
        <xdr:grpSpPr>
          <a:xfrm>
            <a:off x="5222175" y="3641888"/>
            <a:ext cx="247650" cy="276225"/>
            <a:chOff x="7133101" y="738758"/>
            <a:chExt cx="288032" cy="288032"/>
          </a:xfrm>
        </xdr:grpSpPr>
        <xdr:sp macro="" textlink="">
          <xdr:nvSpPr>
            <xdr:cNvPr id="106" name="Shape 7">
              <a:extLst>
                <a:ext uri="{FF2B5EF4-FFF2-40B4-BE49-F238E27FC236}">
                  <a16:creationId xmlns:a16="http://schemas.microsoft.com/office/drawing/2014/main" id="{00000000-0008-0000-0200-00006A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07" name="Shape 72" descr="plus, red icon">
              <a:extLst>
                <a:ext uri="{FF2B5EF4-FFF2-40B4-BE49-F238E27FC236}">
                  <a16:creationId xmlns:a16="http://schemas.microsoft.com/office/drawing/2014/main" id="{00000000-0008-0000-0200-00006B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08" name="Shape 73">
              <a:extLst>
                <a:ext uri="{FF2B5EF4-FFF2-40B4-BE49-F238E27FC236}">
                  <a16:creationId xmlns:a16="http://schemas.microsoft.com/office/drawing/2014/main" id="{00000000-0008-0000-0200-00006C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133350</xdr:colOff>
      <xdr:row>21</xdr:row>
      <xdr:rowOff>76200</xdr:rowOff>
    </xdr:from>
    <xdr:ext cx="266700" cy="276225"/>
    <xdr:grpSp>
      <xdr:nvGrpSpPr>
        <xdr:cNvPr id="109" name="Shape 2">
          <a:extLst>
            <a:ext uri="{FF2B5EF4-FFF2-40B4-BE49-F238E27FC236}">
              <a16:creationId xmlns:a16="http://schemas.microsoft.com/office/drawing/2014/main" id="{00000000-0008-0000-0200-00006D000000}"/>
            </a:ext>
          </a:extLst>
        </xdr:cNvPr>
        <xdr:cNvGrpSpPr/>
      </xdr:nvGrpSpPr>
      <xdr:grpSpPr>
        <a:xfrm>
          <a:off x="8020050" y="4143375"/>
          <a:ext cx="266700" cy="276225"/>
          <a:chOff x="5212650" y="3641888"/>
          <a:chExt cx="266700" cy="276225"/>
        </a:xfrm>
      </xdr:grpSpPr>
      <xdr:grpSp>
        <xdr:nvGrpSpPr>
          <xdr:cNvPr id="110" name="Shape 74">
            <a:extLst>
              <a:ext uri="{FF2B5EF4-FFF2-40B4-BE49-F238E27FC236}">
                <a16:creationId xmlns:a16="http://schemas.microsoft.com/office/drawing/2014/main" id="{00000000-0008-0000-0200-00006E000000}"/>
              </a:ext>
            </a:extLst>
          </xdr:cNvPr>
          <xdr:cNvGrpSpPr/>
        </xdr:nvGrpSpPr>
        <xdr:grpSpPr>
          <a:xfrm>
            <a:off x="5212650" y="3641888"/>
            <a:ext cx="266700" cy="276225"/>
            <a:chOff x="7133101" y="738758"/>
            <a:chExt cx="288032" cy="288032"/>
          </a:xfrm>
        </xdr:grpSpPr>
        <xdr:sp macro="" textlink="">
          <xdr:nvSpPr>
            <xdr:cNvPr id="111" name="Shape 7">
              <a:extLst>
                <a:ext uri="{FF2B5EF4-FFF2-40B4-BE49-F238E27FC236}">
                  <a16:creationId xmlns:a16="http://schemas.microsoft.com/office/drawing/2014/main" id="{00000000-0008-0000-0200-00006F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2" name="Shape 75" descr="plus, red icon">
              <a:extLst>
                <a:ext uri="{FF2B5EF4-FFF2-40B4-BE49-F238E27FC236}">
                  <a16:creationId xmlns:a16="http://schemas.microsoft.com/office/drawing/2014/main" id="{00000000-0008-0000-0200-000070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13" name="Shape 76">
              <a:extLst>
                <a:ext uri="{FF2B5EF4-FFF2-40B4-BE49-F238E27FC236}">
                  <a16:creationId xmlns:a16="http://schemas.microsoft.com/office/drawing/2014/main" id="{00000000-0008-0000-0200-000071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590550</xdr:colOff>
      <xdr:row>21</xdr:row>
      <xdr:rowOff>85725</xdr:rowOff>
    </xdr:from>
    <xdr:ext cx="247650" cy="276225"/>
    <xdr:grpSp>
      <xdr:nvGrpSpPr>
        <xdr:cNvPr id="114" name="Shape 2">
          <a:extLst>
            <a:ext uri="{FF2B5EF4-FFF2-40B4-BE49-F238E27FC236}">
              <a16:creationId xmlns:a16="http://schemas.microsoft.com/office/drawing/2014/main" id="{00000000-0008-0000-0200-000072000000}"/>
            </a:ext>
          </a:extLst>
        </xdr:cNvPr>
        <xdr:cNvGrpSpPr/>
      </xdr:nvGrpSpPr>
      <xdr:grpSpPr>
        <a:xfrm>
          <a:off x="8477250" y="4152900"/>
          <a:ext cx="247650" cy="276225"/>
          <a:chOff x="5222175" y="3641888"/>
          <a:chExt cx="247650" cy="276225"/>
        </a:xfrm>
      </xdr:grpSpPr>
      <xdr:grpSp>
        <xdr:nvGrpSpPr>
          <xdr:cNvPr id="115" name="Shape 77">
            <a:extLst>
              <a:ext uri="{FF2B5EF4-FFF2-40B4-BE49-F238E27FC236}">
                <a16:creationId xmlns:a16="http://schemas.microsoft.com/office/drawing/2014/main" id="{00000000-0008-0000-0200-000073000000}"/>
              </a:ext>
            </a:extLst>
          </xdr:cNvPr>
          <xdr:cNvGrpSpPr/>
        </xdr:nvGrpSpPr>
        <xdr:grpSpPr>
          <a:xfrm>
            <a:off x="5222175" y="3641888"/>
            <a:ext cx="247650" cy="276225"/>
            <a:chOff x="7133101" y="738758"/>
            <a:chExt cx="288032" cy="288032"/>
          </a:xfrm>
        </xdr:grpSpPr>
        <xdr:sp macro="" textlink="">
          <xdr:nvSpPr>
            <xdr:cNvPr id="116" name="Shape 7">
              <a:extLst>
                <a:ext uri="{FF2B5EF4-FFF2-40B4-BE49-F238E27FC236}">
                  <a16:creationId xmlns:a16="http://schemas.microsoft.com/office/drawing/2014/main" id="{00000000-0008-0000-0200-000074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7" name="Shape 78" descr="plus, red icon">
              <a:extLst>
                <a:ext uri="{FF2B5EF4-FFF2-40B4-BE49-F238E27FC236}">
                  <a16:creationId xmlns:a16="http://schemas.microsoft.com/office/drawing/2014/main" id="{00000000-0008-0000-0200-000075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18" name="Shape 79">
              <a:extLst>
                <a:ext uri="{FF2B5EF4-FFF2-40B4-BE49-F238E27FC236}">
                  <a16:creationId xmlns:a16="http://schemas.microsoft.com/office/drawing/2014/main" id="{00000000-0008-0000-0200-000076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152400</xdr:colOff>
      <xdr:row>20</xdr:row>
      <xdr:rowOff>142875</xdr:rowOff>
    </xdr:from>
    <xdr:ext cx="933450" cy="432707"/>
    <xdr:sp macro="" textlink="">
      <xdr:nvSpPr>
        <xdr:cNvPr id="119" name="Shape 80">
          <a:extLst>
            <a:ext uri="{FF2B5EF4-FFF2-40B4-BE49-F238E27FC236}">
              <a16:creationId xmlns:a16="http://schemas.microsoft.com/office/drawing/2014/main" id="{00000000-0008-0000-0200-000077000000}"/>
            </a:ext>
          </a:extLst>
        </xdr:cNvPr>
        <xdr:cNvSpPr txBox="1"/>
      </xdr:nvSpPr>
      <xdr:spPr>
        <a:xfrm>
          <a:off x="7705725" y="3943350"/>
          <a:ext cx="933450" cy="432707"/>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Gold, Exp,</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14</xdr:col>
      <xdr:colOff>333375</xdr:colOff>
      <xdr:row>20</xdr:row>
      <xdr:rowOff>76200</xdr:rowOff>
    </xdr:from>
    <xdr:ext cx="847725" cy="266700"/>
    <xdr:sp macro="" textlink="">
      <xdr:nvSpPr>
        <xdr:cNvPr id="120" name="Shape 81">
          <a:extLst>
            <a:ext uri="{FF2B5EF4-FFF2-40B4-BE49-F238E27FC236}">
              <a16:creationId xmlns:a16="http://schemas.microsoft.com/office/drawing/2014/main" id="{00000000-0008-0000-0200-000078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15</xdr:col>
      <xdr:colOff>485775</xdr:colOff>
      <xdr:row>19</xdr:row>
      <xdr:rowOff>38100</xdr:rowOff>
    </xdr:from>
    <xdr:ext cx="190500" cy="200025"/>
    <xdr:grpSp>
      <xdr:nvGrpSpPr>
        <xdr:cNvPr id="121" name="Shape 2">
          <a:extLst>
            <a:ext uri="{FF2B5EF4-FFF2-40B4-BE49-F238E27FC236}">
              <a16:creationId xmlns:a16="http://schemas.microsoft.com/office/drawing/2014/main" id="{00000000-0008-0000-0200-000079000000}"/>
            </a:ext>
          </a:extLst>
        </xdr:cNvPr>
        <xdr:cNvGrpSpPr/>
      </xdr:nvGrpSpPr>
      <xdr:grpSpPr>
        <a:xfrm>
          <a:off x="10344150" y="3714750"/>
          <a:ext cx="190500" cy="200025"/>
          <a:chOff x="5250750" y="3679988"/>
          <a:chExt cx="190500" cy="200025"/>
        </a:xfrm>
      </xdr:grpSpPr>
      <xdr:grpSp>
        <xdr:nvGrpSpPr>
          <xdr:cNvPr id="122" name="Shape 82">
            <a:extLst>
              <a:ext uri="{FF2B5EF4-FFF2-40B4-BE49-F238E27FC236}">
                <a16:creationId xmlns:a16="http://schemas.microsoft.com/office/drawing/2014/main" id="{00000000-0008-0000-0200-00007A000000}"/>
              </a:ext>
            </a:extLst>
          </xdr:cNvPr>
          <xdr:cNvGrpSpPr/>
        </xdr:nvGrpSpPr>
        <xdr:grpSpPr>
          <a:xfrm>
            <a:off x="5250750" y="3679988"/>
            <a:ext cx="190500" cy="200025"/>
            <a:chOff x="7174582" y="1217290"/>
            <a:chExt cx="216024" cy="216024"/>
          </a:xfrm>
        </xdr:grpSpPr>
        <xdr:sp macro="" textlink="">
          <xdr:nvSpPr>
            <xdr:cNvPr id="123" name="Shape 7">
              <a:extLst>
                <a:ext uri="{FF2B5EF4-FFF2-40B4-BE49-F238E27FC236}">
                  <a16:creationId xmlns:a16="http://schemas.microsoft.com/office/drawing/2014/main" id="{00000000-0008-0000-0200-00007B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4" name="Shape 83" descr="minus, remove, sign icon">
              <a:extLst>
                <a:ext uri="{FF2B5EF4-FFF2-40B4-BE49-F238E27FC236}">
                  <a16:creationId xmlns:a16="http://schemas.microsoft.com/office/drawing/2014/main" id="{00000000-0008-0000-0200-00007C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25" name="Shape 84">
              <a:extLst>
                <a:ext uri="{FF2B5EF4-FFF2-40B4-BE49-F238E27FC236}">
                  <a16:creationId xmlns:a16="http://schemas.microsoft.com/office/drawing/2014/main" id="{00000000-0008-0000-0200-00007D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247650</xdr:colOff>
      <xdr:row>19</xdr:row>
      <xdr:rowOff>47625</xdr:rowOff>
    </xdr:from>
    <xdr:ext cx="209550" cy="200025"/>
    <xdr:grpSp>
      <xdr:nvGrpSpPr>
        <xdr:cNvPr id="126" name="Shape 2">
          <a:extLst>
            <a:ext uri="{FF2B5EF4-FFF2-40B4-BE49-F238E27FC236}">
              <a16:creationId xmlns:a16="http://schemas.microsoft.com/office/drawing/2014/main" id="{00000000-0008-0000-0200-00007E000000}"/>
            </a:ext>
          </a:extLst>
        </xdr:cNvPr>
        <xdr:cNvGrpSpPr/>
      </xdr:nvGrpSpPr>
      <xdr:grpSpPr>
        <a:xfrm>
          <a:off x="10106025" y="3724275"/>
          <a:ext cx="209550" cy="200025"/>
          <a:chOff x="5241225" y="3679988"/>
          <a:chExt cx="209550" cy="200025"/>
        </a:xfrm>
      </xdr:grpSpPr>
      <xdr:grpSp>
        <xdr:nvGrpSpPr>
          <xdr:cNvPr id="127" name="Shape 85">
            <a:extLst>
              <a:ext uri="{FF2B5EF4-FFF2-40B4-BE49-F238E27FC236}">
                <a16:creationId xmlns:a16="http://schemas.microsoft.com/office/drawing/2014/main" id="{00000000-0008-0000-0200-00007F000000}"/>
              </a:ext>
            </a:extLst>
          </xdr:cNvPr>
          <xdr:cNvGrpSpPr/>
        </xdr:nvGrpSpPr>
        <xdr:grpSpPr>
          <a:xfrm>
            <a:off x="5241225" y="3679988"/>
            <a:ext cx="209550" cy="200025"/>
            <a:chOff x="7174582" y="1217290"/>
            <a:chExt cx="216024" cy="216024"/>
          </a:xfrm>
        </xdr:grpSpPr>
        <xdr:sp macro="" textlink="">
          <xdr:nvSpPr>
            <xdr:cNvPr id="128" name="Shape 7">
              <a:extLst>
                <a:ext uri="{FF2B5EF4-FFF2-40B4-BE49-F238E27FC236}">
                  <a16:creationId xmlns:a16="http://schemas.microsoft.com/office/drawing/2014/main" id="{00000000-0008-0000-0200-000080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9" name="Shape 86" descr="minus, remove, sign icon">
              <a:extLst>
                <a:ext uri="{FF2B5EF4-FFF2-40B4-BE49-F238E27FC236}">
                  <a16:creationId xmlns:a16="http://schemas.microsoft.com/office/drawing/2014/main" id="{00000000-0008-0000-0200-000081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130" name="Shape 87">
              <a:extLst>
                <a:ext uri="{FF2B5EF4-FFF2-40B4-BE49-F238E27FC236}">
                  <a16:creationId xmlns:a16="http://schemas.microsoft.com/office/drawing/2014/main" id="{00000000-0008-0000-0200-000082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523875</xdr:colOff>
      <xdr:row>24</xdr:row>
      <xdr:rowOff>161925</xdr:rowOff>
    </xdr:from>
    <xdr:ext cx="161925" cy="314325"/>
    <xdr:grpSp>
      <xdr:nvGrpSpPr>
        <xdr:cNvPr id="131" name="Shape 2">
          <a:extLst>
            <a:ext uri="{FF2B5EF4-FFF2-40B4-BE49-F238E27FC236}">
              <a16:creationId xmlns:a16="http://schemas.microsoft.com/office/drawing/2014/main" id="{00000000-0008-0000-0200-000083000000}"/>
            </a:ext>
          </a:extLst>
        </xdr:cNvPr>
        <xdr:cNvGrpSpPr/>
      </xdr:nvGrpSpPr>
      <xdr:grpSpPr>
        <a:xfrm>
          <a:off x="9067800" y="4829175"/>
          <a:ext cx="161925" cy="314325"/>
          <a:chOff x="5269800" y="3627600"/>
          <a:chExt cx="152400" cy="304800"/>
        </a:xfrm>
      </xdr:grpSpPr>
      <xdr:cxnSp macro="">
        <xdr:nvCxnSpPr>
          <xdr:cNvPr id="132" name="Shape 31">
            <a:extLst>
              <a:ext uri="{FF2B5EF4-FFF2-40B4-BE49-F238E27FC236}">
                <a16:creationId xmlns:a16="http://schemas.microsoft.com/office/drawing/2014/main" id="{00000000-0008-0000-0200-000084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28575</xdr:colOff>
      <xdr:row>21</xdr:row>
      <xdr:rowOff>180975</xdr:rowOff>
    </xdr:from>
    <xdr:ext cx="38100" cy="295275"/>
    <xdr:grpSp>
      <xdr:nvGrpSpPr>
        <xdr:cNvPr id="133" name="Shape 2">
          <a:extLst>
            <a:ext uri="{FF2B5EF4-FFF2-40B4-BE49-F238E27FC236}">
              <a16:creationId xmlns:a16="http://schemas.microsoft.com/office/drawing/2014/main" id="{00000000-0008-0000-0200-000085000000}"/>
            </a:ext>
          </a:extLst>
        </xdr:cNvPr>
        <xdr:cNvGrpSpPr/>
      </xdr:nvGrpSpPr>
      <xdr:grpSpPr>
        <a:xfrm>
          <a:off x="9886950" y="4248150"/>
          <a:ext cx="38100" cy="295275"/>
          <a:chOff x="5346000" y="3632363"/>
          <a:chExt cx="0" cy="295275"/>
        </a:xfrm>
      </xdr:grpSpPr>
      <xdr:cxnSp macro="">
        <xdr:nvCxnSpPr>
          <xdr:cNvPr id="134" name="Shape 88">
            <a:extLst>
              <a:ext uri="{FF2B5EF4-FFF2-40B4-BE49-F238E27FC236}">
                <a16:creationId xmlns:a16="http://schemas.microsoft.com/office/drawing/2014/main" id="{00000000-0008-0000-0200-000086000000}"/>
              </a:ext>
            </a:extLst>
          </xdr:cNvPr>
          <xdr:cNvCxnSpPr/>
        </xdr:nvCxnSpPr>
        <xdr:spPr>
          <a:xfrm rot="10800000">
            <a:off x="5346000" y="3632363"/>
            <a:ext cx="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333375</xdr:colOff>
      <xdr:row>32</xdr:row>
      <xdr:rowOff>85725</xdr:rowOff>
    </xdr:from>
    <xdr:ext cx="1133475" cy="457200"/>
    <xdr:sp macro="" textlink="">
      <xdr:nvSpPr>
        <xdr:cNvPr id="135" name="Shape 89">
          <a:extLst>
            <a:ext uri="{FF2B5EF4-FFF2-40B4-BE49-F238E27FC236}">
              <a16:creationId xmlns:a16="http://schemas.microsoft.com/office/drawing/2014/main" id="{00000000-0008-0000-0200-000087000000}"/>
            </a:ext>
          </a:extLst>
        </xdr:cNvPr>
        <xdr:cNvSpPr/>
      </xdr:nvSpPr>
      <xdr:spPr>
        <a:xfrm>
          <a:off x="4788788" y="3556163"/>
          <a:ext cx="1114425" cy="4476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레이드</a:t>
          </a:r>
          <a:endParaRPr sz="1200">
            <a:latin typeface="+mn-ea"/>
            <a:ea typeface="+mn-ea"/>
          </a:endParaRPr>
        </a:p>
      </xdr:txBody>
    </xdr:sp>
    <xdr:clientData fLocksWithSheet="0"/>
  </xdr:oneCellAnchor>
  <xdr:oneCellAnchor>
    <xdr:from>
      <xdr:col>15</xdr:col>
      <xdr:colOff>485775</xdr:colOff>
      <xdr:row>33</xdr:row>
      <xdr:rowOff>104775</xdr:rowOff>
    </xdr:from>
    <xdr:ext cx="342900" cy="28575"/>
    <xdr:grpSp>
      <xdr:nvGrpSpPr>
        <xdr:cNvPr id="136" name="Shape 2">
          <a:extLst>
            <a:ext uri="{FF2B5EF4-FFF2-40B4-BE49-F238E27FC236}">
              <a16:creationId xmlns:a16="http://schemas.microsoft.com/office/drawing/2014/main" id="{00000000-0008-0000-0200-000088000000}"/>
            </a:ext>
          </a:extLst>
        </xdr:cNvPr>
        <xdr:cNvGrpSpPr/>
      </xdr:nvGrpSpPr>
      <xdr:grpSpPr>
        <a:xfrm>
          <a:off x="10344150" y="6572250"/>
          <a:ext cx="342900" cy="28575"/>
          <a:chOff x="5174550" y="3775238"/>
          <a:chExt cx="342900" cy="9525"/>
        </a:xfrm>
      </xdr:grpSpPr>
      <xdr:cxnSp macro="">
        <xdr:nvCxnSpPr>
          <xdr:cNvPr id="137" name="Shape 90">
            <a:extLst>
              <a:ext uri="{FF2B5EF4-FFF2-40B4-BE49-F238E27FC236}">
                <a16:creationId xmlns:a16="http://schemas.microsoft.com/office/drawing/2014/main" id="{00000000-0008-0000-0200-000089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76200</xdr:colOff>
      <xdr:row>31</xdr:row>
      <xdr:rowOff>95250</xdr:rowOff>
    </xdr:from>
    <xdr:ext cx="209550" cy="200025"/>
    <xdr:grpSp>
      <xdr:nvGrpSpPr>
        <xdr:cNvPr id="138" name="Shape 2">
          <a:extLst>
            <a:ext uri="{FF2B5EF4-FFF2-40B4-BE49-F238E27FC236}">
              <a16:creationId xmlns:a16="http://schemas.microsoft.com/office/drawing/2014/main" id="{00000000-0008-0000-0200-00008A000000}"/>
            </a:ext>
          </a:extLst>
        </xdr:cNvPr>
        <xdr:cNvGrpSpPr/>
      </xdr:nvGrpSpPr>
      <xdr:grpSpPr>
        <a:xfrm>
          <a:off x="11906250" y="6162675"/>
          <a:ext cx="209550" cy="200025"/>
          <a:chOff x="5241225" y="3679988"/>
          <a:chExt cx="209550" cy="200025"/>
        </a:xfrm>
      </xdr:grpSpPr>
      <xdr:grpSp>
        <xdr:nvGrpSpPr>
          <xdr:cNvPr id="139" name="Shape 91">
            <a:extLst>
              <a:ext uri="{FF2B5EF4-FFF2-40B4-BE49-F238E27FC236}">
                <a16:creationId xmlns:a16="http://schemas.microsoft.com/office/drawing/2014/main" id="{00000000-0008-0000-0200-00008B000000}"/>
              </a:ext>
            </a:extLst>
          </xdr:cNvPr>
          <xdr:cNvGrpSpPr/>
        </xdr:nvGrpSpPr>
        <xdr:grpSpPr>
          <a:xfrm>
            <a:off x="5241225" y="3679988"/>
            <a:ext cx="209550" cy="200025"/>
            <a:chOff x="7174582" y="1217290"/>
            <a:chExt cx="216024" cy="216024"/>
          </a:xfrm>
        </xdr:grpSpPr>
        <xdr:sp macro="" textlink="">
          <xdr:nvSpPr>
            <xdr:cNvPr id="140" name="Shape 7">
              <a:extLst>
                <a:ext uri="{FF2B5EF4-FFF2-40B4-BE49-F238E27FC236}">
                  <a16:creationId xmlns:a16="http://schemas.microsoft.com/office/drawing/2014/main" id="{00000000-0008-0000-0200-00008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41" name="Shape 92" descr="minus, remove, sign icon">
              <a:extLst>
                <a:ext uri="{FF2B5EF4-FFF2-40B4-BE49-F238E27FC236}">
                  <a16:creationId xmlns:a16="http://schemas.microsoft.com/office/drawing/2014/main" id="{00000000-0008-0000-0200-00008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2" name="Shape 93">
              <a:extLst>
                <a:ext uri="{FF2B5EF4-FFF2-40B4-BE49-F238E27FC236}">
                  <a16:creationId xmlns:a16="http://schemas.microsoft.com/office/drawing/2014/main" id="{00000000-0008-0000-0200-00008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228600</xdr:colOff>
      <xdr:row>31</xdr:row>
      <xdr:rowOff>28575</xdr:rowOff>
    </xdr:from>
    <xdr:ext cx="942975" cy="291834"/>
    <xdr:sp macro="" textlink="">
      <xdr:nvSpPr>
        <xdr:cNvPr id="143" name="Shape 94">
          <a:extLst>
            <a:ext uri="{FF2B5EF4-FFF2-40B4-BE49-F238E27FC236}">
              <a16:creationId xmlns:a16="http://schemas.microsoft.com/office/drawing/2014/main" id="{00000000-0008-0000-0200-00008F000000}"/>
            </a:ext>
          </a:extLst>
        </xdr:cNvPr>
        <xdr:cNvSpPr txBox="1"/>
      </xdr:nvSpPr>
      <xdr:spPr>
        <a:xfrm>
          <a:off x="10687050" y="602932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18</xdr:col>
      <xdr:colOff>361950</xdr:colOff>
      <xdr:row>33</xdr:row>
      <xdr:rowOff>104775</xdr:rowOff>
    </xdr:from>
    <xdr:ext cx="342900" cy="28575"/>
    <xdr:grpSp>
      <xdr:nvGrpSpPr>
        <xdr:cNvPr id="144" name="Shape 2">
          <a:extLst>
            <a:ext uri="{FF2B5EF4-FFF2-40B4-BE49-F238E27FC236}">
              <a16:creationId xmlns:a16="http://schemas.microsoft.com/office/drawing/2014/main" id="{00000000-0008-0000-0200-000090000000}"/>
            </a:ext>
          </a:extLst>
        </xdr:cNvPr>
        <xdr:cNvGrpSpPr/>
      </xdr:nvGrpSpPr>
      <xdr:grpSpPr>
        <a:xfrm>
          <a:off x="12192000" y="6572250"/>
          <a:ext cx="342900" cy="28575"/>
          <a:chOff x="5174550" y="3775238"/>
          <a:chExt cx="342900" cy="9525"/>
        </a:xfrm>
      </xdr:grpSpPr>
      <xdr:cxnSp macro="">
        <xdr:nvCxnSpPr>
          <xdr:cNvPr id="145" name="Shape 90">
            <a:extLst>
              <a:ext uri="{FF2B5EF4-FFF2-40B4-BE49-F238E27FC236}">
                <a16:creationId xmlns:a16="http://schemas.microsoft.com/office/drawing/2014/main" id="{00000000-0008-0000-0200-000091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133350</xdr:colOff>
      <xdr:row>32</xdr:row>
      <xdr:rowOff>104775</xdr:rowOff>
    </xdr:from>
    <xdr:ext cx="895350" cy="371475"/>
    <xdr:sp macro="" textlink="">
      <xdr:nvSpPr>
        <xdr:cNvPr id="146" name="Shape 95">
          <a:extLst>
            <a:ext uri="{FF2B5EF4-FFF2-40B4-BE49-F238E27FC236}">
              <a16:creationId xmlns:a16="http://schemas.microsoft.com/office/drawing/2014/main" id="{00000000-0008-0000-0200-000092000000}"/>
            </a:ext>
          </a:extLst>
        </xdr:cNvPr>
        <xdr:cNvSpPr/>
      </xdr:nvSpPr>
      <xdr:spPr>
        <a:xfrm>
          <a:off x="4903088" y="3603788"/>
          <a:ext cx="8858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228600</xdr:colOff>
      <xdr:row>31</xdr:row>
      <xdr:rowOff>104775</xdr:rowOff>
    </xdr:from>
    <xdr:ext cx="266700" cy="276225"/>
    <xdr:grpSp>
      <xdr:nvGrpSpPr>
        <xdr:cNvPr id="147" name="Shape 2">
          <a:extLst>
            <a:ext uri="{FF2B5EF4-FFF2-40B4-BE49-F238E27FC236}">
              <a16:creationId xmlns:a16="http://schemas.microsoft.com/office/drawing/2014/main" id="{00000000-0008-0000-0200-000093000000}"/>
            </a:ext>
          </a:extLst>
        </xdr:cNvPr>
        <xdr:cNvGrpSpPr/>
      </xdr:nvGrpSpPr>
      <xdr:grpSpPr>
        <a:xfrm>
          <a:off x="13373100" y="6172200"/>
          <a:ext cx="266700" cy="276225"/>
          <a:chOff x="5212650" y="3641888"/>
          <a:chExt cx="266700" cy="276225"/>
        </a:xfrm>
      </xdr:grpSpPr>
      <xdr:grpSp>
        <xdr:nvGrpSpPr>
          <xdr:cNvPr id="148" name="Shape 96">
            <a:extLst>
              <a:ext uri="{FF2B5EF4-FFF2-40B4-BE49-F238E27FC236}">
                <a16:creationId xmlns:a16="http://schemas.microsoft.com/office/drawing/2014/main" id="{00000000-0008-0000-0200-000094000000}"/>
              </a:ext>
            </a:extLst>
          </xdr:cNvPr>
          <xdr:cNvGrpSpPr/>
        </xdr:nvGrpSpPr>
        <xdr:grpSpPr>
          <a:xfrm>
            <a:off x="5212650" y="3641888"/>
            <a:ext cx="266700" cy="276225"/>
            <a:chOff x="7133101" y="738758"/>
            <a:chExt cx="288032" cy="288032"/>
          </a:xfrm>
        </xdr:grpSpPr>
        <xdr:sp macro="" textlink="">
          <xdr:nvSpPr>
            <xdr:cNvPr id="149" name="Shape 7">
              <a:extLst>
                <a:ext uri="{FF2B5EF4-FFF2-40B4-BE49-F238E27FC236}">
                  <a16:creationId xmlns:a16="http://schemas.microsoft.com/office/drawing/2014/main" id="{00000000-0008-0000-0200-000095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0" name="Shape 97" descr="plus, red icon">
              <a:extLst>
                <a:ext uri="{FF2B5EF4-FFF2-40B4-BE49-F238E27FC236}">
                  <a16:creationId xmlns:a16="http://schemas.microsoft.com/office/drawing/2014/main" id="{00000000-0008-0000-0200-000096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51" name="Shape 98">
              <a:extLst>
                <a:ext uri="{FF2B5EF4-FFF2-40B4-BE49-F238E27FC236}">
                  <a16:creationId xmlns:a16="http://schemas.microsoft.com/office/drawing/2014/main" id="{00000000-0008-0000-0200-000097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0</xdr:colOff>
      <xdr:row>31</xdr:row>
      <xdr:rowOff>0</xdr:rowOff>
    </xdr:from>
    <xdr:ext cx="1466850" cy="632249"/>
    <xdr:sp macro="" textlink="">
      <xdr:nvSpPr>
        <xdr:cNvPr id="152" name="Shape 99">
          <a:extLst>
            <a:ext uri="{FF2B5EF4-FFF2-40B4-BE49-F238E27FC236}">
              <a16:creationId xmlns:a16="http://schemas.microsoft.com/office/drawing/2014/main" id="{00000000-0008-0000-0200-000098000000}"/>
            </a:ext>
          </a:extLst>
        </xdr:cNvPr>
        <xdr:cNvSpPr txBox="1"/>
      </xdr:nvSpPr>
      <xdr:spPr>
        <a:xfrm>
          <a:off x="12201525" y="6000750"/>
          <a:ext cx="1466850" cy="6322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Book/ItemEnc/Feather</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보스도감, 아이템 등급업 재료, 부활깃털 획득</a:t>
          </a:r>
          <a:endParaRPr sz="900">
            <a:latin typeface="+mn-ea"/>
            <a:ea typeface="+mn-ea"/>
            <a:cs typeface="Arial"/>
            <a:sym typeface="Arial"/>
          </a:endParaRPr>
        </a:p>
      </xdr:txBody>
    </xdr:sp>
    <xdr:clientData fLocksWithSheet="0"/>
  </xdr:oneCellAnchor>
  <xdr:oneCellAnchor>
    <xdr:from>
      <xdr:col>19</xdr:col>
      <xdr:colOff>600075</xdr:colOff>
      <xdr:row>31</xdr:row>
      <xdr:rowOff>104775</xdr:rowOff>
    </xdr:from>
    <xdr:ext cx="247650" cy="276225"/>
    <xdr:grpSp>
      <xdr:nvGrpSpPr>
        <xdr:cNvPr id="153" name="Shape 2">
          <a:extLst>
            <a:ext uri="{FF2B5EF4-FFF2-40B4-BE49-F238E27FC236}">
              <a16:creationId xmlns:a16="http://schemas.microsoft.com/office/drawing/2014/main" id="{00000000-0008-0000-0200-000099000000}"/>
            </a:ext>
          </a:extLst>
        </xdr:cNvPr>
        <xdr:cNvGrpSpPr/>
      </xdr:nvGrpSpPr>
      <xdr:grpSpPr>
        <a:xfrm>
          <a:off x="13087350" y="6172200"/>
          <a:ext cx="247650" cy="276225"/>
          <a:chOff x="5222175" y="3641888"/>
          <a:chExt cx="247650" cy="276225"/>
        </a:xfrm>
      </xdr:grpSpPr>
      <xdr:grpSp>
        <xdr:nvGrpSpPr>
          <xdr:cNvPr id="154" name="Shape 100">
            <a:extLst>
              <a:ext uri="{FF2B5EF4-FFF2-40B4-BE49-F238E27FC236}">
                <a16:creationId xmlns:a16="http://schemas.microsoft.com/office/drawing/2014/main" id="{00000000-0008-0000-0200-00009A000000}"/>
              </a:ext>
            </a:extLst>
          </xdr:cNvPr>
          <xdr:cNvGrpSpPr/>
        </xdr:nvGrpSpPr>
        <xdr:grpSpPr>
          <a:xfrm>
            <a:off x="5222175" y="3641888"/>
            <a:ext cx="247650" cy="276225"/>
            <a:chOff x="7133101" y="738758"/>
            <a:chExt cx="288032" cy="288032"/>
          </a:xfrm>
        </xdr:grpSpPr>
        <xdr:sp macro="" textlink="">
          <xdr:nvSpPr>
            <xdr:cNvPr id="155" name="Shape 7">
              <a:extLst>
                <a:ext uri="{FF2B5EF4-FFF2-40B4-BE49-F238E27FC236}">
                  <a16:creationId xmlns:a16="http://schemas.microsoft.com/office/drawing/2014/main" id="{00000000-0008-0000-0200-00009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6" name="Shape 101" descr="plus, red icon">
              <a:extLst>
                <a:ext uri="{FF2B5EF4-FFF2-40B4-BE49-F238E27FC236}">
                  <a16:creationId xmlns:a16="http://schemas.microsoft.com/office/drawing/2014/main" id="{00000000-0008-0000-0200-00009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57" name="Shape 102">
              <a:extLst>
                <a:ext uri="{FF2B5EF4-FFF2-40B4-BE49-F238E27FC236}">
                  <a16:creationId xmlns:a16="http://schemas.microsoft.com/office/drawing/2014/main" id="{00000000-0008-0000-0200-00009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428625</xdr:colOff>
      <xdr:row>31</xdr:row>
      <xdr:rowOff>104775</xdr:rowOff>
    </xdr:from>
    <xdr:ext cx="247650" cy="276225"/>
    <xdr:grpSp>
      <xdr:nvGrpSpPr>
        <xdr:cNvPr id="158" name="Shape 2">
          <a:extLst>
            <a:ext uri="{FF2B5EF4-FFF2-40B4-BE49-F238E27FC236}">
              <a16:creationId xmlns:a16="http://schemas.microsoft.com/office/drawing/2014/main" id="{00000000-0008-0000-0200-00009E000000}"/>
            </a:ext>
          </a:extLst>
        </xdr:cNvPr>
        <xdr:cNvGrpSpPr/>
      </xdr:nvGrpSpPr>
      <xdr:grpSpPr>
        <a:xfrm>
          <a:off x="13573125" y="6172200"/>
          <a:ext cx="247650" cy="276225"/>
          <a:chOff x="5222175" y="3641888"/>
          <a:chExt cx="247650" cy="276225"/>
        </a:xfrm>
      </xdr:grpSpPr>
      <xdr:grpSp>
        <xdr:nvGrpSpPr>
          <xdr:cNvPr id="159" name="Shape 103">
            <a:extLst>
              <a:ext uri="{FF2B5EF4-FFF2-40B4-BE49-F238E27FC236}">
                <a16:creationId xmlns:a16="http://schemas.microsoft.com/office/drawing/2014/main" id="{00000000-0008-0000-0200-00009F000000}"/>
              </a:ext>
            </a:extLst>
          </xdr:cNvPr>
          <xdr:cNvGrpSpPr/>
        </xdr:nvGrpSpPr>
        <xdr:grpSpPr>
          <a:xfrm>
            <a:off x="5222175" y="3641888"/>
            <a:ext cx="247650" cy="276225"/>
            <a:chOff x="7133101" y="738758"/>
            <a:chExt cx="288032" cy="288032"/>
          </a:xfrm>
        </xdr:grpSpPr>
        <xdr:sp macro="" textlink="">
          <xdr:nvSpPr>
            <xdr:cNvPr id="160" name="Shape 7">
              <a:extLst>
                <a:ext uri="{FF2B5EF4-FFF2-40B4-BE49-F238E27FC236}">
                  <a16:creationId xmlns:a16="http://schemas.microsoft.com/office/drawing/2014/main" id="{00000000-0008-0000-0200-0000A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61" name="Shape 104" descr="plus, red icon">
              <a:extLst>
                <a:ext uri="{FF2B5EF4-FFF2-40B4-BE49-F238E27FC236}">
                  <a16:creationId xmlns:a16="http://schemas.microsoft.com/office/drawing/2014/main" id="{00000000-0008-0000-0200-0000A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62" name="Shape 105">
              <a:extLst>
                <a:ext uri="{FF2B5EF4-FFF2-40B4-BE49-F238E27FC236}">
                  <a16:creationId xmlns:a16="http://schemas.microsoft.com/office/drawing/2014/main" id="{00000000-0008-0000-0200-0000A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533400</xdr:colOff>
      <xdr:row>41</xdr:row>
      <xdr:rowOff>28575</xdr:rowOff>
    </xdr:from>
    <xdr:ext cx="1552575" cy="590550"/>
    <xdr:sp macro="" textlink="">
      <xdr:nvSpPr>
        <xdr:cNvPr id="163" name="Shape 106">
          <a:extLst>
            <a:ext uri="{FF2B5EF4-FFF2-40B4-BE49-F238E27FC236}">
              <a16:creationId xmlns:a16="http://schemas.microsoft.com/office/drawing/2014/main" id="{00000000-0008-0000-0200-0000A3000000}"/>
            </a:ext>
          </a:extLst>
        </xdr:cNvPr>
        <xdr:cNvSpPr/>
      </xdr:nvSpPr>
      <xdr:spPr>
        <a:xfrm>
          <a:off x="9829800" y="8029575"/>
          <a:ext cx="155257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육성</a:t>
          </a:r>
          <a:endParaRPr sz="2400">
            <a:latin typeface="+mn-ea"/>
            <a:ea typeface="+mn-ea"/>
          </a:endParaRPr>
        </a:p>
      </xdr:txBody>
    </xdr:sp>
    <xdr:clientData fLocksWithSheet="0"/>
  </xdr:oneCellAnchor>
  <xdr:oneCellAnchor>
    <xdr:from>
      <xdr:col>13</xdr:col>
      <xdr:colOff>66675</xdr:colOff>
      <xdr:row>49</xdr:row>
      <xdr:rowOff>66675</xdr:rowOff>
    </xdr:from>
    <xdr:ext cx="1571625" cy="590550"/>
    <xdr:sp macro="" textlink="">
      <xdr:nvSpPr>
        <xdr:cNvPr id="164" name="Shape 107">
          <a:extLst>
            <a:ext uri="{FF2B5EF4-FFF2-40B4-BE49-F238E27FC236}">
              <a16:creationId xmlns:a16="http://schemas.microsoft.com/office/drawing/2014/main" id="{00000000-0008-0000-0200-0000A4000000}"/>
            </a:ext>
          </a:extLst>
        </xdr:cNvPr>
        <xdr:cNvSpPr/>
      </xdr:nvSpPr>
      <xdr:spPr>
        <a:xfrm>
          <a:off x="7620000" y="966787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퀘스트</a:t>
          </a:r>
          <a:endParaRPr sz="2400">
            <a:latin typeface="+mn-ea"/>
            <a:ea typeface="+mn-ea"/>
          </a:endParaRPr>
        </a:p>
      </xdr:txBody>
    </xdr:sp>
    <xdr:clientData fLocksWithSheet="0"/>
  </xdr:oneCellAnchor>
  <xdr:oneCellAnchor>
    <xdr:from>
      <xdr:col>9</xdr:col>
      <xdr:colOff>371475</xdr:colOff>
      <xdr:row>41</xdr:row>
      <xdr:rowOff>9525</xdr:rowOff>
    </xdr:from>
    <xdr:ext cx="952499" cy="571500"/>
    <xdr:sp macro="" textlink="">
      <xdr:nvSpPr>
        <xdr:cNvPr id="165" name="Shape 108">
          <a:hlinkClick xmlns:r="http://schemas.openxmlformats.org/officeDocument/2006/relationships" r:id="rId7"/>
          <a:extLst>
            <a:ext uri="{FF2B5EF4-FFF2-40B4-BE49-F238E27FC236}">
              <a16:creationId xmlns:a16="http://schemas.microsoft.com/office/drawing/2014/main" id="{00000000-0008-0000-0200-0000A5000000}"/>
            </a:ext>
          </a:extLst>
        </xdr:cNvPr>
        <xdr:cNvSpPr/>
      </xdr:nvSpPr>
      <xdr:spPr>
        <a:xfrm>
          <a:off x="5600700" y="8010525"/>
          <a:ext cx="952499" cy="5715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후원</a:t>
          </a:r>
          <a:endParaRPr sz="2400">
            <a:latin typeface="+mn-ea"/>
            <a:ea typeface="+mn-ea"/>
          </a:endParaRPr>
        </a:p>
      </xdr:txBody>
    </xdr:sp>
    <xdr:clientData fLocksWithSheet="0"/>
  </xdr:oneCellAnchor>
  <xdr:oneCellAnchor>
    <xdr:from>
      <xdr:col>12</xdr:col>
      <xdr:colOff>428625</xdr:colOff>
      <xdr:row>39</xdr:row>
      <xdr:rowOff>133350</xdr:rowOff>
    </xdr:from>
    <xdr:ext cx="1962150" cy="1143000"/>
    <xdr:sp macro="" textlink="">
      <xdr:nvSpPr>
        <xdr:cNvPr id="166" name="Shape 109">
          <a:extLst>
            <a:ext uri="{FF2B5EF4-FFF2-40B4-BE49-F238E27FC236}">
              <a16:creationId xmlns:a16="http://schemas.microsoft.com/office/drawing/2014/main" id="{00000000-0008-0000-0200-0000A6000000}"/>
            </a:ext>
          </a:extLst>
        </xdr:cNvPr>
        <xdr:cNvSpPr/>
      </xdr:nvSpPr>
      <xdr:spPr>
        <a:xfrm>
          <a:off x="4374450" y="3218025"/>
          <a:ext cx="1943100" cy="11239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a:solidFill>
                <a:srgbClr val="000000"/>
              </a:solidFill>
              <a:latin typeface="+mn-ea"/>
              <a:ea typeface="+mn-ea"/>
              <a:cs typeface="Calibri"/>
              <a:sym typeface="Calibri"/>
            </a:rPr>
            <a:t>재미</a:t>
          </a:r>
          <a:endParaRPr sz="1200">
            <a:latin typeface="+mn-ea"/>
            <a:ea typeface="+mn-ea"/>
          </a:endParaRPr>
        </a:p>
      </xdr:txBody>
    </xdr:sp>
    <xdr:clientData fLocksWithSheet="0"/>
  </xdr:oneCellAnchor>
  <xdr:oneCellAnchor>
    <xdr:from>
      <xdr:col>20</xdr:col>
      <xdr:colOff>228600</xdr:colOff>
      <xdr:row>16</xdr:row>
      <xdr:rowOff>133350</xdr:rowOff>
    </xdr:from>
    <xdr:ext cx="266700" cy="276225"/>
    <xdr:grpSp>
      <xdr:nvGrpSpPr>
        <xdr:cNvPr id="167" name="Shape 2">
          <a:extLst>
            <a:ext uri="{FF2B5EF4-FFF2-40B4-BE49-F238E27FC236}">
              <a16:creationId xmlns:a16="http://schemas.microsoft.com/office/drawing/2014/main" id="{00000000-0008-0000-0200-0000A7000000}"/>
            </a:ext>
          </a:extLst>
        </xdr:cNvPr>
        <xdr:cNvGrpSpPr/>
      </xdr:nvGrpSpPr>
      <xdr:grpSpPr>
        <a:xfrm>
          <a:off x="13373100" y="3295650"/>
          <a:ext cx="266700" cy="276225"/>
          <a:chOff x="5212650" y="3641888"/>
          <a:chExt cx="266700" cy="276225"/>
        </a:xfrm>
      </xdr:grpSpPr>
      <xdr:grpSp>
        <xdr:nvGrpSpPr>
          <xdr:cNvPr id="168" name="Shape 110">
            <a:extLst>
              <a:ext uri="{FF2B5EF4-FFF2-40B4-BE49-F238E27FC236}">
                <a16:creationId xmlns:a16="http://schemas.microsoft.com/office/drawing/2014/main" id="{00000000-0008-0000-0200-0000A8000000}"/>
              </a:ext>
            </a:extLst>
          </xdr:cNvPr>
          <xdr:cNvGrpSpPr/>
        </xdr:nvGrpSpPr>
        <xdr:grpSpPr>
          <a:xfrm>
            <a:off x="5212650" y="3641888"/>
            <a:ext cx="266700" cy="276225"/>
            <a:chOff x="7133101" y="738758"/>
            <a:chExt cx="288032" cy="288032"/>
          </a:xfrm>
        </xdr:grpSpPr>
        <xdr:sp macro="" textlink="">
          <xdr:nvSpPr>
            <xdr:cNvPr id="169" name="Shape 7">
              <a:extLst>
                <a:ext uri="{FF2B5EF4-FFF2-40B4-BE49-F238E27FC236}">
                  <a16:creationId xmlns:a16="http://schemas.microsoft.com/office/drawing/2014/main" id="{00000000-0008-0000-0200-0000A9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0" name="Shape 111" descr="plus, red icon">
              <a:extLst>
                <a:ext uri="{FF2B5EF4-FFF2-40B4-BE49-F238E27FC236}">
                  <a16:creationId xmlns:a16="http://schemas.microsoft.com/office/drawing/2014/main" id="{00000000-0008-0000-0200-0000AA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71" name="Shape 112">
              <a:extLst>
                <a:ext uri="{FF2B5EF4-FFF2-40B4-BE49-F238E27FC236}">
                  <a16:creationId xmlns:a16="http://schemas.microsoft.com/office/drawing/2014/main" id="{00000000-0008-0000-0200-0000AB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285750</xdr:colOff>
      <xdr:row>16</xdr:row>
      <xdr:rowOff>171450</xdr:rowOff>
    </xdr:from>
    <xdr:ext cx="266700" cy="304800"/>
    <xdr:grpSp>
      <xdr:nvGrpSpPr>
        <xdr:cNvPr id="172" name="Shape 2">
          <a:extLst>
            <a:ext uri="{FF2B5EF4-FFF2-40B4-BE49-F238E27FC236}">
              <a16:creationId xmlns:a16="http://schemas.microsoft.com/office/drawing/2014/main" id="{00000000-0008-0000-0200-0000AC000000}"/>
            </a:ext>
          </a:extLst>
        </xdr:cNvPr>
        <xdr:cNvGrpSpPr/>
      </xdr:nvGrpSpPr>
      <xdr:grpSpPr>
        <a:xfrm>
          <a:off x="11458575" y="3333750"/>
          <a:ext cx="266700" cy="304800"/>
          <a:chOff x="5212650" y="3627600"/>
          <a:chExt cx="266700" cy="304800"/>
        </a:xfrm>
      </xdr:grpSpPr>
      <xdr:grpSp>
        <xdr:nvGrpSpPr>
          <xdr:cNvPr id="173" name="Shape 113">
            <a:extLst>
              <a:ext uri="{FF2B5EF4-FFF2-40B4-BE49-F238E27FC236}">
                <a16:creationId xmlns:a16="http://schemas.microsoft.com/office/drawing/2014/main" id="{00000000-0008-0000-0200-0000AD000000}"/>
              </a:ext>
            </a:extLst>
          </xdr:cNvPr>
          <xdr:cNvGrpSpPr/>
        </xdr:nvGrpSpPr>
        <xdr:grpSpPr>
          <a:xfrm>
            <a:off x="5212650" y="3627600"/>
            <a:ext cx="266700" cy="304800"/>
            <a:chOff x="7133101" y="738758"/>
            <a:chExt cx="288032" cy="288032"/>
          </a:xfrm>
        </xdr:grpSpPr>
        <xdr:sp macro="" textlink="">
          <xdr:nvSpPr>
            <xdr:cNvPr id="174" name="Shape 7">
              <a:extLst>
                <a:ext uri="{FF2B5EF4-FFF2-40B4-BE49-F238E27FC236}">
                  <a16:creationId xmlns:a16="http://schemas.microsoft.com/office/drawing/2014/main" id="{00000000-0008-0000-0200-0000AE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5" name="Shape 114" descr="plus, red icon">
              <a:extLst>
                <a:ext uri="{FF2B5EF4-FFF2-40B4-BE49-F238E27FC236}">
                  <a16:creationId xmlns:a16="http://schemas.microsoft.com/office/drawing/2014/main" id="{00000000-0008-0000-0200-0000AF00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176" name="Shape 115">
              <a:extLst>
                <a:ext uri="{FF2B5EF4-FFF2-40B4-BE49-F238E27FC236}">
                  <a16:creationId xmlns:a16="http://schemas.microsoft.com/office/drawing/2014/main" id="{00000000-0008-0000-0200-0000B0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333375</xdr:colOff>
      <xdr:row>18</xdr:row>
      <xdr:rowOff>38100</xdr:rowOff>
    </xdr:from>
    <xdr:ext cx="209550" cy="190500"/>
    <xdr:grpSp>
      <xdr:nvGrpSpPr>
        <xdr:cNvPr id="177" name="Shape 2">
          <a:extLst>
            <a:ext uri="{FF2B5EF4-FFF2-40B4-BE49-F238E27FC236}">
              <a16:creationId xmlns:a16="http://schemas.microsoft.com/office/drawing/2014/main" id="{00000000-0008-0000-0200-0000B1000000}"/>
            </a:ext>
          </a:extLst>
        </xdr:cNvPr>
        <xdr:cNvGrpSpPr/>
      </xdr:nvGrpSpPr>
      <xdr:grpSpPr>
        <a:xfrm>
          <a:off x="11506200" y="3543300"/>
          <a:ext cx="209550" cy="190500"/>
          <a:chOff x="5241225" y="3684750"/>
          <a:chExt cx="209550" cy="190500"/>
        </a:xfrm>
      </xdr:grpSpPr>
      <xdr:grpSp>
        <xdr:nvGrpSpPr>
          <xdr:cNvPr id="178" name="Shape 116">
            <a:extLst>
              <a:ext uri="{FF2B5EF4-FFF2-40B4-BE49-F238E27FC236}">
                <a16:creationId xmlns:a16="http://schemas.microsoft.com/office/drawing/2014/main" id="{00000000-0008-0000-0200-0000B2000000}"/>
              </a:ext>
            </a:extLst>
          </xdr:cNvPr>
          <xdr:cNvGrpSpPr/>
        </xdr:nvGrpSpPr>
        <xdr:grpSpPr>
          <a:xfrm>
            <a:off x="5241225" y="3684750"/>
            <a:ext cx="209550" cy="190500"/>
            <a:chOff x="7174582" y="1217290"/>
            <a:chExt cx="216024" cy="216024"/>
          </a:xfrm>
        </xdr:grpSpPr>
        <xdr:sp macro="" textlink="">
          <xdr:nvSpPr>
            <xdr:cNvPr id="179" name="Shape 7">
              <a:extLst>
                <a:ext uri="{FF2B5EF4-FFF2-40B4-BE49-F238E27FC236}">
                  <a16:creationId xmlns:a16="http://schemas.microsoft.com/office/drawing/2014/main" id="{00000000-0008-0000-0200-0000B3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0" name="Shape 117" descr="minus, remove, sign icon">
              <a:extLst>
                <a:ext uri="{FF2B5EF4-FFF2-40B4-BE49-F238E27FC236}">
                  <a16:creationId xmlns:a16="http://schemas.microsoft.com/office/drawing/2014/main" id="{00000000-0008-0000-0200-0000B400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181" name="Shape 118">
              <a:extLst>
                <a:ext uri="{FF2B5EF4-FFF2-40B4-BE49-F238E27FC236}">
                  <a16:creationId xmlns:a16="http://schemas.microsoft.com/office/drawing/2014/main" id="{00000000-0008-0000-0200-0000B5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257175</xdr:colOff>
      <xdr:row>17</xdr:row>
      <xdr:rowOff>180975</xdr:rowOff>
    </xdr:from>
    <xdr:ext cx="209550" cy="190500"/>
    <xdr:grpSp>
      <xdr:nvGrpSpPr>
        <xdr:cNvPr id="182" name="Shape 2">
          <a:extLst>
            <a:ext uri="{FF2B5EF4-FFF2-40B4-BE49-F238E27FC236}">
              <a16:creationId xmlns:a16="http://schemas.microsoft.com/office/drawing/2014/main" id="{00000000-0008-0000-0200-0000B6000000}"/>
            </a:ext>
          </a:extLst>
        </xdr:cNvPr>
        <xdr:cNvGrpSpPr/>
      </xdr:nvGrpSpPr>
      <xdr:grpSpPr>
        <a:xfrm>
          <a:off x="13401675" y="3505200"/>
          <a:ext cx="209550" cy="190500"/>
          <a:chOff x="5241225" y="3684750"/>
          <a:chExt cx="209550" cy="190500"/>
        </a:xfrm>
      </xdr:grpSpPr>
      <xdr:grpSp>
        <xdr:nvGrpSpPr>
          <xdr:cNvPr id="183" name="Shape 119">
            <a:extLst>
              <a:ext uri="{FF2B5EF4-FFF2-40B4-BE49-F238E27FC236}">
                <a16:creationId xmlns:a16="http://schemas.microsoft.com/office/drawing/2014/main" id="{00000000-0008-0000-0200-0000B7000000}"/>
              </a:ext>
            </a:extLst>
          </xdr:cNvPr>
          <xdr:cNvGrpSpPr/>
        </xdr:nvGrpSpPr>
        <xdr:grpSpPr>
          <a:xfrm>
            <a:off x="5241225" y="3684750"/>
            <a:ext cx="209550" cy="190500"/>
            <a:chOff x="7174582" y="1217290"/>
            <a:chExt cx="216024" cy="216024"/>
          </a:xfrm>
        </xdr:grpSpPr>
        <xdr:sp macro="" textlink="">
          <xdr:nvSpPr>
            <xdr:cNvPr id="184" name="Shape 7">
              <a:extLst>
                <a:ext uri="{FF2B5EF4-FFF2-40B4-BE49-F238E27FC236}">
                  <a16:creationId xmlns:a16="http://schemas.microsoft.com/office/drawing/2014/main" id="{00000000-0008-0000-0200-0000B8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5" name="Shape 120" descr="minus, remove, sign icon">
              <a:extLst>
                <a:ext uri="{FF2B5EF4-FFF2-40B4-BE49-F238E27FC236}">
                  <a16:creationId xmlns:a16="http://schemas.microsoft.com/office/drawing/2014/main" id="{00000000-0008-0000-0200-0000B9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86" name="Shape 121">
              <a:extLst>
                <a:ext uri="{FF2B5EF4-FFF2-40B4-BE49-F238E27FC236}">
                  <a16:creationId xmlns:a16="http://schemas.microsoft.com/office/drawing/2014/main" id="{00000000-0008-0000-0200-0000BA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323850</xdr:colOff>
      <xdr:row>15</xdr:row>
      <xdr:rowOff>19050</xdr:rowOff>
    </xdr:from>
    <xdr:ext cx="266700" cy="266700"/>
    <xdr:grpSp>
      <xdr:nvGrpSpPr>
        <xdr:cNvPr id="187" name="Shape 2">
          <a:extLst>
            <a:ext uri="{FF2B5EF4-FFF2-40B4-BE49-F238E27FC236}">
              <a16:creationId xmlns:a16="http://schemas.microsoft.com/office/drawing/2014/main" id="{00000000-0008-0000-0200-0000BB000000}"/>
            </a:ext>
          </a:extLst>
        </xdr:cNvPr>
        <xdr:cNvGrpSpPr/>
      </xdr:nvGrpSpPr>
      <xdr:grpSpPr>
        <a:xfrm>
          <a:off x="13468350" y="2800350"/>
          <a:ext cx="266700" cy="266700"/>
          <a:chOff x="5212650" y="3646650"/>
          <a:chExt cx="266700" cy="266700"/>
        </a:xfrm>
      </xdr:grpSpPr>
      <xdr:grpSp>
        <xdr:nvGrpSpPr>
          <xdr:cNvPr id="188" name="Shape 122">
            <a:extLst>
              <a:ext uri="{FF2B5EF4-FFF2-40B4-BE49-F238E27FC236}">
                <a16:creationId xmlns:a16="http://schemas.microsoft.com/office/drawing/2014/main" id="{00000000-0008-0000-0200-0000BC000000}"/>
              </a:ext>
            </a:extLst>
          </xdr:cNvPr>
          <xdr:cNvGrpSpPr/>
        </xdr:nvGrpSpPr>
        <xdr:grpSpPr>
          <a:xfrm>
            <a:off x="5212650" y="3646650"/>
            <a:ext cx="266700" cy="266700"/>
            <a:chOff x="7133101" y="738758"/>
            <a:chExt cx="288032" cy="288032"/>
          </a:xfrm>
        </xdr:grpSpPr>
        <xdr:sp macro="" textlink="">
          <xdr:nvSpPr>
            <xdr:cNvPr id="189" name="Shape 7">
              <a:extLst>
                <a:ext uri="{FF2B5EF4-FFF2-40B4-BE49-F238E27FC236}">
                  <a16:creationId xmlns:a16="http://schemas.microsoft.com/office/drawing/2014/main" id="{00000000-0008-0000-0200-0000BD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0" name="Shape 123" descr="plus, red icon">
              <a:extLst>
                <a:ext uri="{FF2B5EF4-FFF2-40B4-BE49-F238E27FC236}">
                  <a16:creationId xmlns:a16="http://schemas.microsoft.com/office/drawing/2014/main" id="{00000000-0008-0000-0200-0000BE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91" name="Shape 124">
              <a:extLst>
                <a:ext uri="{FF2B5EF4-FFF2-40B4-BE49-F238E27FC236}">
                  <a16:creationId xmlns:a16="http://schemas.microsoft.com/office/drawing/2014/main" id="{00000000-0008-0000-0200-0000BF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209550</xdr:colOff>
      <xdr:row>15</xdr:row>
      <xdr:rowOff>28575</xdr:rowOff>
    </xdr:from>
    <xdr:ext cx="266700" cy="266700"/>
    <xdr:grpSp>
      <xdr:nvGrpSpPr>
        <xdr:cNvPr id="192" name="Shape 2">
          <a:extLst>
            <a:ext uri="{FF2B5EF4-FFF2-40B4-BE49-F238E27FC236}">
              <a16:creationId xmlns:a16="http://schemas.microsoft.com/office/drawing/2014/main" id="{00000000-0008-0000-0200-0000C0000000}"/>
            </a:ext>
          </a:extLst>
        </xdr:cNvPr>
        <xdr:cNvGrpSpPr/>
      </xdr:nvGrpSpPr>
      <xdr:grpSpPr>
        <a:xfrm>
          <a:off x="11382375" y="2809875"/>
          <a:ext cx="266700" cy="266700"/>
          <a:chOff x="5212650" y="3646650"/>
          <a:chExt cx="266700" cy="266700"/>
        </a:xfrm>
      </xdr:grpSpPr>
      <xdr:grpSp>
        <xdr:nvGrpSpPr>
          <xdr:cNvPr id="193" name="Shape 125">
            <a:extLst>
              <a:ext uri="{FF2B5EF4-FFF2-40B4-BE49-F238E27FC236}">
                <a16:creationId xmlns:a16="http://schemas.microsoft.com/office/drawing/2014/main" id="{00000000-0008-0000-0200-0000C1000000}"/>
              </a:ext>
            </a:extLst>
          </xdr:cNvPr>
          <xdr:cNvGrpSpPr/>
        </xdr:nvGrpSpPr>
        <xdr:grpSpPr>
          <a:xfrm>
            <a:off x="5212650" y="3646650"/>
            <a:ext cx="266700" cy="266700"/>
            <a:chOff x="7133101" y="738758"/>
            <a:chExt cx="288032" cy="288032"/>
          </a:xfrm>
        </xdr:grpSpPr>
        <xdr:sp macro="" textlink="">
          <xdr:nvSpPr>
            <xdr:cNvPr id="194" name="Shape 7">
              <a:extLst>
                <a:ext uri="{FF2B5EF4-FFF2-40B4-BE49-F238E27FC236}">
                  <a16:creationId xmlns:a16="http://schemas.microsoft.com/office/drawing/2014/main" id="{00000000-0008-0000-0200-0000C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5" name="Shape 126" descr="plus, red icon">
              <a:extLst>
                <a:ext uri="{FF2B5EF4-FFF2-40B4-BE49-F238E27FC236}">
                  <a16:creationId xmlns:a16="http://schemas.microsoft.com/office/drawing/2014/main" id="{00000000-0008-0000-0200-0000C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96" name="Shape 127">
              <a:extLst>
                <a:ext uri="{FF2B5EF4-FFF2-40B4-BE49-F238E27FC236}">
                  <a16:creationId xmlns:a16="http://schemas.microsoft.com/office/drawing/2014/main" id="{00000000-0008-0000-0200-0000C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476250</xdr:colOff>
      <xdr:row>11</xdr:row>
      <xdr:rowOff>152400</xdr:rowOff>
    </xdr:from>
    <xdr:ext cx="1457325" cy="266700"/>
    <xdr:sp macro="" textlink="">
      <xdr:nvSpPr>
        <xdr:cNvPr id="197" name="Shape 128">
          <a:extLst>
            <a:ext uri="{FF2B5EF4-FFF2-40B4-BE49-F238E27FC236}">
              <a16:creationId xmlns:a16="http://schemas.microsoft.com/office/drawing/2014/main" id="{00000000-0008-0000-0200-0000C5000000}"/>
            </a:ext>
          </a:extLst>
        </xdr:cNvPr>
        <xdr:cNvSpPr txBox="1"/>
      </xdr:nvSpPr>
      <xdr:spPr>
        <a:xfrm>
          <a:off x="10934700" y="2247900"/>
          <a:ext cx="1457325" cy="2667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b="1">
              <a:latin typeface="+mn-ea"/>
              <a:ea typeface="+mn-ea"/>
              <a:cs typeface="Arial"/>
              <a:sym typeface="Arial"/>
            </a:rPr>
            <a:t>재화의 종류</a:t>
          </a:r>
          <a:endParaRPr sz="1200">
            <a:latin typeface="+mn-ea"/>
            <a:ea typeface="+mn-ea"/>
          </a:endParaRPr>
        </a:p>
      </xdr:txBody>
    </xdr:sp>
    <xdr:clientData fLocksWithSheet="0"/>
  </xdr:oneCellAnchor>
  <xdr:oneCellAnchor>
    <xdr:from>
      <xdr:col>17</xdr:col>
      <xdr:colOff>219075</xdr:colOff>
      <xdr:row>93</xdr:row>
      <xdr:rowOff>19050</xdr:rowOff>
    </xdr:from>
    <xdr:ext cx="942975" cy="291834"/>
    <xdr:sp macro="" textlink="">
      <xdr:nvSpPr>
        <xdr:cNvPr id="198" name="Shape 129">
          <a:extLst>
            <a:ext uri="{FF2B5EF4-FFF2-40B4-BE49-F238E27FC236}">
              <a16:creationId xmlns:a16="http://schemas.microsoft.com/office/drawing/2014/main" id="{00000000-0008-0000-0200-0000C6000000}"/>
            </a:ext>
          </a:extLst>
        </xdr:cNvPr>
        <xdr:cNvSpPr txBox="1"/>
      </xdr:nvSpPr>
      <xdr:spPr>
        <a:xfrm>
          <a:off x="10096500" y="184213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371475</xdr:colOff>
      <xdr:row>93</xdr:row>
      <xdr:rowOff>171450</xdr:rowOff>
    </xdr:from>
    <xdr:ext cx="942975" cy="291834"/>
    <xdr:sp macro="" textlink="">
      <xdr:nvSpPr>
        <xdr:cNvPr id="199" name="Shape 130">
          <a:extLst>
            <a:ext uri="{FF2B5EF4-FFF2-40B4-BE49-F238E27FC236}">
              <a16:creationId xmlns:a16="http://schemas.microsoft.com/office/drawing/2014/main" id="{00000000-0008-0000-0200-0000C7000000}"/>
            </a:ext>
          </a:extLst>
        </xdr:cNvPr>
        <xdr:cNvSpPr txBox="1"/>
      </xdr:nvSpPr>
      <xdr:spPr>
        <a:xfrm>
          <a:off x="10248900" y="185737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304800</xdr:colOff>
      <xdr:row>34</xdr:row>
      <xdr:rowOff>95250</xdr:rowOff>
    </xdr:from>
    <xdr:ext cx="942975" cy="291834"/>
    <xdr:sp macro="" textlink="">
      <xdr:nvSpPr>
        <xdr:cNvPr id="200" name="Shape 131">
          <a:extLst>
            <a:ext uri="{FF2B5EF4-FFF2-40B4-BE49-F238E27FC236}">
              <a16:creationId xmlns:a16="http://schemas.microsoft.com/office/drawing/2014/main" id="{00000000-0008-0000-0200-0000C8000000}"/>
            </a:ext>
          </a:extLst>
        </xdr:cNvPr>
        <xdr:cNvSpPr txBox="1"/>
      </xdr:nvSpPr>
      <xdr:spPr>
        <a:xfrm>
          <a:off x="10182225" y="669607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vs 레이드보스</a:t>
          </a:r>
          <a:endParaRPr sz="1200">
            <a:latin typeface="+mn-ea"/>
            <a:ea typeface="+mn-ea"/>
          </a:endParaRPr>
        </a:p>
      </xdr:txBody>
    </xdr:sp>
    <xdr:clientData fLocksWithSheet="0"/>
  </xdr:oneCellAnchor>
  <xdr:oneCellAnchor>
    <xdr:from>
      <xdr:col>14</xdr:col>
      <xdr:colOff>190500</xdr:colOff>
      <xdr:row>35</xdr:row>
      <xdr:rowOff>85725</xdr:rowOff>
    </xdr:from>
    <xdr:ext cx="28575" cy="800100"/>
    <xdr:grpSp>
      <xdr:nvGrpSpPr>
        <xdr:cNvPr id="201" name="Shape 2">
          <a:extLst>
            <a:ext uri="{FF2B5EF4-FFF2-40B4-BE49-F238E27FC236}">
              <a16:creationId xmlns:a16="http://schemas.microsoft.com/office/drawing/2014/main" id="{00000000-0008-0000-0200-0000C9000000}"/>
            </a:ext>
          </a:extLst>
        </xdr:cNvPr>
        <xdr:cNvGrpSpPr/>
      </xdr:nvGrpSpPr>
      <xdr:grpSpPr>
        <a:xfrm>
          <a:off x="9391650" y="6953250"/>
          <a:ext cx="28575" cy="800100"/>
          <a:chOff x="5341238" y="3379950"/>
          <a:chExt cx="9525" cy="800100"/>
        </a:xfrm>
      </xdr:grpSpPr>
      <xdr:cxnSp macro="">
        <xdr:nvCxnSpPr>
          <xdr:cNvPr id="202" name="Shape 132">
            <a:extLst>
              <a:ext uri="{FF2B5EF4-FFF2-40B4-BE49-F238E27FC236}">
                <a16:creationId xmlns:a16="http://schemas.microsoft.com/office/drawing/2014/main" id="{00000000-0008-0000-0200-0000CA000000}"/>
              </a:ext>
            </a:extLst>
          </xdr:cNvPr>
          <xdr:cNvCxnSpPr/>
        </xdr:nvCxnSpPr>
        <xdr:spPr>
          <a:xfrm>
            <a:off x="5341238" y="3379950"/>
            <a:ext cx="9525" cy="8001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161925</xdr:colOff>
      <xdr:row>45</xdr:row>
      <xdr:rowOff>114300</xdr:rowOff>
    </xdr:from>
    <xdr:ext cx="28575" cy="657225"/>
    <xdr:grpSp>
      <xdr:nvGrpSpPr>
        <xdr:cNvPr id="203" name="Shape 2">
          <a:extLst>
            <a:ext uri="{FF2B5EF4-FFF2-40B4-BE49-F238E27FC236}">
              <a16:creationId xmlns:a16="http://schemas.microsoft.com/office/drawing/2014/main" id="{00000000-0008-0000-0200-0000CB000000}"/>
            </a:ext>
          </a:extLst>
        </xdr:cNvPr>
        <xdr:cNvGrpSpPr/>
      </xdr:nvGrpSpPr>
      <xdr:grpSpPr>
        <a:xfrm>
          <a:off x="9363075" y="8982075"/>
          <a:ext cx="28575" cy="657225"/>
          <a:chOff x="5341238" y="3451388"/>
          <a:chExt cx="9525" cy="657225"/>
        </a:xfrm>
      </xdr:grpSpPr>
      <xdr:cxnSp macro="">
        <xdr:nvCxnSpPr>
          <xdr:cNvPr id="204" name="Shape 133">
            <a:extLst>
              <a:ext uri="{FF2B5EF4-FFF2-40B4-BE49-F238E27FC236}">
                <a16:creationId xmlns:a16="http://schemas.microsoft.com/office/drawing/2014/main" id="{00000000-0008-0000-0200-0000CC000000}"/>
              </a:ext>
            </a:extLst>
          </xdr:cNvPr>
          <xdr:cNvCxnSpPr/>
        </xdr:nvCxnSpPr>
        <xdr:spPr>
          <a:xfrm flipH="1">
            <a:off x="5341238" y="3451388"/>
            <a:ext cx="9525" cy="6572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16</xdr:col>
      <xdr:colOff>57150</xdr:colOff>
      <xdr:row>42</xdr:row>
      <xdr:rowOff>85725</xdr:rowOff>
    </xdr:from>
    <xdr:ext cx="485775" cy="38100"/>
    <xdr:grpSp>
      <xdr:nvGrpSpPr>
        <xdr:cNvPr id="205" name="Shape 2">
          <a:extLst>
            <a:ext uri="{FF2B5EF4-FFF2-40B4-BE49-F238E27FC236}">
              <a16:creationId xmlns:a16="http://schemas.microsoft.com/office/drawing/2014/main" id="{00000000-0008-0000-0200-0000CD000000}"/>
            </a:ext>
          </a:extLst>
        </xdr:cNvPr>
        <xdr:cNvGrpSpPr/>
      </xdr:nvGrpSpPr>
      <xdr:grpSpPr>
        <a:xfrm>
          <a:off x="10572750" y="8353425"/>
          <a:ext cx="485775" cy="38100"/>
          <a:chOff x="5103113" y="3775238"/>
          <a:chExt cx="485700" cy="9600"/>
        </a:xfrm>
      </xdr:grpSpPr>
      <xdr:cxnSp macro="">
        <xdr:nvCxnSpPr>
          <xdr:cNvPr id="206" name="Shape 134">
            <a:extLst>
              <a:ext uri="{FF2B5EF4-FFF2-40B4-BE49-F238E27FC236}">
                <a16:creationId xmlns:a16="http://schemas.microsoft.com/office/drawing/2014/main" id="{00000000-0008-0000-0200-0000CE000000}"/>
              </a:ext>
            </a:extLst>
          </xdr:cNvPr>
          <xdr:cNvCxnSpPr>
            <a:stCxn id="109" idx="3"/>
            <a:endCxn id="106" idx="1"/>
          </xdr:cNvCxnSpPr>
        </xdr:nvCxnSpPr>
        <xdr:spPr>
          <a:xfrm>
            <a:off x="5103113" y="3775238"/>
            <a:ext cx="485700" cy="96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11</xdr:col>
      <xdr:colOff>571500</xdr:colOff>
      <xdr:row>42</xdr:row>
      <xdr:rowOff>66675</xdr:rowOff>
    </xdr:from>
    <xdr:ext cx="457200" cy="38100"/>
    <xdr:grpSp>
      <xdr:nvGrpSpPr>
        <xdr:cNvPr id="207" name="Shape 2">
          <a:extLst>
            <a:ext uri="{FF2B5EF4-FFF2-40B4-BE49-F238E27FC236}">
              <a16:creationId xmlns:a16="http://schemas.microsoft.com/office/drawing/2014/main" id="{00000000-0008-0000-0200-0000CF000000}"/>
            </a:ext>
          </a:extLst>
        </xdr:cNvPr>
        <xdr:cNvGrpSpPr/>
      </xdr:nvGrpSpPr>
      <xdr:grpSpPr>
        <a:xfrm>
          <a:off x="7800975" y="8334375"/>
          <a:ext cx="457200" cy="38100"/>
          <a:chOff x="5117400" y="3775238"/>
          <a:chExt cx="457200" cy="9525"/>
        </a:xfrm>
      </xdr:grpSpPr>
      <xdr:cxnSp macro="">
        <xdr:nvCxnSpPr>
          <xdr:cNvPr id="208" name="Shape 135">
            <a:extLst>
              <a:ext uri="{FF2B5EF4-FFF2-40B4-BE49-F238E27FC236}">
                <a16:creationId xmlns:a16="http://schemas.microsoft.com/office/drawing/2014/main" id="{00000000-0008-0000-0200-0000D0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523875</xdr:colOff>
      <xdr:row>85</xdr:row>
      <xdr:rowOff>9525</xdr:rowOff>
    </xdr:from>
    <xdr:ext cx="457200" cy="38100"/>
    <xdr:grpSp>
      <xdr:nvGrpSpPr>
        <xdr:cNvPr id="209" name="Shape 2">
          <a:extLst>
            <a:ext uri="{FF2B5EF4-FFF2-40B4-BE49-F238E27FC236}">
              <a16:creationId xmlns:a16="http://schemas.microsoft.com/office/drawing/2014/main" id="{00000000-0008-0000-0200-0000D1000000}"/>
            </a:ext>
          </a:extLst>
        </xdr:cNvPr>
        <xdr:cNvGrpSpPr/>
      </xdr:nvGrpSpPr>
      <xdr:grpSpPr>
        <a:xfrm>
          <a:off x="9725025" y="16878300"/>
          <a:ext cx="457200" cy="38100"/>
          <a:chOff x="5117400" y="3775238"/>
          <a:chExt cx="457200" cy="9525"/>
        </a:xfrm>
      </xdr:grpSpPr>
      <xdr:cxnSp macro="">
        <xdr:nvCxnSpPr>
          <xdr:cNvPr id="210" name="Shape 136">
            <a:extLst>
              <a:ext uri="{FF2B5EF4-FFF2-40B4-BE49-F238E27FC236}">
                <a16:creationId xmlns:a16="http://schemas.microsoft.com/office/drawing/2014/main" id="{00000000-0008-0000-0200-0000D2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514350</xdr:colOff>
      <xdr:row>85</xdr:row>
      <xdr:rowOff>19050</xdr:rowOff>
    </xdr:from>
    <xdr:ext cx="876300" cy="352425"/>
    <xdr:sp macro="" textlink="">
      <xdr:nvSpPr>
        <xdr:cNvPr id="211" name="Shape 137">
          <a:extLst>
            <a:ext uri="{FF2B5EF4-FFF2-40B4-BE49-F238E27FC236}">
              <a16:creationId xmlns:a16="http://schemas.microsoft.com/office/drawing/2014/main" id="{00000000-0008-0000-0200-0000D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295275</xdr:colOff>
      <xdr:row>49</xdr:row>
      <xdr:rowOff>66675</xdr:rowOff>
    </xdr:from>
    <xdr:ext cx="1257300" cy="371475"/>
    <xdr:sp macro="" textlink="">
      <xdr:nvSpPr>
        <xdr:cNvPr id="212" name="Shape 138">
          <a:extLst>
            <a:ext uri="{FF2B5EF4-FFF2-40B4-BE49-F238E27FC236}">
              <a16:creationId xmlns:a16="http://schemas.microsoft.com/office/drawing/2014/main" id="{00000000-0008-0000-0200-0000D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아이템 강화</a:t>
          </a:r>
          <a:endParaRPr sz="1050">
            <a:solidFill>
              <a:srgbClr val="000000"/>
            </a:solidFill>
            <a:latin typeface="+mn-ea"/>
            <a:ea typeface="+mn-ea"/>
          </a:endParaRPr>
        </a:p>
      </xdr:txBody>
    </xdr:sp>
    <xdr:clientData fLocksWithSheet="0"/>
  </xdr:oneCellAnchor>
  <xdr:oneCellAnchor>
    <xdr:from>
      <xdr:col>20</xdr:col>
      <xdr:colOff>257175</xdr:colOff>
      <xdr:row>41</xdr:row>
      <xdr:rowOff>161925</xdr:rowOff>
    </xdr:from>
    <xdr:ext cx="1257300" cy="371475"/>
    <xdr:sp macro="" textlink="">
      <xdr:nvSpPr>
        <xdr:cNvPr id="213" name="Shape 139">
          <a:extLst>
            <a:ext uri="{FF2B5EF4-FFF2-40B4-BE49-F238E27FC236}">
              <a16:creationId xmlns:a16="http://schemas.microsoft.com/office/drawing/2014/main" id="{00000000-0008-0000-0200-0000D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스킬 강화</a:t>
          </a:r>
          <a:endParaRPr sz="1050">
            <a:solidFill>
              <a:srgbClr val="000000"/>
            </a:solidFill>
            <a:latin typeface="+mn-ea"/>
            <a:ea typeface="+mn-ea"/>
          </a:endParaRPr>
        </a:p>
      </xdr:txBody>
    </xdr:sp>
    <xdr:clientData fLocksWithSheet="0"/>
  </xdr:oneCellAnchor>
  <xdr:oneCellAnchor>
    <xdr:from>
      <xdr:col>20</xdr:col>
      <xdr:colOff>247650</xdr:colOff>
      <xdr:row>37</xdr:row>
      <xdr:rowOff>114300</xdr:rowOff>
    </xdr:from>
    <xdr:ext cx="1257300" cy="371475"/>
    <xdr:sp macro="" textlink="">
      <xdr:nvSpPr>
        <xdr:cNvPr id="214" name="Shape 140">
          <a:extLst>
            <a:ext uri="{FF2B5EF4-FFF2-40B4-BE49-F238E27FC236}">
              <a16:creationId xmlns:a16="http://schemas.microsoft.com/office/drawing/2014/main" id="{00000000-0008-0000-0200-0000D6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레벨업</a:t>
          </a:r>
          <a:endParaRPr sz="1050">
            <a:solidFill>
              <a:srgbClr val="000000"/>
            </a:solidFill>
            <a:latin typeface="+mn-ea"/>
            <a:ea typeface="+mn-ea"/>
          </a:endParaRPr>
        </a:p>
      </xdr:txBody>
    </xdr:sp>
    <xdr:clientData fLocksWithSheet="0"/>
  </xdr:oneCellAnchor>
  <xdr:oneCellAnchor>
    <xdr:from>
      <xdr:col>14</xdr:col>
      <xdr:colOff>476250</xdr:colOff>
      <xdr:row>95</xdr:row>
      <xdr:rowOff>95250</xdr:rowOff>
    </xdr:from>
    <xdr:ext cx="342900" cy="28575"/>
    <xdr:grpSp>
      <xdr:nvGrpSpPr>
        <xdr:cNvPr id="215" name="Shape 2">
          <a:extLst>
            <a:ext uri="{FF2B5EF4-FFF2-40B4-BE49-F238E27FC236}">
              <a16:creationId xmlns:a16="http://schemas.microsoft.com/office/drawing/2014/main" id="{00000000-0008-0000-0200-0000D7000000}"/>
            </a:ext>
          </a:extLst>
        </xdr:cNvPr>
        <xdr:cNvGrpSpPr/>
      </xdr:nvGrpSpPr>
      <xdr:grpSpPr>
        <a:xfrm>
          <a:off x="9677400" y="18964275"/>
          <a:ext cx="342900" cy="28575"/>
          <a:chOff x="5174550" y="3775238"/>
          <a:chExt cx="342900" cy="9525"/>
        </a:xfrm>
      </xdr:grpSpPr>
      <xdr:cxnSp macro="">
        <xdr:nvCxnSpPr>
          <xdr:cNvPr id="216" name="Shape 90">
            <a:extLst>
              <a:ext uri="{FF2B5EF4-FFF2-40B4-BE49-F238E27FC236}">
                <a16:creationId xmlns:a16="http://schemas.microsoft.com/office/drawing/2014/main" id="{00000000-0008-0000-0200-0000D8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409575</xdr:colOff>
      <xdr:row>42</xdr:row>
      <xdr:rowOff>104775</xdr:rowOff>
    </xdr:from>
    <xdr:ext cx="342900" cy="28575"/>
    <xdr:grpSp>
      <xdr:nvGrpSpPr>
        <xdr:cNvPr id="217" name="Shape 2">
          <a:extLst>
            <a:ext uri="{FF2B5EF4-FFF2-40B4-BE49-F238E27FC236}">
              <a16:creationId xmlns:a16="http://schemas.microsoft.com/office/drawing/2014/main" id="{00000000-0008-0000-0200-0000D9000000}"/>
            </a:ext>
          </a:extLst>
        </xdr:cNvPr>
        <xdr:cNvGrpSpPr/>
      </xdr:nvGrpSpPr>
      <xdr:grpSpPr>
        <a:xfrm>
          <a:off x="12896850" y="8372475"/>
          <a:ext cx="342900" cy="28575"/>
          <a:chOff x="5174550" y="3775238"/>
          <a:chExt cx="342900" cy="9525"/>
        </a:xfrm>
      </xdr:grpSpPr>
      <xdr:cxnSp macro="">
        <xdr:nvCxnSpPr>
          <xdr:cNvPr id="218" name="Shape 141">
            <a:extLst>
              <a:ext uri="{FF2B5EF4-FFF2-40B4-BE49-F238E27FC236}">
                <a16:creationId xmlns:a16="http://schemas.microsoft.com/office/drawing/2014/main" id="{00000000-0008-0000-0200-0000DA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40</xdr:row>
      <xdr:rowOff>47625</xdr:rowOff>
    </xdr:from>
    <xdr:ext cx="381000" cy="295275"/>
    <xdr:grpSp>
      <xdr:nvGrpSpPr>
        <xdr:cNvPr id="219" name="Shape 2">
          <a:extLst>
            <a:ext uri="{FF2B5EF4-FFF2-40B4-BE49-F238E27FC236}">
              <a16:creationId xmlns:a16="http://schemas.microsoft.com/office/drawing/2014/main" id="{00000000-0008-0000-0200-0000DB000000}"/>
            </a:ext>
          </a:extLst>
        </xdr:cNvPr>
        <xdr:cNvGrpSpPr/>
      </xdr:nvGrpSpPr>
      <xdr:grpSpPr>
        <a:xfrm>
          <a:off x="12868275" y="7915275"/>
          <a:ext cx="381000" cy="295275"/>
          <a:chOff x="5160263" y="3632363"/>
          <a:chExt cx="371475" cy="295275"/>
        </a:xfrm>
      </xdr:grpSpPr>
      <xdr:cxnSp macro="">
        <xdr:nvCxnSpPr>
          <xdr:cNvPr id="220" name="Shape 142">
            <a:extLst>
              <a:ext uri="{FF2B5EF4-FFF2-40B4-BE49-F238E27FC236}">
                <a16:creationId xmlns:a16="http://schemas.microsoft.com/office/drawing/2014/main" id="{00000000-0008-0000-0200-0000DC000000}"/>
              </a:ext>
            </a:extLst>
          </xdr:cNvPr>
          <xdr:cNvCxnSpPr/>
        </xdr:nvCxnSpPr>
        <xdr:spPr>
          <a:xfrm rot="10800000" flipH="1">
            <a:off x="5160263" y="3632363"/>
            <a:ext cx="371475"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43</xdr:row>
      <xdr:rowOff>123825</xdr:rowOff>
    </xdr:from>
    <xdr:ext cx="504825" cy="1333500"/>
    <xdr:grpSp>
      <xdr:nvGrpSpPr>
        <xdr:cNvPr id="221" name="Shape 2">
          <a:extLst>
            <a:ext uri="{FF2B5EF4-FFF2-40B4-BE49-F238E27FC236}">
              <a16:creationId xmlns:a16="http://schemas.microsoft.com/office/drawing/2014/main" id="{00000000-0008-0000-0200-0000DD000000}"/>
            </a:ext>
          </a:extLst>
        </xdr:cNvPr>
        <xdr:cNvGrpSpPr/>
      </xdr:nvGrpSpPr>
      <xdr:grpSpPr>
        <a:xfrm>
          <a:off x="12868275" y="8591550"/>
          <a:ext cx="504825" cy="1333500"/>
          <a:chOff x="5098350" y="3118013"/>
          <a:chExt cx="495300" cy="1323900"/>
        </a:xfrm>
      </xdr:grpSpPr>
      <xdr:cxnSp macro="">
        <xdr:nvCxnSpPr>
          <xdr:cNvPr id="222" name="Shape 143">
            <a:extLst>
              <a:ext uri="{FF2B5EF4-FFF2-40B4-BE49-F238E27FC236}">
                <a16:creationId xmlns:a16="http://schemas.microsoft.com/office/drawing/2014/main" id="{00000000-0008-0000-0200-0000DE000000}"/>
              </a:ext>
            </a:extLst>
          </xdr:cNvPr>
          <xdr:cNvCxnSpPr>
            <a:endCxn id="138" idx="1"/>
          </xdr:cNvCxnSpPr>
        </xdr:nvCxnSpPr>
        <xdr:spPr>
          <a:xfrm>
            <a:off x="5098350" y="3118013"/>
            <a:ext cx="495300" cy="13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23</xdr:col>
      <xdr:colOff>171450</xdr:colOff>
      <xdr:row>35</xdr:row>
      <xdr:rowOff>28575</xdr:rowOff>
    </xdr:from>
    <xdr:ext cx="1257300" cy="352425"/>
    <xdr:sp macro="" textlink="">
      <xdr:nvSpPr>
        <xdr:cNvPr id="223" name="Shape 144">
          <a:extLst>
            <a:ext uri="{FF2B5EF4-FFF2-40B4-BE49-F238E27FC236}">
              <a16:creationId xmlns:a16="http://schemas.microsoft.com/office/drawing/2014/main" id="{00000000-0008-0000-0200-0000DF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스텟 증가</a:t>
          </a:r>
          <a:endParaRPr sz="1400">
            <a:solidFill>
              <a:srgbClr val="000000"/>
            </a:solidFill>
            <a:latin typeface="+mn-ea"/>
            <a:ea typeface="+mn-ea"/>
          </a:endParaRPr>
        </a:p>
      </xdr:txBody>
    </xdr:sp>
    <xdr:clientData fLocksWithSheet="0"/>
  </xdr:oneCellAnchor>
  <xdr:oneCellAnchor>
    <xdr:from>
      <xdr:col>23</xdr:col>
      <xdr:colOff>180975</xdr:colOff>
      <xdr:row>37</xdr:row>
      <xdr:rowOff>38100</xdr:rowOff>
    </xdr:from>
    <xdr:ext cx="1257300" cy="371475"/>
    <xdr:sp macro="" textlink="">
      <xdr:nvSpPr>
        <xdr:cNvPr id="224" name="Shape 145">
          <a:extLst>
            <a:ext uri="{FF2B5EF4-FFF2-40B4-BE49-F238E27FC236}">
              <a16:creationId xmlns:a16="http://schemas.microsoft.com/office/drawing/2014/main" id="{00000000-0008-0000-0200-0000E0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스킬포인트</a:t>
          </a:r>
          <a:endParaRPr sz="1400">
            <a:solidFill>
              <a:srgbClr val="000000"/>
            </a:solidFill>
            <a:latin typeface="+mn-ea"/>
            <a:ea typeface="+mn-ea"/>
          </a:endParaRPr>
        </a:p>
      </xdr:txBody>
    </xdr:sp>
    <xdr:clientData fLocksWithSheet="0"/>
  </xdr:oneCellAnchor>
  <xdr:oneCellAnchor>
    <xdr:from>
      <xdr:col>23</xdr:col>
      <xdr:colOff>171450</xdr:colOff>
      <xdr:row>39</xdr:row>
      <xdr:rowOff>66675</xdr:rowOff>
    </xdr:from>
    <xdr:ext cx="1257300" cy="371475"/>
    <xdr:sp macro="" textlink="">
      <xdr:nvSpPr>
        <xdr:cNvPr id="225" name="Shape 146">
          <a:extLst>
            <a:ext uri="{FF2B5EF4-FFF2-40B4-BE49-F238E27FC236}">
              <a16:creationId xmlns:a16="http://schemas.microsoft.com/office/drawing/2014/main" id="{00000000-0008-0000-0200-0000E1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환생</a:t>
          </a:r>
          <a:endParaRPr sz="1400">
            <a:solidFill>
              <a:srgbClr val="000000"/>
            </a:solidFill>
            <a:latin typeface="+mn-ea"/>
            <a:ea typeface="+mn-ea"/>
          </a:endParaRPr>
        </a:p>
      </xdr:txBody>
    </xdr:sp>
    <xdr:clientData fLocksWithSheet="0"/>
  </xdr:oneCellAnchor>
  <xdr:oneCellAnchor>
    <xdr:from>
      <xdr:col>22</xdr:col>
      <xdr:colOff>438150</xdr:colOff>
      <xdr:row>38</xdr:row>
      <xdr:rowOff>-9525</xdr:rowOff>
    </xdr:from>
    <xdr:ext cx="342900" cy="28575"/>
    <xdr:grpSp>
      <xdr:nvGrpSpPr>
        <xdr:cNvPr id="226" name="Shape 2">
          <a:extLst>
            <a:ext uri="{FF2B5EF4-FFF2-40B4-BE49-F238E27FC236}">
              <a16:creationId xmlns:a16="http://schemas.microsoft.com/office/drawing/2014/main" id="{00000000-0008-0000-0200-0000E2000000}"/>
            </a:ext>
          </a:extLst>
        </xdr:cNvPr>
        <xdr:cNvGrpSpPr/>
      </xdr:nvGrpSpPr>
      <xdr:grpSpPr>
        <a:xfrm>
          <a:off x="14897100" y="7458075"/>
          <a:ext cx="342900" cy="28575"/>
          <a:chOff x="5174550" y="3775238"/>
          <a:chExt cx="342900" cy="9525"/>
        </a:xfrm>
      </xdr:grpSpPr>
      <xdr:cxnSp macro="">
        <xdr:nvCxnSpPr>
          <xdr:cNvPr id="227" name="Shape 141">
            <a:extLst>
              <a:ext uri="{FF2B5EF4-FFF2-40B4-BE49-F238E27FC236}">
                <a16:creationId xmlns:a16="http://schemas.microsoft.com/office/drawing/2014/main" id="{00000000-0008-0000-0200-0000E3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35</xdr:row>
      <xdr:rowOff>114300</xdr:rowOff>
    </xdr:from>
    <xdr:ext cx="381000" cy="314325"/>
    <xdr:grpSp>
      <xdr:nvGrpSpPr>
        <xdr:cNvPr id="228" name="Shape 2">
          <a:extLst>
            <a:ext uri="{FF2B5EF4-FFF2-40B4-BE49-F238E27FC236}">
              <a16:creationId xmlns:a16="http://schemas.microsoft.com/office/drawing/2014/main" id="{00000000-0008-0000-0200-0000E4000000}"/>
            </a:ext>
          </a:extLst>
        </xdr:cNvPr>
        <xdr:cNvGrpSpPr/>
      </xdr:nvGrpSpPr>
      <xdr:grpSpPr>
        <a:xfrm>
          <a:off x="14868525" y="6981825"/>
          <a:ext cx="381000" cy="314325"/>
          <a:chOff x="5160263" y="3627600"/>
          <a:chExt cx="371475" cy="304800"/>
        </a:xfrm>
      </xdr:grpSpPr>
      <xdr:cxnSp macro="">
        <xdr:nvCxnSpPr>
          <xdr:cNvPr id="229" name="Shape 147">
            <a:extLst>
              <a:ext uri="{FF2B5EF4-FFF2-40B4-BE49-F238E27FC236}">
                <a16:creationId xmlns:a16="http://schemas.microsoft.com/office/drawing/2014/main" id="{00000000-0008-0000-0200-0000E5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39</xdr:row>
      <xdr:rowOff>0</xdr:rowOff>
    </xdr:from>
    <xdr:ext cx="390525" cy="276225"/>
    <xdr:grpSp>
      <xdr:nvGrpSpPr>
        <xdr:cNvPr id="230" name="Shape 2">
          <a:extLst>
            <a:ext uri="{FF2B5EF4-FFF2-40B4-BE49-F238E27FC236}">
              <a16:creationId xmlns:a16="http://schemas.microsoft.com/office/drawing/2014/main" id="{00000000-0008-0000-0200-0000E6000000}"/>
            </a:ext>
          </a:extLst>
        </xdr:cNvPr>
        <xdr:cNvGrpSpPr/>
      </xdr:nvGrpSpPr>
      <xdr:grpSpPr>
        <a:xfrm>
          <a:off x="14868525" y="7667625"/>
          <a:ext cx="390525" cy="276225"/>
          <a:chOff x="5155500" y="3641888"/>
          <a:chExt cx="381000" cy="276225"/>
        </a:xfrm>
      </xdr:grpSpPr>
      <xdr:cxnSp macro="">
        <xdr:nvCxnSpPr>
          <xdr:cNvPr id="231" name="Shape 148">
            <a:extLst>
              <a:ext uri="{FF2B5EF4-FFF2-40B4-BE49-F238E27FC236}">
                <a16:creationId xmlns:a16="http://schemas.microsoft.com/office/drawing/2014/main" id="{00000000-0008-0000-0200-0000E7000000}"/>
              </a:ext>
            </a:extLst>
          </xdr:cNvPr>
          <xdr:cNvCxnSpPr/>
        </xdr:nvCxnSpPr>
        <xdr:spPr>
          <a:xfrm>
            <a:off x="5155500" y="3641888"/>
            <a:ext cx="381000" cy="2762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209550</xdr:colOff>
      <xdr:row>35</xdr:row>
      <xdr:rowOff>57150</xdr:rowOff>
    </xdr:from>
    <xdr:ext cx="1514475" cy="291834"/>
    <xdr:sp macro="" textlink="">
      <xdr:nvSpPr>
        <xdr:cNvPr id="232" name="Shape 149">
          <a:extLst>
            <a:ext uri="{FF2B5EF4-FFF2-40B4-BE49-F238E27FC236}">
              <a16:creationId xmlns:a16="http://schemas.microsoft.com/office/drawing/2014/main" id="{00000000-0008-0000-0200-0000E8000000}"/>
            </a:ext>
          </a:extLst>
        </xdr:cNvPr>
        <xdr:cNvSpPr txBox="1"/>
      </xdr:nvSpPr>
      <xdr:spPr>
        <a:xfrm>
          <a:off x="14735175" y="6858000"/>
          <a:ext cx="15144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메인포인트에 투자가능</a:t>
          </a:r>
          <a:endParaRPr sz="1200">
            <a:latin typeface="+mn-ea"/>
            <a:ea typeface="+mn-ea"/>
          </a:endParaRPr>
        </a:p>
      </xdr:txBody>
    </xdr:sp>
    <xdr:clientData fLocksWithSheet="0"/>
  </xdr:oneCellAnchor>
  <xdr:oneCellAnchor>
    <xdr:from>
      <xdr:col>25</xdr:col>
      <xdr:colOff>219075</xdr:colOff>
      <xdr:row>37</xdr:row>
      <xdr:rowOff>76200</xdr:rowOff>
    </xdr:from>
    <xdr:ext cx="1485900" cy="291834"/>
    <xdr:sp macro="" textlink="">
      <xdr:nvSpPr>
        <xdr:cNvPr id="233" name="Shape 150">
          <a:extLst>
            <a:ext uri="{FF2B5EF4-FFF2-40B4-BE49-F238E27FC236}">
              <a16:creationId xmlns:a16="http://schemas.microsoft.com/office/drawing/2014/main" id="{00000000-0008-0000-0200-0000E9000000}"/>
            </a:ext>
          </a:extLst>
        </xdr:cNvPr>
        <xdr:cNvSpPr txBox="1"/>
      </xdr:nvSpPr>
      <xdr:spPr>
        <a:xfrm>
          <a:off x="14744700" y="7277100"/>
          <a:ext cx="14859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원하는스킬에 투자가능</a:t>
          </a:r>
          <a:endParaRPr sz="1200">
            <a:latin typeface="+mn-ea"/>
            <a:ea typeface="+mn-ea"/>
          </a:endParaRPr>
        </a:p>
      </xdr:txBody>
    </xdr:sp>
    <xdr:clientData fLocksWithSheet="0"/>
  </xdr:oneCellAnchor>
  <xdr:oneCellAnchor>
    <xdr:from>
      <xdr:col>25</xdr:col>
      <xdr:colOff>219075</xdr:colOff>
      <xdr:row>39</xdr:row>
      <xdr:rowOff>9525</xdr:rowOff>
    </xdr:from>
    <xdr:ext cx="2114550" cy="491376"/>
    <xdr:sp macro="" textlink="">
      <xdr:nvSpPr>
        <xdr:cNvPr id="234" name="Shape 151">
          <a:extLst>
            <a:ext uri="{FF2B5EF4-FFF2-40B4-BE49-F238E27FC236}">
              <a16:creationId xmlns:a16="http://schemas.microsoft.com/office/drawing/2014/main" id="{00000000-0008-0000-0200-0000EA000000}"/>
            </a:ext>
          </a:extLst>
        </xdr:cNvPr>
        <xdr:cNvSpPr txBox="1"/>
      </xdr:nvSpPr>
      <xdr:spPr>
        <a:xfrm>
          <a:off x="14744700" y="761047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만렙300, 환생당 최대스킬레벨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환생시 필요경험치 증가</a:t>
          </a:r>
          <a:endParaRPr sz="1200">
            <a:latin typeface="+mn-ea"/>
            <a:ea typeface="+mn-ea"/>
          </a:endParaRPr>
        </a:p>
      </xdr:txBody>
    </xdr:sp>
    <xdr:clientData fLocksWithSheet="0"/>
  </xdr:oneCellAnchor>
  <xdr:oneCellAnchor>
    <xdr:from>
      <xdr:col>23</xdr:col>
      <xdr:colOff>161925</xdr:colOff>
      <xdr:row>42</xdr:row>
      <xdr:rowOff>0</xdr:rowOff>
    </xdr:from>
    <xdr:ext cx="1257300" cy="352425"/>
    <xdr:sp macro="" textlink="">
      <xdr:nvSpPr>
        <xdr:cNvPr id="235" name="Shape 152">
          <a:extLst>
            <a:ext uri="{FF2B5EF4-FFF2-40B4-BE49-F238E27FC236}">
              <a16:creationId xmlns:a16="http://schemas.microsoft.com/office/drawing/2014/main" id="{00000000-0008-0000-0200-0000EB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패시브(특기)</a:t>
          </a:r>
          <a:endParaRPr sz="1400">
            <a:solidFill>
              <a:srgbClr val="000000"/>
            </a:solidFill>
            <a:latin typeface="+mn-ea"/>
            <a:ea typeface="+mn-ea"/>
          </a:endParaRPr>
        </a:p>
      </xdr:txBody>
    </xdr:sp>
    <xdr:clientData fLocksWithSheet="0"/>
  </xdr:oneCellAnchor>
  <xdr:oneCellAnchor>
    <xdr:from>
      <xdr:col>22</xdr:col>
      <xdr:colOff>419100</xdr:colOff>
      <xdr:row>42</xdr:row>
      <xdr:rowOff>133350</xdr:rowOff>
    </xdr:from>
    <xdr:ext cx="342900" cy="28575"/>
    <xdr:grpSp>
      <xdr:nvGrpSpPr>
        <xdr:cNvPr id="236" name="Shape 2">
          <a:extLst>
            <a:ext uri="{FF2B5EF4-FFF2-40B4-BE49-F238E27FC236}">
              <a16:creationId xmlns:a16="http://schemas.microsoft.com/office/drawing/2014/main" id="{00000000-0008-0000-0200-0000EC000000}"/>
            </a:ext>
          </a:extLst>
        </xdr:cNvPr>
        <xdr:cNvGrpSpPr/>
      </xdr:nvGrpSpPr>
      <xdr:grpSpPr>
        <a:xfrm>
          <a:off x="14878050" y="8401050"/>
          <a:ext cx="342900" cy="28575"/>
          <a:chOff x="5174550" y="3775238"/>
          <a:chExt cx="342900" cy="9525"/>
        </a:xfrm>
      </xdr:grpSpPr>
      <xdr:cxnSp macro="">
        <xdr:nvCxnSpPr>
          <xdr:cNvPr id="237" name="Shape 141">
            <a:extLst>
              <a:ext uri="{FF2B5EF4-FFF2-40B4-BE49-F238E27FC236}">
                <a16:creationId xmlns:a16="http://schemas.microsoft.com/office/drawing/2014/main" id="{00000000-0008-0000-0200-0000ED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228600</xdr:colOff>
      <xdr:row>41</xdr:row>
      <xdr:rowOff>104775</xdr:rowOff>
    </xdr:from>
    <xdr:ext cx="1914525" cy="491376"/>
    <xdr:sp macro="" textlink="">
      <xdr:nvSpPr>
        <xdr:cNvPr id="238" name="Shape 153">
          <a:extLst>
            <a:ext uri="{FF2B5EF4-FFF2-40B4-BE49-F238E27FC236}">
              <a16:creationId xmlns:a16="http://schemas.microsoft.com/office/drawing/2014/main" id="{00000000-0008-0000-0200-0000EE000000}"/>
            </a:ext>
          </a:extLst>
        </xdr:cNvPr>
        <xdr:cNvSpPr txBox="1"/>
      </xdr:nvSpPr>
      <xdr:spPr>
        <a:xfrm>
          <a:off x="14754225" y="8105775"/>
          <a:ext cx="1914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- 30레벨당 최대치 +1, 최대 +10</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환생시 최대 +2</a:t>
          </a:r>
          <a:endParaRPr sz="900">
            <a:latin typeface="+mn-ea"/>
            <a:ea typeface="+mn-ea"/>
            <a:cs typeface="Arial"/>
            <a:sym typeface="Arial"/>
          </a:endParaRPr>
        </a:p>
      </xdr:txBody>
    </xdr:sp>
    <xdr:clientData fLocksWithSheet="0"/>
  </xdr:oneCellAnchor>
  <xdr:oneCellAnchor>
    <xdr:from>
      <xdr:col>23</xdr:col>
      <xdr:colOff>171450</xdr:colOff>
      <xdr:row>44</xdr:row>
      <xdr:rowOff>76200</xdr:rowOff>
    </xdr:from>
    <xdr:ext cx="1257300" cy="371475"/>
    <xdr:sp macro="" textlink="">
      <xdr:nvSpPr>
        <xdr:cNvPr id="239" name="Shape 154">
          <a:extLst>
            <a:ext uri="{FF2B5EF4-FFF2-40B4-BE49-F238E27FC236}">
              <a16:creationId xmlns:a16="http://schemas.microsoft.com/office/drawing/2014/main" id="{00000000-0008-0000-0200-0000EF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액티브 강화</a:t>
          </a:r>
          <a:endParaRPr sz="1400">
            <a:solidFill>
              <a:srgbClr val="000000"/>
            </a:solidFill>
            <a:latin typeface="+mn-ea"/>
            <a:ea typeface="+mn-ea"/>
          </a:endParaRPr>
        </a:p>
      </xdr:txBody>
    </xdr:sp>
    <xdr:clientData fLocksWithSheet="0"/>
  </xdr:oneCellAnchor>
  <xdr:oneCellAnchor>
    <xdr:from>
      <xdr:col>22</xdr:col>
      <xdr:colOff>447675</xdr:colOff>
      <xdr:row>43</xdr:row>
      <xdr:rowOff>133350</xdr:rowOff>
    </xdr:from>
    <xdr:ext cx="323850" cy="314325"/>
    <xdr:grpSp>
      <xdr:nvGrpSpPr>
        <xdr:cNvPr id="240" name="Shape 2">
          <a:extLst>
            <a:ext uri="{FF2B5EF4-FFF2-40B4-BE49-F238E27FC236}">
              <a16:creationId xmlns:a16="http://schemas.microsoft.com/office/drawing/2014/main" id="{00000000-0008-0000-0200-0000F0000000}"/>
            </a:ext>
          </a:extLst>
        </xdr:cNvPr>
        <xdr:cNvGrpSpPr/>
      </xdr:nvGrpSpPr>
      <xdr:grpSpPr>
        <a:xfrm>
          <a:off x="14906625" y="8601075"/>
          <a:ext cx="323850" cy="314325"/>
          <a:chOff x="5188838" y="3627600"/>
          <a:chExt cx="314325" cy="304800"/>
        </a:xfrm>
      </xdr:grpSpPr>
      <xdr:cxnSp macro="">
        <xdr:nvCxnSpPr>
          <xdr:cNvPr id="241" name="Shape 155">
            <a:extLst>
              <a:ext uri="{FF2B5EF4-FFF2-40B4-BE49-F238E27FC236}">
                <a16:creationId xmlns:a16="http://schemas.microsoft.com/office/drawing/2014/main" id="{00000000-0008-0000-0200-0000F1000000}"/>
              </a:ext>
            </a:extLst>
          </xdr:cNvPr>
          <xdr:cNvCxnSpPr/>
        </xdr:nvCxnSpPr>
        <xdr:spPr>
          <a:xfrm>
            <a:off x="5188838" y="3627600"/>
            <a:ext cx="3143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219075</xdr:colOff>
      <xdr:row>44</xdr:row>
      <xdr:rowOff>0</xdr:rowOff>
    </xdr:from>
    <xdr:ext cx="2867025" cy="491376"/>
    <xdr:sp macro="" textlink="">
      <xdr:nvSpPr>
        <xdr:cNvPr id="242" name="Shape 156">
          <a:extLst>
            <a:ext uri="{FF2B5EF4-FFF2-40B4-BE49-F238E27FC236}">
              <a16:creationId xmlns:a16="http://schemas.microsoft.com/office/drawing/2014/main" id="{00000000-0008-0000-0200-0000F2000000}"/>
            </a:ext>
          </a:extLst>
        </xdr:cNvPr>
        <xdr:cNvSpPr txBox="1"/>
      </xdr:nvSpPr>
      <xdr:spPr>
        <a:xfrm>
          <a:off x="14744700" y="8601075"/>
          <a:ext cx="28670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해당스킬 및 시너지(상/하위 스킬) 스킬포인트 투자</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모든 스킬 상승 옵션 장비/참/쥬얼 장착 (주로 쥬얼)</a:t>
          </a:r>
          <a:endParaRPr sz="900">
            <a:latin typeface="+mn-ea"/>
            <a:ea typeface="+mn-ea"/>
            <a:cs typeface="Arial"/>
            <a:sym typeface="Arial"/>
          </a:endParaRPr>
        </a:p>
      </xdr:txBody>
    </xdr:sp>
    <xdr:clientData fLocksWithSheet="0"/>
  </xdr:oneCellAnchor>
  <xdr:oneCellAnchor>
    <xdr:from>
      <xdr:col>23</xdr:col>
      <xdr:colOff>228600</xdr:colOff>
      <xdr:row>47</xdr:row>
      <xdr:rowOff>66675</xdr:rowOff>
    </xdr:from>
    <xdr:ext cx="1257300" cy="371475"/>
    <xdr:sp macro="" textlink="">
      <xdr:nvSpPr>
        <xdr:cNvPr id="243" name="Shape 157">
          <a:extLst>
            <a:ext uri="{FF2B5EF4-FFF2-40B4-BE49-F238E27FC236}">
              <a16:creationId xmlns:a16="http://schemas.microsoft.com/office/drawing/2014/main" id="{00000000-0008-0000-0200-0000F3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레벨 증가</a:t>
          </a:r>
          <a:endParaRPr sz="1400">
            <a:solidFill>
              <a:srgbClr val="000000"/>
            </a:solidFill>
            <a:latin typeface="+mn-ea"/>
            <a:ea typeface="+mn-ea"/>
          </a:endParaRPr>
        </a:p>
      </xdr:txBody>
    </xdr:sp>
    <xdr:clientData fLocksWithSheet="0"/>
  </xdr:oneCellAnchor>
  <xdr:oneCellAnchor>
    <xdr:from>
      <xdr:col>23</xdr:col>
      <xdr:colOff>238125</xdr:colOff>
      <xdr:row>50</xdr:row>
      <xdr:rowOff>123825</xdr:rowOff>
    </xdr:from>
    <xdr:ext cx="1257300" cy="371475"/>
    <xdr:sp macro="" textlink="">
      <xdr:nvSpPr>
        <xdr:cNvPr id="244" name="Shape 158">
          <a:extLst>
            <a:ext uri="{FF2B5EF4-FFF2-40B4-BE49-F238E27FC236}">
              <a16:creationId xmlns:a16="http://schemas.microsoft.com/office/drawing/2014/main" id="{00000000-0008-0000-0200-0000F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등급 상승</a:t>
          </a:r>
          <a:endParaRPr sz="1400">
            <a:solidFill>
              <a:srgbClr val="000000"/>
            </a:solidFill>
            <a:latin typeface="+mn-ea"/>
            <a:ea typeface="+mn-ea"/>
          </a:endParaRPr>
        </a:p>
      </xdr:txBody>
    </xdr:sp>
    <xdr:clientData fLocksWithSheet="0"/>
  </xdr:oneCellAnchor>
  <xdr:oneCellAnchor>
    <xdr:from>
      <xdr:col>23</xdr:col>
      <xdr:colOff>304800</xdr:colOff>
      <xdr:row>57</xdr:row>
      <xdr:rowOff>114300</xdr:rowOff>
    </xdr:from>
    <xdr:ext cx="1257300" cy="371475"/>
    <xdr:sp macro="" textlink="">
      <xdr:nvSpPr>
        <xdr:cNvPr id="245" name="Shape 159">
          <a:extLst>
            <a:ext uri="{FF2B5EF4-FFF2-40B4-BE49-F238E27FC236}">
              <a16:creationId xmlns:a16="http://schemas.microsoft.com/office/drawing/2014/main" id="{00000000-0008-0000-0200-0000F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소켓 장착</a:t>
          </a:r>
          <a:endParaRPr sz="1400">
            <a:solidFill>
              <a:srgbClr val="000000"/>
            </a:solidFill>
            <a:latin typeface="+mn-ea"/>
            <a:ea typeface="+mn-ea"/>
          </a:endParaRPr>
        </a:p>
      </xdr:txBody>
    </xdr:sp>
    <xdr:clientData fLocksWithSheet="0"/>
  </xdr:oneCellAnchor>
  <xdr:oneCellAnchor>
    <xdr:from>
      <xdr:col>22</xdr:col>
      <xdr:colOff>409575</xdr:colOff>
      <xdr:row>50</xdr:row>
      <xdr:rowOff>47625</xdr:rowOff>
    </xdr:from>
    <xdr:ext cx="419100" cy="257175"/>
    <xdr:grpSp>
      <xdr:nvGrpSpPr>
        <xdr:cNvPr id="246" name="Shape 2">
          <a:extLst>
            <a:ext uri="{FF2B5EF4-FFF2-40B4-BE49-F238E27FC236}">
              <a16:creationId xmlns:a16="http://schemas.microsoft.com/office/drawing/2014/main" id="{00000000-0008-0000-0200-0000F6000000}"/>
            </a:ext>
          </a:extLst>
        </xdr:cNvPr>
        <xdr:cNvGrpSpPr/>
      </xdr:nvGrpSpPr>
      <xdr:grpSpPr>
        <a:xfrm>
          <a:off x="14868525" y="9915525"/>
          <a:ext cx="419100" cy="257175"/>
          <a:chOff x="5141213" y="3656175"/>
          <a:chExt cx="409500" cy="247800"/>
        </a:xfrm>
      </xdr:grpSpPr>
      <xdr:cxnSp macro="">
        <xdr:nvCxnSpPr>
          <xdr:cNvPr id="247" name="Shape 160">
            <a:extLst>
              <a:ext uri="{FF2B5EF4-FFF2-40B4-BE49-F238E27FC236}">
                <a16:creationId xmlns:a16="http://schemas.microsoft.com/office/drawing/2014/main" id="{00000000-0008-0000-0200-0000F7000000}"/>
              </a:ext>
            </a:extLst>
          </xdr:cNvPr>
          <xdr:cNvCxnSpPr>
            <a:endCxn id="158" idx="1"/>
          </xdr:cNvCxnSpPr>
        </xdr:nvCxnSpPr>
        <xdr:spPr>
          <a:xfrm>
            <a:off x="5141213" y="3656175"/>
            <a:ext cx="409500" cy="247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466725</xdr:colOff>
      <xdr:row>47</xdr:row>
      <xdr:rowOff>152400</xdr:rowOff>
    </xdr:from>
    <xdr:ext cx="381000" cy="314325"/>
    <xdr:grpSp>
      <xdr:nvGrpSpPr>
        <xdr:cNvPr id="248" name="Shape 2">
          <a:extLst>
            <a:ext uri="{FF2B5EF4-FFF2-40B4-BE49-F238E27FC236}">
              <a16:creationId xmlns:a16="http://schemas.microsoft.com/office/drawing/2014/main" id="{00000000-0008-0000-0200-0000F8000000}"/>
            </a:ext>
          </a:extLst>
        </xdr:cNvPr>
        <xdr:cNvGrpSpPr/>
      </xdr:nvGrpSpPr>
      <xdr:grpSpPr>
        <a:xfrm>
          <a:off x="14925675" y="9420225"/>
          <a:ext cx="381000" cy="314325"/>
          <a:chOff x="5160263" y="3627600"/>
          <a:chExt cx="371475" cy="304800"/>
        </a:xfrm>
      </xdr:grpSpPr>
      <xdr:cxnSp macro="">
        <xdr:nvCxnSpPr>
          <xdr:cNvPr id="249" name="Shape 147">
            <a:extLst>
              <a:ext uri="{FF2B5EF4-FFF2-40B4-BE49-F238E27FC236}">
                <a16:creationId xmlns:a16="http://schemas.microsoft.com/office/drawing/2014/main" id="{00000000-0008-0000-0200-0000F9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323850</xdr:colOff>
      <xdr:row>51</xdr:row>
      <xdr:rowOff>133350</xdr:rowOff>
    </xdr:from>
    <xdr:ext cx="571500" cy="1371600"/>
    <xdr:grpSp>
      <xdr:nvGrpSpPr>
        <xdr:cNvPr id="250" name="Shape 2">
          <a:extLst>
            <a:ext uri="{FF2B5EF4-FFF2-40B4-BE49-F238E27FC236}">
              <a16:creationId xmlns:a16="http://schemas.microsoft.com/office/drawing/2014/main" id="{00000000-0008-0000-0200-0000FA000000}"/>
            </a:ext>
          </a:extLst>
        </xdr:cNvPr>
        <xdr:cNvGrpSpPr/>
      </xdr:nvGrpSpPr>
      <xdr:grpSpPr>
        <a:xfrm>
          <a:off x="14782800" y="10201275"/>
          <a:ext cx="571500" cy="1371600"/>
          <a:chOff x="5065013" y="3098963"/>
          <a:chExt cx="561900" cy="1362000"/>
        </a:xfrm>
      </xdr:grpSpPr>
      <xdr:cxnSp macro="">
        <xdr:nvCxnSpPr>
          <xdr:cNvPr id="251" name="Shape 161">
            <a:extLst>
              <a:ext uri="{FF2B5EF4-FFF2-40B4-BE49-F238E27FC236}">
                <a16:creationId xmlns:a16="http://schemas.microsoft.com/office/drawing/2014/main" id="{00000000-0008-0000-0200-0000FB000000}"/>
              </a:ext>
            </a:extLst>
          </xdr:cNvPr>
          <xdr:cNvCxnSpPr>
            <a:endCxn id="159" idx="1"/>
          </xdr:cNvCxnSpPr>
        </xdr:nvCxnSpPr>
        <xdr:spPr>
          <a:xfrm>
            <a:off x="5065013" y="3098963"/>
            <a:ext cx="561900" cy="13620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247650</xdr:colOff>
      <xdr:row>46</xdr:row>
      <xdr:rowOff>95250</xdr:rowOff>
    </xdr:from>
    <xdr:ext cx="209550" cy="200025"/>
    <xdr:grpSp>
      <xdr:nvGrpSpPr>
        <xdr:cNvPr id="252" name="Shape 2">
          <a:extLst>
            <a:ext uri="{FF2B5EF4-FFF2-40B4-BE49-F238E27FC236}">
              <a16:creationId xmlns:a16="http://schemas.microsoft.com/office/drawing/2014/main" id="{00000000-0008-0000-0200-0000FC000000}"/>
            </a:ext>
          </a:extLst>
        </xdr:cNvPr>
        <xdr:cNvGrpSpPr/>
      </xdr:nvGrpSpPr>
      <xdr:grpSpPr>
        <a:xfrm>
          <a:off x="16678275" y="9163050"/>
          <a:ext cx="209550" cy="200025"/>
          <a:chOff x="5241225" y="3679988"/>
          <a:chExt cx="209550" cy="200025"/>
        </a:xfrm>
      </xdr:grpSpPr>
      <xdr:grpSp>
        <xdr:nvGrpSpPr>
          <xdr:cNvPr id="253" name="Shape 162">
            <a:extLst>
              <a:ext uri="{FF2B5EF4-FFF2-40B4-BE49-F238E27FC236}">
                <a16:creationId xmlns:a16="http://schemas.microsoft.com/office/drawing/2014/main" id="{00000000-0008-0000-0200-0000FD000000}"/>
              </a:ext>
            </a:extLst>
          </xdr:cNvPr>
          <xdr:cNvGrpSpPr/>
        </xdr:nvGrpSpPr>
        <xdr:grpSpPr>
          <a:xfrm>
            <a:off x="5241225" y="3679988"/>
            <a:ext cx="209550" cy="200025"/>
            <a:chOff x="7174582" y="1217290"/>
            <a:chExt cx="216024" cy="216024"/>
          </a:xfrm>
        </xdr:grpSpPr>
        <xdr:sp macro="" textlink="">
          <xdr:nvSpPr>
            <xdr:cNvPr id="254" name="Shape 7">
              <a:extLst>
                <a:ext uri="{FF2B5EF4-FFF2-40B4-BE49-F238E27FC236}">
                  <a16:creationId xmlns:a16="http://schemas.microsoft.com/office/drawing/2014/main" id="{00000000-0008-0000-0200-0000F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55" name="Shape 163" descr="minus, remove, sign icon">
              <a:extLst>
                <a:ext uri="{FF2B5EF4-FFF2-40B4-BE49-F238E27FC236}">
                  <a16:creationId xmlns:a16="http://schemas.microsoft.com/office/drawing/2014/main" id="{00000000-0008-0000-0200-0000F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56" name="Shape 164">
              <a:extLst>
                <a:ext uri="{FF2B5EF4-FFF2-40B4-BE49-F238E27FC236}">
                  <a16:creationId xmlns:a16="http://schemas.microsoft.com/office/drawing/2014/main" id="{00000000-0008-0000-0200-000000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19050</xdr:colOff>
      <xdr:row>46</xdr:row>
      <xdr:rowOff>104775</xdr:rowOff>
    </xdr:from>
    <xdr:ext cx="209550" cy="200025"/>
    <xdr:grpSp>
      <xdr:nvGrpSpPr>
        <xdr:cNvPr id="257" name="Shape 2">
          <a:extLst>
            <a:ext uri="{FF2B5EF4-FFF2-40B4-BE49-F238E27FC236}">
              <a16:creationId xmlns:a16="http://schemas.microsoft.com/office/drawing/2014/main" id="{00000000-0008-0000-0200-000001010000}"/>
            </a:ext>
          </a:extLst>
        </xdr:cNvPr>
        <xdr:cNvGrpSpPr/>
      </xdr:nvGrpSpPr>
      <xdr:grpSpPr>
        <a:xfrm>
          <a:off x="16449675" y="9172575"/>
          <a:ext cx="209550" cy="200025"/>
          <a:chOff x="5241225" y="3679988"/>
          <a:chExt cx="209550" cy="200025"/>
        </a:xfrm>
      </xdr:grpSpPr>
      <xdr:grpSp>
        <xdr:nvGrpSpPr>
          <xdr:cNvPr id="258" name="Shape 165">
            <a:extLst>
              <a:ext uri="{FF2B5EF4-FFF2-40B4-BE49-F238E27FC236}">
                <a16:creationId xmlns:a16="http://schemas.microsoft.com/office/drawing/2014/main" id="{00000000-0008-0000-0200-000002010000}"/>
              </a:ext>
            </a:extLst>
          </xdr:cNvPr>
          <xdr:cNvGrpSpPr/>
        </xdr:nvGrpSpPr>
        <xdr:grpSpPr>
          <a:xfrm>
            <a:off x="5241225" y="3679988"/>
            <a:ext cx="209550" cy="200025"/>
            <a:chOff x="7174582" y="1217290"/>
            <a:chExt cx="216024" cy="216024"/>
          </a:xfrm>
        </xdr:grpSpPr>
        <xdr:sp macro="" textlink="">
          <xdr:nvSpPr>
            <xdr:cNvPr id="259" name="Shape 7">
              <a:extLst>
                <a:ext uri="{FF2B5EF4-FFF2-40B4-BE49-F238E27FC236}">
                  <a16:creationId xmlns:a16="http://schemas.microsoft.com/office/drawing/2014/main" id="{00000000-0008-0000-0200-000003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0" name="Shape 166" descr="minus, remove, sign icon">
              <a:extLst>
                <a:ext uri="{FF2B5EF4-FFF2-40B4-BE49-F238E27FC236}">
                  <a16:creationId xmlns:a16="http://schemas.microsoft.com/office/drawing/2014/main" id="{00000000-0008-0000-0200-000004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61" name="Shape 167">
              <a:extLst>
                <a:ext uri="{FF2B5EF4-FFF2-40B4-BE49-F238E27FC236}">
                  <a16:creationId xmlns:a16="http://schemas.microsoft.com/office/drawing/2014/main" id="{00000000-0008-0000-0200-000005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342900</xdr:colOff>
      <xdr:row>46</xdr:row>
      <xdr:rowOff>95250</xdr:rowOff>
    </xdr:from>
    <xdr:ext cx="3267075" cy="713104"/>
    <xdr:sp macro="" textlink="">
      <xdr:nvSpPr>
        <xdr:cNvPr id="262" name="Shape 168">
          <a:extLst>
            <a:ext uri="{FF2B5EF4-FFF2-40B4-BE49-F238E27FC236}">
              <a16:creationId xmlns:a16="http://schemas.microsoft.com/office/drawing/2014/main" id="{00000000-0008-0000-0200-000006010000}"/>
            </a:ext>
          </a:extLst>
        </xdr:cNvPr>
        <xdr:cNvSpPr txBox="1"/>
      </xdr:nvSpPr>
      <xdr:spPr>
        <a:xfrm>
          <a:off x="14868525" y="9096375"/>
          <a:ext cx="3267075" cy="71310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최대레벨 제한 없음. 10레벨 이후 레벨 감소 가능성</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레벨당 성공확률 10% 감소, 옵션 7% 증가(모두 곱연산)</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캐시 아이템으로 강화 보조 가능 (선택)</a:t>
          </a:r>
          <a:endParaRPr sz="900">
            <a:latin typeface="+mn-ea"/>
            <a:ea typeface="+mn-ea"/>
            <a:cs typeface="Arial"/>
            <a:sym typeface="Arial"/>
          </a:endParaRPr>
        </a:p>
      </xdr:txBody>
    </xdr:sp>
    <xdr:clientData fLocksWithSheet="0"/>
  </xdr:oneCellAnchor>
  <xdr:oneCellAnchor>
    <xdr:from>
      <xdr:col>25</xdr:col>
      <xdr:colOff>333375</xdr:colOff>
      <xdr:row>50</xdr:row>
      <xdr:rowOff>38100</xdr:rowOff>
    </xdr:from>
    <xdr:ext cx="3267075" cy="491376"/>
    <xdr:sp macro="" textlink="">
      <xdr:nvSpPr>
        <xdr:cNvPr id="263" name="Shape 169">
          <a:extLst>
            <a:ext uri="{FF2B5EF4-FFF2-40B4-BE49-F238E27FC236}">
              <a16:creationId xmlns:a16="http://schemas.microsoft.com/office/drawing/2014/main" id="{00000000-0008-0000-0200-000007010000}"/>
            </a:ext>
          </a:extLst>
        </xdr:cNvPr>
        <xdr:cNvSpPr txBox="1"/>
      </xdr:nvSpPr>
      <xdr:spPr>
        <a:xfrm>
          <a:off x="14859000" y="9839325"/>
          <a:ext cx="32670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- 3레벨 업마다 등급 상승 가능 (노말/매직/레어...)</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등급이 오르면 옵션 +1개 (관련옵&amp;모든옵 번갈아 등장)</a:t>
          </a:r>
          <a:endParaRPr sz="1200">
            <a:latin typeface="+mn-ea"/>
            <a:ea typeface="+mn-ea"/>
          </a:endParaRPr>
        </a:p>
      </xdr:txBody>
    </xdr:sp>
    <xdr:clientData fLocksWithSheet="0"/>
  </xdr:oneCellAnchor>
  <xdr:oneCellAnchor>
    <xdr:from>
      <xdr:col>25</xdr:col>
      <xdr:colOff>219075</xdr:colOff>
      <xdr:row>50</xdr:row>
      <xdr:rowOff>9525</xdr:rowOff>
    </xdr:from>
    <xdr:ext cx="209550" cy="200025"/>
    <xdr:grpSp>
      <xdr:nvGrpSpPr>
        <xdr:cNvPr id="264" name="Shape 2">
          <a:extLst>
            <a:ext uri="{FF2B5EF4-FFF2-40B4-BE49-F238E27FC236}">
              <a16:creationId xmlns:a16="http://schemas.microsoft.com/office/drawing/2014/main" id="{00000000-0008-0000-0200-000008010000}"/>
            </a:ext>
          </a:extLst>
        </xdr:cNvPr>
        <xdr:cNvGrpSpPr/>
      </xdr:nvGrpSpPr>
      <xdr:grpSpPr>
        <a:xfrm>
          <a:off x="16649700" y="9877425"/>
          <a:ext cx="209550" cy="200025"/>
          <a:chOff x="5241225" y="3679988"/>
          <a:chExt cx="209550" cy="200025"/>
        </a:xfrm>
      </xdr:grpSpPr>
      <xdr:grpSp>
        <xdr:nvGrpSpPr>
          <xdr:cNvPr id="265" name="Shape 170">
            <a:extLst>
              <a:ext uri="{FF2B5EF4-FFF2-40B4-BE49-F238E27FC236}">
                <a16:creationId xmlns:a16="http://schemas.microsoft.com/office/drawing/2014/main" id="{00000000-0008-0000-0200-000009010000}"/>
              </a:ext>
            </a:extLst>
          </xdr:cNvPr>
          <xdr:cNvGrpSpPr/>
        </xdr:nvGrpSpPr>
        <xdr:grpSpPr>
          <a:xfrm>
            <a:off x="5241225" y="3679988"/>
            <a:ext cx="209550" cy="200025"/>
            <a:chOff x="7174582" y="1217290"/>
            <a:chExt cx="216024" cy="216024"/>
          </a:xfrm>
        </xdr:grpSpPr>
        <xdr:sp macro="" textlink="">
          <xdr:nvSpPr>
            <xdr:cNvPr id="266" name="Shape 7">
              <a:extLst>
                <a:ext uri="{FF2B5EF4-FFF2-40B4-BE49-F238E27FC236}">
                  <a16:creationId xmlns:a16="http://schemas.microsoft.com/office/drawing/2014/main" id="{00000000-0008-0000-0200-00000A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7" name="Shape 171" descr="minus, remove, sign icon">
              <a:extLst>
                <a:ext uri="{FF2B5EF4-FFF2-40B4-BE49-F238E27FC236}">
                  <a16:creationId xmlns:a16="http://schemas.microsoft.com/office/drawing/2014/main" id="{00000000-0008-0000-0200-00000B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68" name="Shape 172">
              <a:extLst>
                <a:ext uri="{FF2B5EF4-FFF2-40B4-BE49-F238E27FC236}">
                  <a16:creationId xmlns:a16="http://schemas.microsoft.com/office/drawing/2014/main" id="{00000000-0008-0000-0200-00000C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400050</xdr:colOff>
      <xdr:row>46</xdr:row>
      <xdr:rowOff>95250</xdr:rowOff>
    </xdr:from>
    <xdr:ext cx="190500" cy="200025"/>
    <xdr:grpSp>
      <xdr:nvGrpSpPr>
        <xdr:cNvPr id="269" name="Shape 2">
          <a:extLst>
            <a:ext uri="{FF2B5EF4-FFF2-40B4-BE49-F238E27FC236}">
              <a16:creationId xmlns:a16="http://schemas.microsoft.com/office/drawing/2014/main" id="{00000000-0008-0000-0200-00000D010000}"/>
            </a:ext>
          </a:extLst>
        </xdr:cNvPr>
        <xdr:cNvGrpSpPr/>
      </xdr:nvGrpSpPr>
      <xdr:grpSpPr>
        <a:xfrm>
          <a:off x="16173450" y="9163050"/>
          <a:ext cx="190500" cy="200025"/>
          <a:chOff x="5250750" y="3679988"/>
          <a:chExt cx="190500" cy="200025"/>
        </a:xfrm>
      </xdr:grpSpPr>
      <xdr:grpSp>
        <xdr:nvGrpSpPr>
          <xdr:cNvPr id="270" name="Shape 173">
            <a:extLst>
              <a:ext uri="{FF2B5EF4-FFF2-40B4-BE49-F238E27FC236}">
                <a16:creationId xmlns:a16="http://schemas.microsoft.com/office/drawing/2014/main" id="{00000000-0008-0000-0200-00000E010000}"/>
              </a:ext>
            </a:extLst>
          </xdr:cNvPr>
          <xdr:cNvGrpSpPr/>
        </xdr:nvGrpSpPr>
        <xdr:grpSpPr>
          <a:xfrm>
            <a:off x="5250750" y="3679988"/>
            <a:ext cx="190500" cy="200025"/>
            <a:chOff x="7174582" y="1217290"/>
            <a:chExt cx="216024" cy="216024"/>
          </a:xfrm>
        </xdr:grpSpPr>
        <xdr:sp macro="" textlink="">
          <xdr:nvSpPr>
            <xdr:cNvPr id="271" name="Shape 7">
              <a:extLst>
                <a:ext uri="{FF2B5EF4-FFF2-40B4-BE49-F238E27FC236}">
                  <a16:creationId xmlns:a16="http://schemas.microsoft.com/office/drawing/2014/main" id="{00000000-0008-0000-0200-00000F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72" name="Shape 174" descr="minus, remove, sign icon">
              <a:extLst>
                <a:ext uri="{FF2B5EF4-FFF2-40B4-BE49-F238E27FC236}">
                  <a16:creationId xmlns:a16="http://schemas.microsoft.com/office/drawing/2014/main" id="{00000000-0008-0000-0200-000010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73" name="Shape 175">
              <a:extLst>
                <a:ext uri="{FF2B5EF4-FFF2-40B4-BE49-F238E27FC236}">
                  <a16:creationId xmlns:a16="http://schemas.microsoft.com/office/drawing/2014/main" id="{00000000-0008-0000-0200-000011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23</xdr:col>
      <xdr:colOff>276225</xdr:colOff>
      <xdr:row>54</xdr:row>
      <xdr:rowOff>38100</xdr:rowOff>
    </xdr:from>
    <xdr:ext cx="1257300" cy="371475"/>
    <xdr:sp macro="" textlink="">
      <xdr:nvSpPr>
        <xdr:cNvPr id="274" name="Shape 176">
          <a:extLst>
            <a:ext uri="{FF2B5EF4-FFF2-40B4-BE49-F238E27FC236}">
              <a16:creationId xmlns:a16="http://schemas.microsoft.com/office/drawing/2014/main" id="{00000000-0008-0000-0200-00001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옵션 변경</a:t>
          </a:r>
          <a:endParaRPr sz="1400">
            <a:solidFill>
              <a:srgbClr val="000000"/>
            </a:solidFill>
            <a:latin typeface="+mn-ea"/>
            <a:ea typeface="+mn-ea"/>
          </a:endParaRPr>
        </a:p>
      </xdr:txBody>
    </xdr:sp>
    <xdr:clientData fLocksWithSheet="0"/>
  </xdr:oneCellAnchor>
  <xdr:oneCellAnchor>
    <xdr:from>
      <xdr:col>22</xdr:col>
      <xdr:colOff>381000</xdr:colOff>
      <xdr:row>51</xdr:row>
      <xdr:rowOff>57150</xdr:rowOff>
    </xdr:from>
    <xdr:ext cx="457200" cy="800100"/>
    <xdr:grpSp>
      <xdr:nvGrpSpPr>
        <xdr:cNvPr id="275" name="Shape 2">
          <a:extLst>
            <a:ext uri="{FF2B5EF4-FFF2-40B4-BE49-F238E27FC236}">
              <a16:creationId xmlns:a16="http://schemas.microsoft.com/office/drawing/2014/main" id="{00000000-0008-0000-0200-000013010000}"/>
            </a:ext>
          </a:extLst>
        </xdr:cNvPr>
        <xdr:cNvGrpSpPr/>
      </xdr:nvGrpSpPr>
      <xdr:grpSpPr>
        <a:xfrm>
          <a:off x="14839950" y="10125075"/>
          <a:ext cx="457200" cy="800100"/>
          <a:chOff x="5122163" y="3379950"/>
          <a:chExt cx="447675" cy="800100"/>
        </a:xfrm>
      </xdr:grpSpPr>
      <xdr:cxnSp macro="">
        <xdr:nvCxnSpPr>
          <xdr:cNvPr id="276" name="Shape 177">
            <a:extLst>
              <a:ext uri="{FF2B5EF4-FFF2-40B4-BE49-F238E27FC236}">
                <a16:creationId xmlns:a16="http://schemas.microsoft.com/office/drawing/2014/main" id="{00000000-0008-0000-0200-000014010000}"/>
              </a:ext>
            </a:extLst>
          </xdr:cNvPr>
          <xdr:cNvCxnSpPr/>
        </xdr:nvCxnSpPr>
        <xdr:spPr>
          <a:xfrm>
            <a:off x="5122163" y="3379950"/>
            <a:ext cx="447675" cy="800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285750</xdr:colOff>
      <xdr:row>53</xdr:row>
      <xdr:rowOff>76200</xdr:rowOff>
    </xdr:from>
    <xdr:ext cx="209550" cy="200025"/>
    <xdr:grpSp>
      <xdr:nvGrpSpPr>
        <xdr:cNvPr id="277" name="Shape 2">
          <a:extLst>
            <a:ext uri="{FF2B5EF4-FFF2-40B4-BE49-F238E27FC236}">
              <a16:creationId xmlns:a16="http://schemas.microsoft.com/office/drawing/2014/main" id="{00000000-0008-0000-0200-000015010000}"/>
            </a:ext>
          </a:extLst>
        </xdr:cNvPr>
        <xdr:cNvGrpSpPr/>
      </xdr:nvGrpSpPr>
      <xdr:grpSpPr>
        <a:xfrm>
          <a:off x="16716375" y="10544175"/>
          <a:ext cx="209550" cy="200025"/>
          <a:chOff x="5241225" y="3679988"/>
          <a:chExt cx="209550" cy="200025"/>
        </a:xfrm>
      </xdr:grpSpPr>
      <xdr:grpSp>
        <xdr:nvGrpSpPr>
          <xdr:cNvPr id="278" name="Shape 178">
            <a:extLst>
              <a:ext uri="{FF2B5EF4-FFF2-40B4-BE49-F238E27FC236}">
                <a16:creationId xmlns:a16="http://schemas.microsoft.com/office/drawing/2014/main" id="{00000000-0008-0000-0200-000016010000}"/>
              </a:ext>
            </a:extLst>
          </xdr:cNvPr>
          <xdr:cNvGrpSpPr/>
        </xdr:nvGrpSpPr>
        <xdr:grpSpPr>
          <a:xfrm>
            <a:off x="5241225" y="3679988"/>
            <a:ext cx="209550" cy="200025"/>
            <a:chOff x="7174582" y="1217290"/>
            <a:chExt cx="216024" cy="216024"/>
          </a:xfrm>
        </xdr:grpSpPr>
        <xdr:sp macro="" textlink="">
          <xdr:nvSpPr>
            <xdr:cNvPr id="279" name="Shape 7">
              <a:extLst>
                <a:ext uri="{FF2B5EF4-FFF2-40B4-BE49-F238E27FC236}">
                  <a16:creationId xmlns:a16="http://schemas.microsoft.com/office/drawing/2014/main" id="{00000000-0008-0000-0200-000017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0" name="Shape 179" descr="minus, remove, sign icon">
              <a:extLst>
                <a:ext uri="{FF2B5EF4-FFF2-40B4-BE49-F238E27FC236}">
                  <a16:creationId xmlns:a16="http://schemas.microsoft.com/office/drawing/2014/main" id="{00000000-0008-0000-0200-000018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81" name="Shape 180">
              <a:extLst>
                <a:ext uri="{FF2B5EF4-FFF2-40B4-BE49-F238E27FC236}">
                  <a16:creationId xmlns:a16="http://schemas.microsoft.com/office/drawing/2014/main" id="{00000000-0008-0000-0200-000019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457200</xdr:colOff>
      <xdr:row>53</xdr:row>
      <xdr:rowOff>66675</xdr:rowOff>
    </xdr:from>
    <xdr:ext cx="190500" cy="200025"/>
    <xdr:grpSp>
      <xdr:nvGrpSpPr>
        <xdr:cNvPr id="282" name="Shape 2">
          <a:extLst>
            <a:ext uri="{FF2B5EF4-FFF2-40B4-BE49-F238E27FC236}">
              <a16:creationId xmlns:a16="http://schemas.microsoft.com/office/drawing/2014/main" id="{00000000-0008-0000-0200-00001A010000}"/>
            </a:ext>
          </a:extLst>
        </xdr:cNvPr>
        <xdr:cNvGrpSpPr/>
      </xdr:nvGrpSpPr>
      <xdr:grpSpPr>
        <a:xfrm>
          <a:off x="16230600" y="10534650"/>
          <a:ext cx="190500" cy="200025"/>
          <a:chOff x="5250750" y="3679988"/>
          <a:chExt cx="190500" cy="200025"/>
        </a:xfrm>
      </xdr:grpSpPr>
      <xdr:grpSp>
        <xdr:nvGrpSpPr>
          <xdr:cNvPr id="283" name="Shape 181">
            <a:extLst>
              <a:ext uri="{FF2B5EF4-FFF2-40B4-BE49-F238E27FC236}">
                <a16:creationId xmlns:a16="http://schemas.microsoft.com/office/drawing/2014/main" id="{00000000-0008-0000-0200-00001B010000}"/>
              </a:ext>
            </a:extLst>
          </xdr:cNvPr>
          <xdr:cNvGrpSpPr/>
        </xdr:nvGrpSpPr>
        <xdr:grpSpPr>
          <a:xfrm>
            <a:off x="5250750" y="3679988"/>
            <a:ext cx="190500" cy="200025"/>
            <a:chOff x="7174582" y="1217290"/>
            <a:chExt cx="216024" cy="216024"/>
          </a:xfrm>
        </xdr:grpSpPr>
        <xdr:sp macro="" textlink="">
          <xdr:nvSpPr>
            <xdr:cNvPr id="284" name="Shape 7">
              <a:extLst>
                <a:ext uri="{FF2B5EF4-FFF2-40B4-BE49-F238E27FC236}">
                  <a16:creationId xmlns:a16="http://schemas.microsoft.com/office/drawing/2014/main" id="{00000000-0008-0000-0200-00001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5" name="Shape 182" descr="minus, remove, sign icon">
              <a:extLst>
                <a:ext uri="{FF2B5EF4-FFF2-40B4-BE49-F238E27FC236}">
                  <a16:creationId xmlns:a16="http://schemas.microsoft.com/office/drawing/2014/main" id="{00000000-0008-0000-0200-00001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86" name="Shape 183">
              <a:extLst>
                <a:ext uri="{FF2B5EF4-FFF2-40B4-BE49-F238E27FC236}">
                  <a16:creationId xmlns:a16="http://schemas.microsoft.com/office/drawing/2014/main" id="{00000000-0008-0000-0200-00001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590550</xdr:colOff>
      <xdr:row>50</xdr:row>
      <xdr:rowOff>19050</xdr:rowOff>
    </xdr:from>
    <xdr:ext cx="190500" cy="200025"/>
    <xdr:grpSp>
      <xdr:nvGrpSpPr>
        <xdr:cNvPr id="287" name="Shape 2">
          <a:extLst>
            <a:ext uri="{FF2B5EF4-FFF2-40B4-BE49-F238E27FC236}">
              <a16:creationId xmlns:a16="http://schemas.microsoft.com/office/drawing/2014/main" id="{00000000-0008-0000-0200-00001F010000}"/>
            </a:ext>
          </a:extLst>
        </xdr:cNvPr>
        <xdr:cNvGrpSpPr/>
      </xdr:nvGrpSpPr>
      <xdr:grpSpPr>
        <a:xfrm>
          <a:off x="16363950" y="9886950"/>
          <a:ext cx="190500" cy="200025"/>
          <a:chOff x="5250750" y="3679988"/>
          <a:chExt cx="190500" cy="200025"/>
        </a:xfrm>
      </xdr:grpSpPr>
      <xdr:grpSp>
        <xdr:nvGrpSpPr>
          <xdr:cNvPr id="288" name="Shape 184">
            <a:extLst>
              <a:ext uri="{FF2B5EF4-FFF2-40B4-BE49-F238E27FC236}">
                <a16:creationId xmlns:a16="http://schemas.microsoft.com/office/drawing/2014/main" id="{00000000-0008-0000-0200-000020010000}"/>
              </a:ext>
            </a:extLst>
          </xdr:cNvPr>
          <xdr:cNvGrpSpPr/>
        </xdr:nvGrpSpPr>
        <xdr:grpSpPr>
          <a:xfrm>
            <a:off x="5250750" y="3679988"/>
            <a:ext cx="190500" cy="200025"/>
            <a:chOff x="7174582" y="1217290"/>
            <a:chExt cx="216024" cy="216024"/>
          </a:xfrm>
        </xdr:grpSpPr>
        <xdr:sp macro="" textlink="">
          <xdr:nvSpPr>
            <xdr:cNvPr id="289" name="Shape 7">
              <a:extLst>
                <a:ext uri="{FF2B5EF4-FFF2-40B4-BE49-F238E27FC236}">
                  <a16:creationId xmlns:a16="http://schemas.microsoft.com/office/drawing/2014/main" id="{00000000-0008-0000-0200-000021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0" name="Shape 185" descr="minus, remove, sign icon">
              <a:extLst>
                <a:ext uri="{FF2B5EF4-FFF2-40B4-BE49-F238E27FC236}">
                  <a16:creationId xmlns:a16="http://schemas.microsoft.com/office/drawing/2014/main" id="{00000000-0008-0000-0200-000022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1" name="Shape 186">
              <a:extLst>
                <a:ext uri="{FF2B5EF4-FFF2-40B4-BE49-F238E27FC236}">
                  <a16:creationId xmlns:a16="http://schemas.microsoft.com/office/drawing/2014/main" id="{00000000-0008-0000-0200-000023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57150</xdr:colOff>
      <xdr:row>53</xdr:row>
      <xdr:rowOff>76200</xdr:rowOff>
    </xdr:from>
    <xdr:ext cx="209550" cy="200025"/>
    <xdr:grpSp>
      <xdr:nvGrpSpPr>
        <xdr:cNvPr id="292" name="Shape 2">
          <a:extLst>
            <a:ext uri="{FF2B5EF4-FFF2-40B4-BE49-F238E27FC236}">
              <a16:creationId xmlns:a16="http://schemas.microsoft.com/office/drawing/2014/main" id="{00000000-0008-0000-0200-000024010000}"/>
            </a:ext>
          </a:extLst>
        </xdr:cNvPr>
        <xdr:cNvGrpSpPr/>
      </xdr:nvGrpSpPr>
      <xdr:grpSpPr>
        <a:xfrm>
          <a:off x="16487775" y="10544175"/>
          <a:ext cx="209550" cy="200025"/>
          <a:chOff x="5241225" y="3679988"/>
          <a:chExt cx="209550" cy="200025"/>
        </a:xfrm>
      </xdr:grpSpPr>
      <xdr:grpSp>
        <xdr:nvGrpSpPr>
          <xdr:cNvPr id="293" name="Shape 187">
            <a:extLst>
              <a:ext uri="{FF2B5EF4-FFF2-40B4-BE49-F238E27FC236}">
                <a16:creationId xmlns:a16="http://schemas.microsoft.com/office/drawing/2014/main" id="{00000000-0008-0000-0200-000025010000}"/>
              </a:ext>
            </a:extLst>
          </xdr:cNvPr>
          <xdr:cNvGrpSpPr/>
        </xdr:nvGrpSpPr>
        <xdr:grpSpPr>
          <a:xfrm>
            <a:off x="5241225" y="3679988"/>
            <a:ext cx="209550" cy="200025"/>
            <a:chOff x="7174582" y="1217290"/>
            <a:chExt cx="216024" cy="216024"/>
          </a:xfrm>
        </xdr:grpSpPr>
        <xdr:sp macro="" textlink="">
          <xdr:nvSpPr>
            <xdr:cNvPr id="294" name="Shape 7">
              <a:extLst>
                <a:ext uri="{FF2B5EF4-FFF2-40B4-BE49-F238E27FC236}">
                  <a16:creationId xmlns:a16="http://schemas.microsoft.com/office/drawing/2014/main" id="{00000000-0008-0000-0200-00002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5" name="Shape 188" descr="minus, remove, sign icon">
              <a:extLst>
                <a:ext uri="{FF2B5EF4-FFF2-40B4-BE49-F238E27FC236}">
                  <a16:creationId xmlns:a16="http://schemas.microsoft.com/office/drawing/2014/main" id="{00000000-0008-0000-0200-000027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6" name="Shape 189">
              <a:extLst>
                <a:ext uri="{FF2B5EF4-FFF2-40B4-BE49-F238E27FC236}">
                  <a16:creationId xmlns:a16="http://schemas.microsoft.com/office/drawing/2014/main" id="{00000000-0008-0000-0200-00002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161925</xdr:colOff>
      <xdr:row>46</xdr:row>
      <xdr:rowOff>85725</xdr:rowOff>
    </xdr:from>
    <xdr:ext cx="209550" cy="200025"/>
    <xdr:grpSp>
      <xdr:nvGrpSpPr>
        <xdr:cNvPr id="297" name="Shape 2">
          <a:extLst>
            <a:ext uri="{FF2B5EF4-FFF2-40B4-BE49-F238E27FC236}">
              <a16:creationId xmlns:a16="http://schemas.microsoft.com/office/drawing/2014/main" id="{00000000-0008-0000-0200-000029010000}"/>
            </a:ext>
          </a:extLst>
        </xdr:cNvPr>
        <xdr:cNvGrpSpPr/>
      </xdr:nvGrpSpPr>
      <xdr:grpSpPr>
        <a:xfrm>
          <a:off x="15935325" y="9153525"/>
          <a:ext cx="209550" cy="200025"/>
          <a:chOff x="5241225" y="3679988"/>
          <a:chExt cx="209550" cy="200025"/>
        </a:xfrm>
      </xdr:grpSpPr>
      <xdr:grpSp>
        <xdr:nvGrpSpPr>
          <xdr:cNvPr id="298" name="Shape 190">
            <a:extLst>
              <a:ext uri="{FF2B5EF4-FFF2-40B4-BE49-F238E27FC236}">
                <a16:creationId xmlns:a16="http://schemas.microsoft.com/office/drawing/2014/main" id="{00000000-0008-0000-0200-00002A010000}"/>
              </a:ext>
            </a:extLst>
          </xdr:cNvPr>
          <xdr:cNvGrpSpPr/>
        </xdr:nvGrpSpPr>
        <xdr:grpSpPr>
          <a:xfrm>
            <a:off x="5241225" y="3679988"/>
            <a:ext cx="209550" cy="200025"/>
            <a:chOff x="7174582" y="1217290"/>
            <a:chExt cx="216024" cy="216024"/>
          </a:xfrm>
        </xdr:grpSpPr>
        <xdr:sp macro="" textlink="">
          <xdr:nvSpPr>
            <xdr:cNvPr id="299" name="Shape 7">
              <a:extLst>
                <a:ext uri="{FF2B5EF4-FFF2-40B4-BE49-F238E27FC236}">
                  <a16:creationId xmlns:a16="http://schemas.microsoft.com/office/drawing/2014/main" id="{00000000-0008-0000-0200-00002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00" name="Shape 191" descr="minus, remove, sign icon">
              <a:extLst>
                <a:ext uri="{FF2B5EF4-FFF2-40B4-BE49-F238E27FC236}">
                  <a16:creationId xmlns:a16="http://schemas.microsoft.com/office/drawing/2014/main" id="{00000000-0008-0000-0200-00002C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01" name="Shape 192">
              <a:extLst>
                <a:ext uri="{FF2B5EF4-FFF2-40B4-BE49-F238E27FC236}">
                  <a16:creationId xmlns:a16="http://schemas.microsoft.com/office/drawing/2014/main" id="{00000000-0008-0000-0200-00002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419100</xdr:colOff>
      <xdr:row>53</xdr:row>
      <xdr:rowOff>114300</xdr:rowOff>
    </xdr:from>
    <xdr:ext cx="3524250" cy="714375"/>
    <xdr:sp macro="" textlink="">
      <xdr:nvSpPr>
        <xdr:cNvPr id="302" name="Shape 193">
          <a:extLst>
            <a:ext uri="{FF2B5EF4-FFF2-40B4-BE49-F238E27FC236}">
              <a16:creationId xmlns:a16="http://schemas.microsoft.com/office/drawing/2014/main" id="{00000000-0008-0000-0200-00002E010000}"/>
            </a:ext>
          </a:extLst>
        </xdr:cNvPr>
        <xdr:cNvSpPr txBox="1"/>
      </xdr:nvSpPr>
      <xdr:spPr>
        <a:xfrm>
          <a:off x="3588638" y="3427575"/>
          <a:ext cx="3514725"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칼레이드박스(가칭)을 이용해 옵션 재설정이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일부 옵션만 변경이 가능하며, 고정 옵션 수에 따라 소모량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캐시 아이템으로 특정 옵션 강화도 가능</a:t>
          </a:r>
          <a:endParaRPr sz="900">
            <a:latin typeface="+mn-ea"/>
            <a:ea typeface="+mn-ea"/>
            <a:cs typeface="Arial"/>
            <a:sym typeface="Arial"/>
          </a:endParaRPr>
        </a:p>
      </xdr:txBody>
    </xdr:sp>
    <xdr:clientData fLocksWithSheet="0"/>
  </xdr:oneCellAnchor>
  <xdr:oneCellAnchor>
    <xdr:from>
      <xdr:col>25</xdr:col>
      <xdr:colOff>428625</xdr:colOff>
      <xdr:row>57</xdr:row>
      <xdr:rowOff>28575</xdr:rowOff>
    </xdr:from>
    <xdr:ext cx="4029075" cy="695325"/>
    <xdr:sp macro="" textlink="">
      <xdr:nvSpPr>
        <xdr:cNvPr id="303" name="Shape 194">
          <a:extLst>
            <a:ext uri="{FF2B5EF4-FFF2-40B4-BE49-F238E27FC236}">
              <a16:creationId xmlns:a16="http://schemas.microsoft.com/office/drawing/2014/main" id="{00000000-0008-0000-0200-00002F010000}"/>
            </a:ext>
          </a:extLst>
        </xdr:cNvPr>
        <xdr:cNvSpPr txBox="1"/>
      </xdr:nvSpPr>
      <xdr:spPr>
        <a:xfrm>
          <a:off x="3331463" y="3432338"/>
          <a:ext cx="4029075" cy="695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'모든 스킬 레벨 상승' 등 희귀하고 고급 옵션 보유</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소켓 습득 후 강화, 장착 모두 확률에 따라 진행.</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소켓 제한은 2개로 생각중이나 확장 가능하게 할 생각. (동일옵션 중첩불가)</a:t>
          </a:r>
          <a:endParaRPr sz="1200">
            <a:latin typeface="+mn-ea"/>
            <a:ea typeface="+mn-ea"/>
          </a:endParaRPr>
        </a:p>
      </xdr:txBody>
    </xdr:sp>
    <xdr:clientData fLocksWithSheet="0"/>
  </xdr:oneCellAnchor>
  <xdr:oneCellAnchor>
    <xdr:from>
      <xdr:col>12</xdr:col>
      <xdr:colOff>57150</xdr:colOff>
      <xdr:row>57</xdr:row>
      <xdr:rowOff>38100</xdr:rowOff>
    </xdr:from>
    <xdr:ext cx="1257300" cy="371475"/>
    <xdr:sp macro="" textlink="">
      <xdr:nvSpPr>
        <xdr:cNvPr id="304" name="Shape 195">
          <a:extLst>
            <a:ext uri="{FF2B5EF4-FFF2-40B4-BE49-F238E27FC236}">
              <a16:creationId xmlns:a16="http://schemas.microsoft.com/office/drawing/2014/main" id="{00000000-0008-0000-0200-000030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출석체크</a:t>
          </a:r>
          <a:endParaRPr sz="1050">
            <a:solidFill>
              <a:srgbClr val="000000"/>
            </a:solidFill>
            <a:latin typeface="+mn-ea"/>
            <a:ea typeface="+mn-ea"/>
          </a:endParaRPr>
        </a:p>
      </xdr:txBody>
    </xdr:sp>
    <xdr:clientData fLocksWithSheet="0"/>
  </xdr:oneCellAnchor>
  <xdr:oneCellAnchor>
    <xdr:from>
      <xdr:col>15</xdr:col>
      <xdr:colOff>38100</xdr:colOff>
      <xdr:row>57</xdr:row>
      <xdr:rowOff>28575</xdr:rowOff>
    </xdr:from>
    <xdr:ext cx="1257300" cy="352425"/>
    <xdr:sp macro="" textlink="">
      <xdr:nvSpPr>
        <xdr:cNvPr id="305" name="Shape 196">
          <a:extLst>
            <a:ext uri="{FF2B5EF4-FFF2-40B4-BE49-F238E27FC236}">
              <a16:creationId xmlns:a16="http://schemas.microsoft.com/office/drawing/2014/main" id="{00000000-0008-0000-0200-000031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데일리 미션</a:t>
          </a:r>
          <a:endParaRPr sz="1050">
            <a:solidFill>
              <a:srgbClr val="000000"/>
            </a:solidFill>
            <a:latin typeface="+mn-ea"/>
            <a:ea typeface="+mn-ea"/>
          </a:endParaRPr>
        </a:p>
      </xdr:txBody>
    </xdr:sp>
    <xdr:clientData fLocksWithSheet="0"/>
  </xdr:oneCellAnchor>
  <xdr:oneCellAnchor>
    <xdr:from>
      <xdr:col>15</xdr:col>
      <xdr:colOff>114300</xdr:colOff>
      <xdr:row>66</xdr:row>
      <xdr:rowOff>76200</xdr:rowOff>
    </xdr:from>
    <xdr:ext cx="1257300" cy="371475"/>
    <xdr:sp macro="" textlink="">
      <xdr:nvSpPr>
        <xdr:cNvPr id="306" name="Shape 197">
          <a:extLst>
            <a:ext uri="{FF2B5EF4-FFF2-40B4-BE49-F238E27FC236}">
              <a16:creationId xmlns:a16="http://schemas.microsoft.com/office/drawing/2014/main" id="{00000000-0008-0000-0200-00003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위클리 미션</a:t>
          </a:r>
          <a:endParaRPr sz="1050">
            <a:solidFill>
              <a:srgbClr val="000000"/>
            </a:solidFill>
            <a:latin typeface="+mn-ea"/>
            <a:ea typeface="+mn-ea"/>
          </a:endParaRPr>
        </a:p>
      </xdr:txBody>
    </xdr:sp>
    <xdr:clientData fLocksWithSheet="0"/>
  </xdr:oneCellAnchor>
  <xdr:oneCellAnchor>
    <xdr:from>
      <xdr:col>13</xdr:col>
      <xdr:colOff>495300</xdr:colOff>
      <xdr:row>56</xdr:row>
      <xdr:rowOff>19050</xdr:rowOff>
    </xdr:from>
    <xdr:ext cx="247650" cy="276225"/>
    <xdr:grpSp>
      <xdr:nvGrpSpPr>
        <xdr:cNvPr id="307" name="Shape 2">
          <a:extLst>
            <a:ext uri="{FF2B5EF4-FFF2-40B4-BE49-F238E27FC236}">
              <a16:creationId xmlns:a16="http://schemas.microsoft.com/office/drawing/2014/main" id="{00000000-0008-0000-0200-000033010000}"/>
            </a:ext>
          </a:extLst>
        </xdr:cNvPr>
        <xdr:cNvGrpSpPr/>
      </xdr:nvGrpSpPr>
      <xdr:grpSpPr>
        <a:xfrm>
          <a:off x="9039225" y="11087100"/>
          <a:ext cx="247650" cy="276225"/>
          <a:chOff x="5222175" y="3641888"/>
          <a:chExt cx="247650" cy="276225"/>
        </a:xfrm>
      </xdr:grpSpPr>
      <xdr:grpSp>
        <xdr:nvGrpSpPr>
          <xdr:cNvPr id="308" name="Shape 198">
            <a:extLst>
              <a:ext uri="{FF2B5EF4-FFF2-40B4-BE49-F238E27FC236}">
                <a16:creationId xmlns:a16="http://schemas.microsoft.com/office/drawing/2014/main" id="{00000000-0008-0000-0200-000034010000}"/>
              </a:ext>
            </a:extLst>
          </xdr:cNvPr>
          <xdr:cNvGrpSpPr/>
        </xdr:nvGrpSpPr>
        <xdr:grpSpPr>
          <a:xfrm>
            <a:off x="5222175" y="3641888"/>
            <a:ext cx="247650" cy="276225"/>
            <a:chOff x="7133101" y="738758"/>
            <a:chExt cx="288032" cy="288032"/>
          </a:xfrm>
        </xdr:grpSpPr>
        <xdr:sp macro="" textlink="">
          <xdr:nvSpPr>
            <xdr:cNvPr id="309" name="Shape 7">
              <a:extLst>
                <a:ext uri="{FF2B5EF4-FFF2-40B4-BE49-F238E27FC236}">
                  <a16:creationId xmlns:a16="http://schemas.microsoft.com/office/drawing/2014/main" id="{00000000-0008-0000-0200-00003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0" name="Shape 199" descr="plus, red icon">
              <a:extLst>
                <a:ext uri="{FF2B5EF4-FFF2-40B4-BE49-F238E27FC236}">
                  <a16:creationId xmlns:a16="http://schemas.microsoft.com/office/drawing/2014/main" id="{00000000-0008-0000-0200-000036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11" name="Shape 200">
              <a:extLst>
                <a:ext uri="{FF2B5EF4-FFF2-40B4-BE49-F238E27FC236}">
                  <a16:creationId xmlns:a16="http://schemas.microsoft.com/office/drawing/2014/main" id="{00000000-0008-0000-0200-00003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123825</xdr:colOff>
      <xdr:row>56</xdr:row>
      <xdr:rowOff>19050</xdr:rowOff>
    </xdr:from>
    <xdr:ext cx="266700" cy="276225"/>
    <xdr:grpSp>
      <xdr:nvGrpSpPr>
        <xdr:cNvPr id="312" name="Shape 2">
          <a:extLst>
            <a:ext uri="{FF2B5EF4-FFF2-40B4-BE49-F238E27FC236}">
              <a16:creationId xmlns:a16="http://schemas.microsoft.com/office/drawing/2014/main" id="{00000000-0008-0000-0200-000038010000}"/>
            </a:ext>
          </a:extLst>
        </xdr:cNvPr>
        <xdr:cNvGrpSpPr/>
      </xdr:nvGrpSpPr>
      <xdr:grpSpPr>
        <a:xfrm>
          <a:off x="9324975" y="11087100"/>
          <a:ext cx="266700" cy="276225"/>
          <a:chOff x="5212650" y="3641888"/>
          <a:chExt cx="266700" cy="276225"/>
        </a:xfrm>
      </xdr:grpSpPr>
      <xdr:grpSp>
        <xdr:nvGrpSpPr>
          <xdr:cNvPr id="313" name="Shape 201">
            <a:extLst>
              <a:ext uri="{FF2B5EF4-FFF2-40B4-BE49-F238E27FC236}">
                <a16:creationId xmlns:a16="http://schemas.microsoft.com/office/drawing/2014/main" id="{00000000-0008-0000-0200-000039010000}"/>
              </a:ext>
            </a:extLst>
          </xdr:cNvPr>
          <xdr:cNvGrpSpPr/>
        </xdr:nvGrpSpPr>
        <xdr:grpSpPr>
          <a:xfrm>
            <a:off x="5212650" y="3641888"/>
            <a:ext cx="266700" cy="276225"/>
            <a:chOff x="7133101" y="738758"/>
            <a:chExt cx="288032" cy="288032"/>
          </a:xfrm>
        </xdr:grpSpPr>
        <xdr:sp macro="" textlink="">
          <xdr:nvSpPr>
            <xdr:cNvPr id="314" name="Shape 7">
              <a:extLst>
                <a:ext uri="{FF2B5EF4-FFF2-40B4-BE49-F238E27FC236}">
                  <a16:creationId xmlns:a16="http://schemas.microsoft.com/office/drawing/2014/main" id="{00000000-0008-0000-0200-00003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5" name="Shape 202" descr="plus, red icon">
              <a:extLst>
                <a:ext uri="{FF2B5EF4-FFF2-40B4-BE49-F238E27FC236}">
                  <a16:creationId xmlns:a16="http://schemas.microsoft.com/office/drawing/2014/main" id="{00000000-0008-0000-0200-00003B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16" name="Shape 203">
              <a:extLst>
                <a:ext uri="{FF2B5EF4-FFF2-40B4-BE49-F238E27FC236}">
                  <a16:creationId xmlns:a16="http://schemas.microsoft.com/office/drawing/2014/main" id="{00000000-0008-0000-0200-00003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314325</xdr:colOff>
      <xdr:row>59</xdr:row>
      <xdr:rowOff>19050</xdr:rowOff>
    </xdr:from>
    <xdr:ext cx="2200275" cy="285750"/>
    <xdr:sp macro="" textlink="">
      <xdr:nvSpPr>
        <xdr:cNvPr id="317" name="Shape 204">
          <a:extLst>
            <a:ext uri="{FF2B5EF4-FFF2-40B4-BE49-F238E27FC236}">
              <a16:creationId xmlns:a16="http://schemas.microsoft.com/office/drawing/2014/main" id="{00000000-0008-0000-0200-00003D010000}"/>
            </a:ext>
          </a:extLst>
        </xdr:cNvPr>
        <xdr:cNvSpPr txBox="1"/>
      </xdr:nvSpPr>
      <xdr:spPr>
        <a:xfrm>
          <a:off x="4250625" y="3637125"/>
          <a:ext cx="2190750" cy="2857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500-1000원에 해당하는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Feather +1</a:t>
          </a:r>
          <a:endParaRPr sz="1200">
            <a:latin typeface="+mn-ea"/>
            <a:ea typeface="+mn-ea"/>
          </a:endParaRPr>
        </a:p>
      </xdr:txBody>
    </xdr:sp>
    <xdr:clientData fLocksWithSheet="0"/>
  </xdr:oneCellAnchor>
  <xdr:oneCellAnchor>
    <xdr:from>
      <xdr:col>16</xdr:col>
      <xdr:colOff>466725</xdr:colOff>
      <xdr:row>55</xdr:row>
      <xdr:rowOff>171450</xdr:rowOff>
    </xdr:from>
    <xdr:ext cx="247650" cy="295275"/>
    <xdr:grpSp>
      <xdr:nvGrpSpPr>
        <xdr:cNvPr id="318" name="Shape 2">
          <a:extLst>
            <a:ext uri="{FF2B5EF4-FFF2-40B4-BE49-F238E27FC236}">
              <a16:creationId xmlns:a16="http://schemas.microsoft.com/office/drawing/2014/main" id="{00000000-0008-0000-0200-00003E010000}"/>
            </a:ext>
          </a:extLst>
        </xdr:cNvPr>
        <xdr:cNvGrpSpPr/>
      </xdr:nvGrpSpPr>
      <xdr:grpSpPr>
        <a:xfrm>
          <a:off x="10982325" y="11039475"/>
          <a:ext cx="247650" cy="295275"/>
          <a:chOff x="5222175" y="3632363"/>
          <a:chExt cx="247650" cy="295275"/>
        </a:xfrm>
      </xdr:grpSpPr>
      <xdr:grpSp>
        <xdr:nvGrpSpPr>
          <xdr:cNvPr id="319" name="Shape 205">
            <a:extLst>
              <a:ext uri="{FF2B5EF4-FFF2-40B4-BE49-F238E27FC236}">
                <a16:creationId xmlns:a16="http://schemas.microsoft.com/office/drawing/2014/main" id="{00000000-0008-0000-0200-00003F010000}"/>
              </a:ext>
            </a:extLst>
          </xdr:cNvPr>
          <xdr:cNvGrpSpPr/>
        </xdr:nvGrpSpPr>
        <xdr:grpSpPr>
          <a:xfrm>
            <a:off x="5222175" y="3632363"/>
            <a:ext cx="247650" cy="295275"/>
            <a:chOff x="7133101" y="738758"/>
            <a:chExt cx="288032" cy="288032"/>
          </a:xfrm>
        </xdr:grpSpPr>
        <xdr:sp macro="" textlink="">
          <xdr:nvSpPr>
            <xdr:cNvPr id="320" name="Shape 7">
              <a:extLst>
                <a:ext uri="{FF2B5EF4-FFF2-40B4-BE49-F238E27FC236}">
                  <a16:creationId xmlns:a16="http://schemas.microsoft.com/office/drawing/2014/main" id="{00000000-0008-0000-0200-00004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1" name="Shape 206" descr="plus, red icon">
              <a:extLst>
                <a:ext uri="{FF2B5EF4-FFF2-40B4-BE49-F238E27FC236}">
                  <a16:creationId xmlns:a16="http://schemas.microsoft.com/office/drawing/2014/main" id="{00000000-0008-0000-0200-000041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22" name="Shape 207">
              <a:extLst>
                <a:ext uri="{FF2B5EF4-FFF2-40B4-BE49-F238E27FC236}">
                  <a16:creationId xmlns:a16="http://schemas.microsoft.com/office/drawing/2014/main" id="{00000000-0008-0000-0200-00004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95250</xdr:colOff>
      <xdr:row>55</xdr:row>
      <xdr:rowOff>171450</xdr:rowOff>
    </xdr:from>
    <xdr:ext cx="266700" cy="295275"/>
    <xdr:grpSp>
      <xdr:nvGrpSpPr>
        <xdr:cNvPr id="323" name="Shape 2">
          <a:extLst>
            <a:ext uri="{FF2B5EF4-FFF2-40B4-BE49-F238E27FC236}">
              <a16:creationId xmlns:a16="http://schemas.microsoft.com/office/drawing/2014/main" id="{00000000-0008-0000-0200-000043010000}"/>
            </a:ext>
          </a:extLst>
        </xdr:cNvPr>
        <xdr:cNvGrpSpPr/>
      </xdr:nvGrpSpPr>
      <xdr:grpSpPr>
        <a:xfrm>
          <a:off x="11268075" y="11039475"/>
          <a:ext cx="266700" cy="295275"/>
          <a:chOff x="5212650" y="3632363"/>
          <a:chExt cx="266700" cy="295275"/>
        </a:xfrm>
      </xdr:grpSpPr>
      <xdr:grpSp>
        <xdr:nvGrpSpPr>
          <xdr:cNvPr id="324" name="Shape 208">
            <a:extLst>
              <a:ext uri="{FF2B5EF4-FFF2-40B4-BE49-F238E27FC236}">
                <a16:creationId xmlns:a16="http://schemas.microsoft.com/office/drawing/2014/main" id="{00000000-0008-0000-0200-000044010000}"/>
              </a:ext>
            </a:extLst>
          </xdr:cNvPr>
          <xdr:cNvGrpSpPr/>
        </xdr:nvGrpSpPr>
        <xdr:grpSpPr>
          <a:xfrm>
            <a:off x="5212650" y="3632363"/>
            <a:ext cx="266700" cy="295275"/>
            <a:chOff x="7133101" y="738758"/>
            <a:chExt cx="288032" cy="288032"/>
          </a:xfrm>
        </xdr:grpSpPr>
        <xdr:sp macro="" textlink="">
          <xdr:nvSpPr>
            <xdr:cNvPr id="325" name="Shape 7">
              <a:extLst>
                <a:ext uri="{FF2B5EF4-FFF2-40B4-BE49-F238E27FC236}">
                  <a16:creationId xmlns:a16="http://schemas.microsoft.com/office/drawing/2014/main" id="{00000000-0008-0000-0200-00004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6" name="Shape 209" descr="plus, red icon">
              <a:extLst>
                <a:ext uri="{FF2B5EF4-FFF2-40B4-BE49-F238E27FC236}">
                  <a16:creationId xmlns:a16="http://schemas.microsoft.com/office/drawing/2014/main" id="{00000000-0008-0000-0200-00004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27" name="Shape 210">
              <a:extLst>
                <a:ext uri="{FF2B5EF4-FFF2-40B4-BE49-F238E27FC236}">
                  <a16:creationId xmlns:a16="http://schemas.microsoft.com/office/drawing/2014/main" id="{00000000-0008-0000-0200-00004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19050</xdr:colOff>
      <xdr:row>59</xdr:row>
      <xdr:rowOff>9525</xdr:rowOff>
    </xdr:from>
    <xdr:ext cx="1905000" cy="704850"/>
    <xdr:sp macro="" textlink="">
      <xdr:nvSpPr>
        <xdr:cNvPr id="328" name="Shape 211">
          <a:extLst>
            <a:ext uri="{FF2B5EF4-FFF2-40B4-BE49-F238E27FC236}">
              <a16:creationId xmlns:a16="http://schemas.microsoft.com/office/drawing/2014/main" id="{00000000-0008-0000-0200-000048010000}"/>
            </a:ext>
          </a:extLst>
        </xdr:cNvPr>
        <xdr:cNvSpPr txBox="1"/>
      </xdr:nvSpPr>
      <xdr:spPr>
        <a:xfrm>
          <a:off x="4393500" y="3427575"/>
          <a:ext cx="190500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10분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- 1000-2000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레이드 티켓 +1</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후원을 통해 추가보상 획득 가능</a:t>
          </a:r>
          <a:endParaRPr sz="900">
            <a:latin typeface="+mn-ea"/>
            <a:ea typeface="+mn-ea"/>
            <a:cs typeface="Arial"/>
            <a:sym typeface="Arial"/>
          </a:endParaRPr>
        </a:p>
      </xdr:txBody>
    </xdr:sp>
    <xdr:clientData fLocksWithSheet="0"/>
  </xdr:oneCellAnchor>
  <xdr:oneCellAnchor>
    <xdr:from>
      <xdr:col>15</xdr:col>
      <xdr:colOff>57150</xdr:colOff>
      <xdr:row>68</xdr:row>
      <xdr:rowOff>57150</xdr:rowOff>
    </xdr:from>
    <xdr:ext cx="1695450" cy="704850"/>
    <xdr:sp macro="" textlink="">
      <xdr:nvSpPr>
        <xdr:cNvPr id="329" name="Shape 212">
          <a:extLst>
            <a:ext uri="{FF2B5EF4-FFF2-40B4-BE49-F238E27FC236}">
              <a16:creationId xmlns:a16="http://schemas.microsoft.com/office/drawing/2014/main" id="{00000000-0008-0000-0200-000049010000}"/>
            </a:ext>
          </a:extLst>
        </xdr:cNvPr>
        <xdr:cNvSpPr txBox="1"/>
      </xdr:nvSpPr>
      <xdr:spPr>
        <a:xfrm>
          <a:off x="4498275" y="3427575"/>
          <a:ext cx="169545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30분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- 3000-5000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3장 소모 후 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 매일 진행 가능</a:t>
          </a:r>
          <a:endParaRPr sz="900">
            <a:latin typeface="+mn-ea"/>
            <a:ea typeface="+mn-ea"/>
            <a:cs typeface="Arial"/>
            <a:sym typeface="Arial"/>
          </a:endParaRPr>
        </a:p>
      </xdr:txBody>
    </xdr:sp>
    <xdr:clientData fLocksWithSheet="0"/>
  </xdr:oneCellAnchor>
  <xdr:oneCellAnchor>
    <xdr:from>
      <xdr:col>16</xdr:col>
      <xdr:colOff>304800</xdr:colOff>
      <xdr:row>65</xdr:row>
      <xdr:rowOff>57150</xdr:rowOff>
    </xdr:from>
    <xdr:ext cx="209550" cy="200025"/>
    <xdr:grpSp>
      <xdr:nvGrpSpPr>
        <xdr:cNvPr id="330" name="Shape 2">
          <a:extLst>
            <a:ext uri="{FF2B5EF4-FFF2-40B4-BE49-F238E27FC236}">
              <a16:creationId xmlns:a16="http://schemas.microsoft.com/office/drawing/2014/main" id="{00000000-0008-0000-0200-00004A010000}"/>
            </a:ext>
          </a:extLst>
        </xdr:cNvPr>
        <xdr:cNvGrpSpPr/>
      </xdr:nvGrpSpPr>
      <xdr:grpSpPr>
        <a:xfrm>
          <a:off x="10820400" y="12925425"/>
          <a:ext cx="209550" cy="200025"/>
          <a:chOff x="5241225" y="3679988"/>
          <a:chExt cx="209550" cy="200025"/>
        </a:xfrm>
      </xdr:grpSpPr>
      <xdr:grpSp>
        <xdr:nvGrpSpPr>
          <xdr:cNvPr id="331" name="Shape 213">
            <a:extLst>
              <a:ext uri="{FF2B5EF4-FFF2-40B4-BE49-F238E27FC236}">
                <a16:creationId xmlns:a16="http://schemas.microsoft.com/office/drawing/2014/main" id="{00000000-0008-0000-0200-00004B010000}"/>
              </a:ext>
            </a:extLst>
          </xdr:cNvPr>
          <xdr:cNvGrpSpPr/>
        </xdr:nvGrpSpPr>
        <xdr:grpSpPr>
          <a:xfrm>
            <a:off x="5241225" y="3679988"/>
            <a:ext cx="209550" cy="200025"/>
            <a:chOff x="7174582" y="1217290"/>
            <a:chExt cx="216024" cy="216024"/>
          </a:xfrm>
        </xdr:grpSpPr>
        <xdr:sp macro="" textlink="">
          <xdr:nvSpPr>
            <xdr:cNvPr id="332" name="Shape 7">
              <a:extLst>
                <a:ext uri="{FF2B5EF4-FFF2-40B4-BE49-F238E27FC236}">
                  <a16:creationId xmlns:a16="http://schemas.microsoft.com/office/drawing/2014/main" id="{00000000-0008-0000-0200-00004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3" name="Shape 214" descr="minus, remove, sign icon">
              <a:extLst>
                <a:ext uri="{FF2B5EF4-FFF2-40B4-BE49-F238E27FC236}">
                  <a16:creationId xmlns:a16="http://schemas.microsoft.com/office/drawing/2014/main" id="{00000000-0008-0000-0200-00004D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34" name="Shape 215">
              <a:extLst>
                <a:ext uri="{FF2B5EF4-FFF2-40B4-BE49-F238E27FC236}">
                  <a16:creationId xmlns:a16="http://schemas.microsoft.com/office/drawing/2014/main" id="{00000000-0008-0000-0200-00004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504825</xdr:colOff>
      <xdr:row>65</xdr:row>
      <xdr:rowOff>38100</xdr:rowOff>
    </xdr:from>
    <xdr:ext cx="247650" cy="276225"/>
    <xdr:grpSp>
      <xdr:nvGrpSpPr>
        <xdr:cNvPr id="335" name="Shape 2">
          <a:extLst>
            <a:ext uri="{FF2B5EF4-FFF2-40B4-BE49-F238E27FC236}">
              <a16:creationId xmlns:a16="http://schemas.microsoft.com/office/drawing/2014/main" id="{00000000-0008-0000-0200-00004F010000}"/>
            </a:ext>
          </a:extLst>
        </xdr:cNvPr>
        <xdr:cNvGrpSpPr/>
      </xdr:nvGrpSpPr>
      <xdr:grpSpPr>
        <a:xfrm>
          <a:off x="11020425" y="12906375"/>
          <a:ext cx="247650" cy="276225"/>
          <a:chOff x="5222175" y="3641888"/>
          <a:chExt cx="247650" cy="276225"/>
        </a:xfrm>
      </xdr:grpSpPr>
      <xdr:grpSp>
        <xdr:nvGrpSpPr>
          <xdr:cNvPr id="336" name="Shape 216">
            <a:extLst>
              <a:ext uri="{FF2B5EF4-FFF2-40B4-BE49-F238E27FC236}">
                <a16:creationId xmlns:a16="http://schemas.microsoft.com/office/drawing/2014/main" id="{00000000-0008-0000-0200-000050010000}"/>
              </a:ext>
            </a:extLst>
          </xdr:cNvPr>
          <xdr:cNvGrpSpPr/>
        </xdr:nvGrpSpPr>
        <xdr:grpSpPr>
          <a:xfrm>
            <a:off x="5222175" y="3641888"/>
            <a:ext cx="247650" cy="276225"/>
            <a:chOff x="7133101" y="738758"/>
            <a:chExt cx="288032" cy="288032"/>
          </a:xfrm>
        </xdr:grpSpPr>
        <xdr:sp macro="" textlink="">
          <xdr:nvSpPr>
            <xdr:cNvPr id="337" name="Shape 7">
              <a:extLst>
                <a:ext uri="{FF2B5EF4-FFF2-40B4-BE49-F238E27FC236}">
                  <a16:creationId xmlns:a16="http://schemas.microsoft.com/office/drawing/2014/main" id="{00000000-0008-0000-0200-00005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8" name="Shape 217" descr="plus, red icon">
              <a:extLst>
                <a:ext uri="{FF2B5EF4-FFF2-40B4-BE49-F238E27FC236}">
                  <a16:creationId xmlns:a16="http://schemas.microsoft.com/office/drawing/2014/main" id="{00000000-0008-0000-0200-00005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39" name="Shape 218">
              <a:extLst>
                <a:ext uri="{FF2B5EF4-FFF2-40B4-BE49-F238E27FC236}">
                  <a16:creationId xmlns:a16="http://schemas.microsoft.com/office/drawing/2014/main" id="{00000000-0008-0000-0200-00005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123825</xdr:colOff>
      <xdr:row>65</xdr:row>
      <xdr:rowOff>19050</xdr:rowOff>
    </xdr:from>
    <xdr:ext cx="266700" cy="276225"/>
    <xdr:grpSp>
      <xdr:nvGrpSpPr>
        <xdr:cNvPr id="340" name="Shape 2">
          <a:extLst>
            <a:ext uri="{FF2B5EF4-FFF2-40B4-BE49-F238E27FC236}">
              <a16:creationId xmlns:a16="http://schemas.microsoft.com/office/drawing/2014/main" id="{00000000-0008-0000-0200-000054010000}"/>
            </a:ext>
          </a:extLst>
        </xdr:cNvPr>
        <xdr:cNvGrpSpPr/>
      </xdr:nvGrpSpPr>
      <xdr:grpSpPr>
        <a:xfrm>
          <a:off x="11296650" y="12887325"/>
          <a:ext cx="266700" cy="276225"/>
          <a:chOff x="5212650" y="3641888"/>
          <a:chExt cx="266700" cy="276225"/>
        </a:xfrm>
      </xdr:grpSpPr>
      <xdr:grpSp>
        <xdr:nvGrpSpPr>
          <xdr:cNvPr id="341" name="Shape 219">
            <a:extLst>
              <a:ext uri="{FF2B5EF4-FFF2-40B4-BE49-F238E27FC236}">
                <a16:creationId xmlns:a16="http://schemas.microsoft.com/office/drawing/2014/main" id="{00000000-0008-0000-0200-000055010000}"/>
              </a:ext>
            </a:extLst>
          </xdr:cNvPr>
          <xdr:cNvGrpSpPr/>
        </xdr:nvGrpSpPr>
        <xdr:grpSpPr>
          <a:xfrm>
            <a:off x="5212650" y="3641888"/>
            <a:ext cx="266700" cy="276225"/>
            <a:chOff x="7133101" y="738758"/>
            <a:chExt cx="288032" cy="288032"/>
          </a:xfrm>
        </xdr:grpSpPr>
        <xdr:sp macro="" textlink="">
          <xdr:nvSpPr>
            <xdr:cNvPr id="342" name="Shape 7">
              <a:extLst>
                <a:ext uri="{FF2B5EF4-FFF2-40B4-BE49-F238E27FC236}">
                  <a16:creationId xmlns:a16="http://schemas.microsoft.com/office/drawing/2014/main" id="{00000000-0008-0000-0200-000056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3" name="Shape 220" descr="plus, red icon">
              <a:extLst>
                <a:ext uri="{FF2B5EF4-FFF2-40B4-BE49-F238E27FC236}">
                  <a16:creationId xmlns:a16="http://schemas.microsoft.com/office/drawing/2014/main" id="{00000000-0008-0000-0200-000057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44" name="Shape 221">
              <a:extLst>
                <a:ext uri="{FF2B5EF4-FFF2-40B4-BE49-F238E27FC236}">
                  <a16:creationId xmlns:a16="http://schemas.microsoft.com/office/drawing/2014/main" id="{00000000-0008-0000-0200-000058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65</xdr:row>
      <xdr:rowOff>38100</xdr:rowOff>
    </xdr:from>
    <xdr:ext cx="209550" cy="200025"/>
    <xdr:grpSp>
      <xdr:nvGrpSpPr>
        <xdr:cNvPr id="345" name="Shape 2">
          <a:extLst>
            <a:ext uri="{FF2B5EF4-FFF2-40B4-BE49-F238E27FC236}">
              <a16:creationId xmlns:a16="http://schemas.microsoft.com/office/drawing/2014/main" id="{00000000-0008-0000-0200-000059010000}"/>
            </a:ext>
          </a:extLst>
        </xdr:cNvPr>
        <xdr:cNvGrpSpPr/>
      </xdr:nvGrpSpPr>
      <xdr:grpSpPr>
        <a:xfrm>
          <a:off x="11534775" y="12906375"/>
          <a:ext cx="209550" cy="200025"/>
          <a:chOff x="5241225" y="3679988"/>
          <a:chExt cx="209550" cy="200025"/>
        </a:xfrm>
      </xdr:grpSpPr>
      <xdr:grpSp>
        <xdr:nvGrpSpPr>
          <xdr:cNvPr id="346" name="Shape 222">
            <a:extLst>
              <a:ext uri="{FF2B5EF4-FFF2-40B4-BE49-F238E27FC236}">
                <a16:creationId xmlns:a16="http://schemas.microsoft.com/office/drawing/2014/main" id="{00000000-0008-0000-0200-00005A010000}"/>
              </a:ext>
            </a:extLst>
          </xdr:cNvPr>
          <xdr:cNvGrpSpPr/>
        </xdr:nvGrpSpPr>
        <xdr:grpSpPr>
          <a:xfrm>
            <a:off x="5241225" y="3679988"/>
            <a:ext cx="209550" cy="200025"/>
            <a:chOff x="7174582" y="1217290"/>
            <a:chExt cx="216024" cy="216024"/>
          </a:xfrm>
        </xdr:grpSpPr>
        <xdr:sp macro="" textlink="">
          <xdr:nvSpPr>
            <xdr:cNvPr id="347" name="Shape 7">
              <a:extLst>
                <a:ext uri="{FF2B5EF4-FFF2-40B4-BE49-F238E27FC236}">
                  <a16:creationId xmlns:a16="http://schemas.microsoft.com/office/drawing/2014/main" id="{00000000-0008-0000-0200-00005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8" name="Shape 223" descr="minus, remove, sign icon">
              <a:extLst>
                <a:ext uri="{FF2B5EF4-FFF2-40B4-BE49-F238E27FC236}">
                  <a16:creationId xmlns:a16="http://schemas.microsoft.com/office/drawing/2014/main" id="{00000000-0008-0000-0200-00005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49" name="Shape 224">
              <a:extLst>
                <a:ext uri="{FF2B5EF4-FFF2-40B4-BE49-F238E27FC236}">
                  <a16:creationId xmlns:a16="http://schemas.microsoft.com/office/drawing/2014/main" id="{00000000-0008-0000-0200-00005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342900</xdr:colOff>
      <xdr:row>55</xdr:row>
      <xdr:rowOff>180975</xdr:rowOff>
    </xdr:from>
    <xdr:ext cx="209550" cy="200025"/>
    <xdr:grpSp>
      <xdr:nvGrpSpPr>
        <xdr:cNvPr id="350" name="Shape 2">
          <a:extLst>
            <a:ext uri="{FF2B5EF4-FFF2-40B4-BE49-F238E27FC236}">
              <a16:creationId xmlns:a16="http://schemas.microsoft.com/office/drawing/2014/main" id="{00000000-0008-0000-0200-00005E010000}"/>
            </a:ext>
          </a:extLst>
        </xdr:cNvPr>
        <xdr:cNvGrpSpPr/>
      </xdr:nvGrpSpPr>
      <xdr:grpSpPr>
        <a:xfrm>
          <a:off x="11515725" y="11049000"/>
          <a:ext cx="209550" cy="200025"/>
          <a:chOff x="5241225" y="3679988"/>
          <a:chExt cx="209550" cy="200025"/>
        </a:xfrm>
      </xdr:grpSpPr>
      <xdr:grpSp>
        <xdr:nvGrpSpPr>
          <xdr:cNvPr id="351" name="Shape 225">
            <a:extLst>
              <a:ext uri="{FF2B5EF4-FFF2-40B4-BE49-F238E27FC236}">
                <a16:creationId xmlns:a16="http://schemas.microsoft.com/office/drawing/2014/main" id="{00000000-0008-0000-0200-00005F010000}"/>
              </a:ext>
            </a:extLst>
          </xdr:cNvPr>
          <xdr:cNvGrpSpPr/>
        </xdr:nvGrpSpPr>
        <xdr:grpSpPr>
          <a:xfrm>
            <a:off x="5241225" y="3679988"/>
            <a:ext cx="209550" cy="200025"/>
            <a:chOff x="7174582" y="1217290"/>
            <a:chExt cx="216024" cy="216024"/>
          </a:xfrm>
        </xdr:grpSpPr>
        <xdr:sp macro="" textlink="">
          <xdr:nvSpPr>
            <xdr:cNvPr id="352" name="Shape 7">
              <a:extLst>
                <a:ext uri="{FF2B5EF4-FFF2-40B4-BE49-F238E27FC236}">
                  <a16:creationId xmlns:a16="http://schemas.microsoft.com/office/drawing/2014/main" id="{00000000-0008-0000-0200-000060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53" name="Shape 226" descr="minus, remove, sign icon">
              <a:extLst>
                <a:ext uri="{FF2B5EF4-FFF2-40B4-BE49-F238E27FC236}">
                  <a16:creationId xmlns:a16="http://schemas.microsoft.com/office/drawing/2014/main" id="{00000000-0008-0000-0200-000061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54" name="Shape 227">
              <a:extLst>
                <a:ext uri="{FF2B5EF4-FFF2-40B4-BE49-F238E27FC236}">
                  <a16:creationId xmlns:a16="http://schemas.microsoft.com/office/drawing/2014/main" id="{00000000-0008-0000-0200-000062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285750</xdr:colOff>
      <xdr:row>52</xdr:row>
      <xdr:rowOff>114300</xdr:rowOff>
    </xdr:from>
    <xdr:ext cx="85725" cy="857250"/>
    <xdr:grpSp>
      <xdr:nvGrpSpPr>
        <xdr:cNvPr id="355" name="Shape 2">
          <a:extLst>
            <a:ext uri="{FF2B5EF4-FFF2-40B4-BE49-F238E27FC236}">
              <a16:creationId xmlns:a16="http://schemas.microsoft.com/office/drawing/2014/main" id="{00000000-0008-0000-0200-000063010000}"/>
            </a:ext>
          </a:extLst>
        </xdr:cNvPr>
        <xdr:cNvGrpSpPr/>
      </xdr:nvGrpSpPr>
      <xdr:grpSpPr>
        <a:xfrm>
          <a:off x="8829675" y="10382250"/>
          <a:ext cx="85725" cy="857250"/>
          <a:chOff x="5303138" y="3351375"/>
          <a:chExt cx="85725" cy="857250"/>
        </a:xfrm>
      </xdr:grpSpPr>
      <xdr:cxnSp macro="">
        <xdr:nvCxnSpPr>
          <xdr:cNvPr id="356" name="Shape 228">
            <a:extLst>
              <a:ext uri="{FF2B5EF4-FFF2-40B4-BE49-F238E27FC236}">
                <a16:creationId xmlns:a16="http://schemas.microsoft.com/office/drawing/2014/main" id="{00000000-0008-0000-0200-000064010000}"/>
              </a:ext>
            </a:extLst>
          </xdr:cNvPr>
          <xdr:cNvCxnSpPr/>
        </xdr:nvCxnSpPr>
        <xdr:spPr>
          <a:xfrm flipH="1">
            <a:off x="5303138" y="3351375"/>
            <a:ext cx="85725" cy="8572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28575</xdr:colOff>
      <xdr:row>63</xdr:row>
      <xdr:rowOff>104775</xdr:rowOff>
    </xdr:from>
    <xdr:ext cx="38100" cy="571500"/>
    <xdr:grpSp>
      <xdr:nvGrpSpPr>
        <xdr:cNvPr id="357" name="Shape 2">
          <a:extLst>
            <a:ext uri="{FF2B5EF4-FFF2-40B4-BE49-F238E27FC236}">
              <a16:creationId xmlns:a16="http://schemas.microsoft.com/office/drawing/2014/main" id="{00000000-0008-0000-0200-000065010000}"/>
            </a:ext>
          </a:extLst>
        </xdr:cNvPr>
        <xdr:cNvGrpSpPr/>
      </xdr:nvGrpSpPr>
      <xdr:grpSpPr>
        <a:xfrm>
          <a:off x="10544175" y="12573000"/>
          <a:ext cx="38100" cy="571500"/>
          <a:chOff x="5346000" y="3494250"/>
          <a:chExt cx="0" cy="571500"/>
        </a:xfrm>
      </xdr:grpSpPr>
      <xdr:cxnSp macro="">
        <xdr:nvCxnSpPr>
          <xdr:cNvPr id="358" name="Shape 229">
            <a:extLst>
              <a:ext uri="{FF2B5EF4-FFF2-40B4-BE49-F238E27FC236}">
                <a16:creationId xmlns:a16="http://schemas.microsoft.com/office/drawing/2014/main" id="{00000000-0008-0000-0200-000066010000}"/>
              </a:ext>
            </a:extLst>
          </xdr:cNvPr>
          <xdr:cNvCxnSpPr/>
        </xdr:nvCxnSpPr>
        <xdr:spPr>
          <a:xfrm>
            <a:off x="5346000" y="3494250"/>
            <a:ext cx="0" cy="5715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0</xdr:colOff>
      <xdr:row>53</xdr:row>
      <xdr:rowOff>19050</xdr:rowOff>
    </xdr:from>
    <xdr:ext cx="581025" cy="704850"/>
    <xdr:grpSp>
      <xdr:nvGrpSpPr>
        <xdr:cNvPr id="359" name="Shape 2">
          <a:extLst>
            <a:ext uri="{FF2B5EF4-FFF2-40B4-BE49-F238E27FC236}">
              <a16:creationId xmlns:a16="http://schemas.microsoft.com/office/drawing/2014/main" id="{00000000-0008-0000-0200-000067010000}"/>
            </a:ext>
          </a:extLst>
        </xdr:cNvPr>
        <xdr:cNvGrpSpPr/>
      </xdr:nvGrpSpPr>
      <xdr:grpSpPr>
        <a:xfrm>
          <a:off x="9858375" y="10487025"/>
          <a:ext cx="581025" cy="704850"/>
          <a:chOff x="5055488" y="3427575"/>
          <a:chExt cx="581025" cy="704850"/>
        </a:xfrm>
      </xdr:grpSpPr>
      <xdr:cxnSp macro="">
        <xdr:nvCxnSpPr>
          <xdr:cNvPr id="360" name="Shape 230">
            <a:extLst>
              <a:ext uri="{FF2B5EF4-FFF2-40B4-BE49-F238E27FC236}">
                <a16:creationId xmlns:a16="http://schemas.microsoft.com/office/drawing/2014/main" id="{00000000-0008-0000-0200-000068010000}"/>
              </a:ext>
            </a:extLst>
          </xdr:cNvPr>
          <xdr:cNvCxnSpPr/>
        </xdr:nvCxnSpPr>
        <xdr:spPr>
          <a:xfrm>
            <a:off x="5055488" y="3427575"/>
            <a:ext cx="581025" cy="704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180975</xdr:colOff>
      <xdr:row>59</xdr:row>
      <xdr:rowOff>133350</xdr:rowOff>
    </xdr:from>
    <xdr:ext cx="1257300" cy="371475"/>
    <xdr:sp macro="" textlink="">
      <xdr:nvSpPr>
        <xdr:cNvPr id="361" name="Shape 231">
          <a:extLst>
            <a:ext uri="{FF2B5EF4-FFF2-40B4-BE49-F238E27FC236}">
              <a16:creationId xmlns:a16="http://schemas.microsoft.com/office/drawing/2014/main" id="{00000000-0008-0000-0200-000069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몬쓸리 미션</a:t>
          </a:r>
          <a:endParaRPr sz="1050">
            <a:solidFill>
              <a:srgbClr val="000000"/>
            </a:solidFill>
            <a:latin typeface="+mn-ea"/>
            <a:ea typeface="+mn-ea"/>
          </a:endParaRPr>
        </a:p>
      </xdr:txBody>
    </xdr:sp>
    <xdr:clientData fLocksWithSheet="0"/>
  </xdr:oneCellAnchor>
  <xdr:oneCellAnchor>
    <xdr:from>
      <xdr:col>9</xdr:col>
      <xdr:colOff>581025</xdr:colOff>
      <xdr:row>58</xdr:row>
      <xdr:rowOff>123825</xdr:rowOff>
    </xdr:from>
    <xdr:ext cx="190500" cy="200025"/>
    <xdr:grpSp>
      <xdr:nvGrpSpPr>
        <xdr:cNvPr id="362" name="Shape 2">
          <a:extLst>
            <a:ext uri="{FF2B5EF4-FFF2-40B4-BE49-F238E27FC236}">
              <a16:creationId xmlns:a16="http://schemas.microsoft.com/office/drawing/2014/main" id="{00000000-0008-0000-0200-00006A010000}"/>
            </a:ext>
          </a:extLst>
        </xdr:cNvPr>
        <xdr:cNvGrpSpPr/>
      </xdr:nvGrpSpPr>
      <xdr:grpSpPr>
        <a:xfrm>
          <a:off x="6496050" y="11591925"/>
          <a:ext cx="190500" cy="200025"/>
          <a:chOff x="5250750" y="3679988"/>
          <a:chExt cx="190500" cy="200025"/>
        </a:xfrm>
      </xdr:grpSpPr>
      <xdr:grpSp>
        <xdr:nvGrpSpPr>
          <xdr:cNvPr id="363" name="Shape 232">
            <a:extLst>
              <a:ext uri="{FF2B5EF4-FFF2-40B4-BE49-F238E27FC236}">
                <a16:creationId xmlns:a16="http://schemas.microsoft.com/office/drawing/2014/main" id="{00000000-0008-0000-0200-00006B010000}"/>
              </a:ext>
            </a:extLst>
          </xdr:cNvPr>
          <xdr:cNvGrpSpPr/>
        </xdr:nvGrpSpPr>
        <xdr:grpSpPr>
          <a:xfrm>
            <a:off x="5250750" y="3679988"/>
            <a:ext cx="190500" cy="200025"/>
            <a:chOff x="7174582" y="1217290"/>
            <a:chExt cx="216024" cy="216024"/>
          </a:xfrm>
        </xdr:grpSpPr>
        <xdr:sp macro="" textlink="">
          <xdr:nvSpPr>
            <xdr:cNvPr id="364" name="Shape 7">
              <a:extLst>
                <a:ext uri="{FF2B5EF4-FFF2-40B4-BE49-F238E27FC236}">
                  <a16:creationId xmlns:a16="http://schemas.microsoft.com/office/drawing/2014/main" id="{00000000-0008-0000-0200-00006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65" name="Shape 233" descr="minus, remove, sign icon">
              <a:extLst>
                <a:ext uri="{FF2B5EF4-FFF2-40B4-BE49-F238E27FC236}">
                  <a16:creationId xmlns:a16="http://schemas.microsoft.com/office/drawing/2014/main" id="{00000000-0008-0000-0200-00006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66" name="Shape 234">
              <a:extLst>
                <a:ext uri="{FF2B5EF4-FFF2-40B4-BE49-F238E27FC236}">
                  <a16:creationId xmlns:a16="http://schemas.microsoft.com/office/drawing/2014/main" id="{00000000-0008-0000-0200-00006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190500</xdr:colOff>
      <xdr:row>58</xdr:row>
      <xdr:rowOff>95250</xdr:rowOff>
    </xdr:from>
    <xdr:ext cx="266700" cy="276225"/>
    <xdr:grpSp>
      <xdr:nvGrpSpPr>
        <xdr:cNvPr id="367" name="Shape 2">
          <a:extLst>
            <a:ext uri="{FF2B5EF4-FFF2-40B4-BE49-F238E27FC236}">
              <a16:creationId xmlns:a16="http://schemas.microsoft.com/office/drawing/2014/main" id="{00000000-0008-0000-0200-00006F010000}"/>
            </a:ext>
          </a:extLst>
        </xdr:cNvPr>
        <xdr:cNvGrpSpPr/>
      </xdr:nvGrpSpPr>
      <xdr:grpSpPr>
        <a:xfrm>
          <a:off x="6762750" y="11563350"/>
          <a:ext cx="266700" cy="276225"/>
          <a:chOff x="5212650" y="3641888"/>
          <a:chExt cx="266700" cy="276225"/>
        </a:xfrm>
      </xdr:grpSpPr>
      <xdr:grpSp>
        <xdr:nvGrpSpPr>
          <xdr:cNvPr id="368" name="Shape 235">
            <a:extLst>
              <a:ext uri="{FF2B5EF4-FFF2-40B4-BE49-F238E27FC236}">
                <a16:creationId xmlns:a16="http://schemas.microsoft.com/office/drawing/2014/main" id="{00000000-0008-0000-0200-000070010000}"/>
              </a:ext>
            </a:extLst>
          </xdr:cNvPr>
          <xdr:cNvGrpSpPr/>
        </xdr:nvGrpSpPr>
        <xdr:grpSpPr>
          <a:xfrm>
            <a:off x="5212650" y="3641888"/>
            <a:ext cx="266700" cy="276225"/>
            <a:chOff x="7133101" y="738758"/>
            <a:chExt cx="288032" cy="288032"/>
          </a:xfrm>
        </xdr:grpSpPr>
        <xdr:sp macro="" textlink="">
          <xdr:nvSpPr>
            <xdr:cNvPr id="369" name="Shape 7">
              <a:extLst>
                <a:ext uri="{FF2B5EF4-FFF2-40B4-BE49-F238E27FC236}">
                  <a16:creationId xmlns:a16="http://schemas.microsoft.com/office/drawing/2014/main" id="{00000000-0008-0000-0200-00007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0" name="Shape 236" descr="plus, red icon">
              <a:extLst>
                <a:ext uri="{FF2B5EF4-FFF2-40B4-BE49-F238E27FC236}">
                  <a16:creationId xmlns:a16="http://schemas.microsoft.com/office/drawing/2014/main" id="{00000000-0008-0000-0200-00007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71" name="Shape 237">
              <a:extLst>
                <a:ext uri="{FF2B5EF4-FFF2-40B4-BE49-F238E27FC236}">
                  <a16:creationId xmlns:a16="http://schemas.microsoft.com/office/drawing/2014/main" id="{00000000-0008-0000-0200-00007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447675</xdr:colOff>
      <xdr:row>58</xdr:row>
      <xdr:rowOff>114300</xdr:rowOff>
    </xdr:from>
    <xdr:ext cx="190500" cy="200025"/>
    <xdr:grpSp>
      <xdr:nvGrpSpPr>
        <xdr:cNvPr id="372" name="Shape 2">
          <a:extLst>
            <a:ext uri="{FF2B5EF4-FFF2-40B4-BE49-F238E27FC236}">
              <a16:creationId xmlns:a16="http://schemas.microsoft.com/office/drawing/2014/main" id="{00000000-0008-0000-0200-000074010000}"/>
            </a:ext>
          </a:extLst>
        </xdr:cNvPr>
        <xdr:cNvGrpSpPr/>
      </xdr:nvGrpSpPr>
      <xdr:grpSpPr>
        <a:xfrm>
          <a:off x="7019925" y="11582400"/>
          <a:ext cx="190500" cy="200025"/>
          <a:chOff x="5250750" y="3679988"/>
          <a:chExt cx="190500" cy="200025"/>
        </a:xfrm>
      </xdr:grpSpPr>
      <xdr:grpSp>
        <xdr:nvGrpSpPr>
          <xdr:cNvPr id="373" name="Shape 238">
            <a:extLst>
              <a:ext uri="{FF2B5EF4-FFF2-40B4-BE49-F238E27FC236}">
                <a16:creationId xmlns:a16="http://schemas.microsoft.com/office/drawing/2014/main" id="{00000000-0008-0000-0200-000075010000}"/>
              </a:ext>
            </a:extLst>
          </xdr:cNvPr>
          <xdr:cNvGrpSpPr/>
        </xdr:nvGrpSpPr>
        <xdr:grpSpPr>
          <a:xfrm>
            <a:off x="5250750" y="3679988"/>
            <a:ext cx="190500" cy="200025"/>
            <a:chOff x="7174582" y="1217290"/>
            <a:chExt cx="216024" cy="216024"/>
          </a:xfrm>
        </xdr:grpSpPr>
        <xdr:sp macro="" textlink="">
          <xdr:nvSpPr>
            <xdr:cNvPr id="374" name="Shape 7">
              <a:extLst>
                <a:ext uri="{FF2B5EF4-FFF2-40B4-BE49-F238E27FC236}">
                  <a16:creationId xmlns:a16="http://schemas.microsoft.com/office/drawing/2014/main" id="{00000000-0008-0000-0200-00007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5" name="Shape 239" descr="minus, remove, sign icon">
              <a:extLst>
                <a:ext uri="{FF2B5EF4-FFF2-40B4-BE49-F238E27FC236}">
                  <a16:creationId xmlns:a16="http://schemas.microsoft.com/office/drawing/2014/main" id="{00000000-0008-0000-0200-000077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76" name="Shape 240">
              <a:extLst>
                <a:ext uri="{FF2B5EF4-FFF2-40B4-BE49-F238E27FC236}">
                  <a16:creationId xmlns:a16="http://schemas.microsoft.com/office/drawing/2014/main" id="{00000000-0008-0000-0200-00007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38100</xdr:colOff>
      <xdr:row>58</xdr:row>
      <xdr:rowOff>95250</xdr:rowOff>
    </xdr:from>
    <xdr:ext cx="266700" cy="276225"/>
    <xdr:grpSp>
      <xdr:nvGrpSpPr>
        <xdr:cNvPr id="377" name="Shape 2">
          <a:extLst>
            <a:ext uri="{FF2B5EF4-FFF2-40B4-BE49-F238E27FC236}">
              <a16:creationId xmlns:a16="http://schemas.microsoft.com/office/drawing/2014/main" id="{00000000-0008-0000-0200-000079010000}"/>
            </a:ext>
          </a:extLst>
        </xdr:cNvPr>
        <xdr:cNvGrpSpPr/>
      </xdr:nvGrpSpPr>
      <xdr:grpSpPr>
        <a:xfrm>
          <a:off x="7267575" y="11563350"/>
          <a:ext cx="266700" cy="276225"/>
          <a:chOff x="5212650" y="3641888"/>
          <a:chExt cx="266700" cy="276225"/>
        </a:xfrm>
      </xdr:grpSpPr>
      <xdr:grpSp>
        <xdr:nvGrpSpPr>
          <xdr:cNvPr id="378" name="Shape 241">
            <a:extLst>
              <a:ext uri="{FF2B5EF4-FFF2-40B4-BE49-F238E27FC236}">
                <a16:creationId xmlns:a16="http://schemas.microsoft.com/office/drawing/2014/main" id="{00000000-0008-0000-0200-00007A010000}"/>
              </a:ext>
            </a:extLst>
          </xdr:cNvPr>
          <xdr:cNvGrpSpPr/>
        </xdr:nvGrpSpPr>
        <xdr:grpSpPr>
          <a:xfrm>
            <a:off x="5212650" y="3641888"/>
            <a:ext cx="266700" cy="276225"/>
            <a:chOff x="7133101" y="738758"/>
            <a:chExt cx="288032" cy="288032"/>
          </a:xfrm>
        </xdr:grpSpPr>
        <xdr:sp macro="" textlink="">
          <xdr:nvSpPr>
            <xdr:cNvPr id="379" name="Shape 7">
              <a:extLst>
                <a:ext uri="{FF2B5EF4-FFF2-40B4-BE49-F238E27FC236}">
                  <a16:creationId xmlns:a16="http://schemas.microsoft.com/office/drawing/2014/main" id="{00000000-0008-0000-0200-00007B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0" name="Shape 242" descr="plus, red icon">
              <a:extLst>
                <a:ext uri="{FF2B5EF4-FFF2-40B4-BE49-F238E27FC236}">
                  <a16:creationId xmlns:a16="http://schemas.microsoft.com/office/drawing/2014/main" id="{00000000-0008-0000-0200-00007C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81" name="Shape 243">
              <a:extLst>
                <a:ext uri="{FF2B5EF4-FFF2-40B4-BE49-F238E27FC236}">
                  <a16:creationId xmlns:a16="http://schemas.microsoft.com/office/drawing/2014/main" id="{00000000-0008-0000-0200-00007D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8</xdr:col>
      <xdr:colOff>190500</xdr:colOff>
      <xdr:row>61</xdr:row>
      <xdr:rowOff>104775</xdr:rowOff>
    </xdr:from>
    <xdr:ext cx="1885950" cy="723900"/>
    <xdr:sp macro="" textlink="">
      <xdr:nvSpPr>
        <xdr:cNvPr id="382" name="Shape 244">
          <a:extLst>
            <a:ext uri="{FF2B5EF4-FFF2-40B4-BE49-F238E27FC236}">
              <a16:creationId xmlns:a16="http://schemas.microsoft.com/office/drawing/2014/main" id="{00000000-0008-0000-0200-00007E010000}"/>
            </a:ext>
          </a:extLst>
        </xdr:cNvPr>
        <xdr:cNvSpPr txBox="1"/>
      </xdr:nvSpPr>
      <xdr:spPr>
        <a:xfrm>
          <a:off x="4407788" y="3422813"/>
          <a:ext cx="1876425"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60분 소요 미션 (후원 전용)</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- 7000-10000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10장 소모 후 15장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통해서만 진행 가능</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\3300, 영구</a:t>
          </a:r>
          <a:endParaRPr sz="900">
            <a:latin typeface="+mn-ea"/>
            <a:ea typeface="+mn-ea"/>
            <a:cs typeface="Arial"/>
            <a:sym typeface="Arial"/>
          </a:endParaRPr>
        </a:p>
      </xdr:txBody>
    </xdr:sp>
    <xdr:clientData fLocksWithSheet="0"/>
  </xdr:oneCellAnchor>
  <xdr:oneCellAnchor>
    <xdr:from>
      <xdr:col>15</xdr:col>
      <xdr:colOff>361950</xdr:colOff>
      <xdr:row>52</xdr:row>
      <xdr:rowOff>123825</xdr:rowOff>
    </xdr:from>
    <xdr:ext cx="1914525" cy="904875"/>
    <xdr:grpSp>
      <xdr:nvGrpSpPr>
        <xdr:cNvPr id="383" name="Shape 2">
          <a:extLst>
            <a:ext uri="{FF2B5EF4-FFF2-40B4-BE49-F238E27FC236}">
              <a16:creationId xmlns:a16="http://schemas.microsoft.com/office/drawing/2014/main" id="{00000000-0008-0000-0200-00007F010000}"/>
            </a:ext>
          </a:extLst>
        </xdr:cNvPr>
        <xdr:cNvGrpSpPr/>
      </xdr:nvGrpSpPr>
      <xdr:grpSpPr>
        <a:xfrm>
          <a:off x="10220325" y="10391775"/>
          <a:ext cx="1914525" cy="904875"/>
          <a:chOff x="4388738" y="3332325"/>
          <a:chExt cx="1914525" cy="895350"/>
        </a:xfrm>
      </xdr:grpSpPr>
      <xdr:cxnSp macro="">
        <xdr:nvCxnSpPr>
          <xdr:cNvPr id="384" name="Shape 245">
            <a:extLst>
              <a:ext uri="{FF2B5EF4-FFF2-40B4-BE49-F238E27FC236}">
                <a16:creationId xmlns:a16="http://schemas.microsoft.com/office/drawing/2014/main" id="{00000000-0008-0000-0200-000080010000}"/>
              </a:ext>
            </a:extLst>
          </xdr:cNvPr>
          <xdr:cNvCxnSpPr/>
        </xdr:nvCxnSpPr>
        <xdr:spPr>
          <a:xfrm>
            <a:off x="4388738" y="3332325"/>
            <a:ext cx="1914525" cy="895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200025</xdr:colOff>
      <xdr:row>57</xdr:row>
      <xdr:rowOff>123825</xdr:rowOff>
    </xdr:from>
    <xdr:ext cx="1257300" cy="371475"/>
    <xdr:sp macro="" textlink="">
      <xdr:nvSpPr>
        <xdr:cNvPr id="385" name="Shape 246">
          <a:extLst>
            <a:ext uri="{FF2B5EF4-FFF2-40B4-BE49-F238E27FC236}">
              <a16:creationId xmlns:a16="http://schemas.microsoft.com/office/drawing/2014/main" id="{00000000-0008-0000-0200-000081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도감 미션</a:t>
          </a:r>
          <a:endParaRPr sz="1050">
            <a:solidFill>
              <a:srgbClr val="000000"/>
            </a:solidFill>
            <a:latin typeface="+mn-ea"/>
            <a:ea typeface="+mn-ea"/>
          </a:endParaRPr>
        </a:p>
      </xdr:txBody>
    </xdr:sp>
    <xdr:clientData fLocksWithSheet="0"/>
  </xdr:oneCellAnchor>
  <xdr:oneCellAnchor>
    <xdr:from>
      <xdr:col>20</xdr:col>
      <xdr:colOff>209550</xdr:colOff>
      <xdr:row>56</xdr:row>
      <xdr:rowOff>95250</xdr:rowOff>
    </xdr:from>
    <xdr:ext cx="209550" cy="200025"/>
    <xdr:grpSp>
      <xdr:nvGrpSpPr>
        <xdr:cNvPr id="386" name="Shape 2">
          <a:extLst>
            <a:ext uri="{FF2B5EF4-FFF2-40B4-BE49-F238E27FC236}">
              <a16:creationId xmlns:a16="http://schemas.microsoft.com/office/drawing/2014/main" id="{00000000-0008-0000-0200-000082010000}"/>
            </a:ext>
          </a:extLst>
        </xdr:cNvPr>
        <xdr:cNvGrpSpPr/>
      </xdr:nvGrpSpPr>
      <xdr:grpSpPr>
        <a:xfrm>
          <a:off x="13354050" y="11163300"/>
          <a:ext cx="209550" cy="200025"/>
          <a:chOff x="5241225" y="3679988"/>
          <a:chExt cx="209550" cy="200025"/>
        </a:xfrm>
      </xdr:grpSpPr>
      <xdr:grpSp>
        <xdr:nvGrpSpPr>
          <xdr:cNvPr id="387" name="Shape 247">
            <a:extLst>
              <a:ext uri="{FF2B5EF4-FFF2-40B4-BE49-F238E27FC236}">
                <a16:creationId xmlns:a16="http://schemas.microsoft.com/office/drawing/2014/main" id="{00000000-0008-0000-0200-000083010000}"/>
              </a:ext>
            </a:extLst>
          </xdr:cNvPr>
          <xdr:cNvGrpSpPr/>
        </xdr:nvGrpSpPr>
        <xdr:grpSpPr>
          <a:xfrm>
            <a:off x="5241225" y="3679988"/>
            <a:ext cx="209550" cy="200025"/>
            <a:chOff x="7174582" y="1217290"/>
            <a:chExt cx="216024" cy="216024"/>
          </a:xfrm>
        </xdr:grpSpPr>
        <xdr:sp macro="" textlink="">
          <xdr:nvSpPr>
            <xdr:cNvPr id="388" name="Shape 7">
              <a:extLst>
                <a:ext uri="{FF2B5EF4-FFF2-40B4-BE49-F238E27FC236}">
                  <a16:creationId xmlns:a16="http://schemas.microsoft.com/office/drawing/2014/main" id="{00000000-0008-0000-0200-000084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9" name="Shape 248" descr="minus, remove, sign icon">
              <a:extLst>
                <a:ext uri="{FF2B5EF4-FFF2-40B4-BE49-F238E27FC236}">
                  <a16:creationId xmlns:a16="http://schemas.microsoft.com/office/drawing/2014/main" id="{00000000-0008-0000-0200-000085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90" name="Shape 249">
              <a:extLst>
                <a:ext uri="{FF2B5EF4-FFF2-40B4-BE49-F238E27FC236}">
                  <a16:creationId xmlns:a16="http://schemas.microsoft.com/office/drawing/2014/main" id="{00000000-0008-0000-0200-000086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142875</xdr:colOff>
      <xdr:row>59</xdr:row>
      <xdr:rowOff>133350</xdr:rowOff>
    </xdr:from>
    <xdr:ext cx="2543175" cy="723900"/>
    <xdr:sp macro="" textlink="">
      <xdr:nvSpPr>
        <xdr:cNvPr id="391" name="Shape 250">
          <a:extLst>
            <a:ext uri="{FF2B5EF4-FFF2-40B4-BE49-F238E27FC236}">
              <a16:creationId xmlns:a16="http://schemas.microsoft.com/office/drawing/2014/main" id="{00000000-0008-0000-0200-000087010000}"/>
            </a:ext>
          </a:extLst>
        </xdr:cNvPr>
        <xdr:cNvSpPr txBox="1"/>
      </xdr:nvSpPr>
      <xdr:spPr>
        <a:xfrm>
          <a:off x="4079175" y="3422813"/>
          <a:ext cx="2533650"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각종 퀘스트, 필드&amp;레이드보스  사냥시 진행</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완료시 칭호, 해당 필드 보너스 등으로 보상</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뽐내기가 가능하도록, 100% 이후도 기록</a:t>
          </a:r>
          <a:endParaRPr sz="900">
            <a:latin typeface="+mn-ea"/>
            <a:ea typeface="+mn-ea"/>
            <a:cs typeface="Arial"/>
            <a:sym typeface="Arial"/>
          </a:endParaRPr>
        </a:p>
      </xdr:txBody>
    </xdr:sp>
    <xdr:clientData fLocksWithSheet="0"/>
  </xdr:oneCellAnchor>
  <xdr:oneCellAnchor>
    <xdr:from>
      <xdr:col>9</xdr:col>
      <xdr:colOff>104775</xdr:colOff>
      <xdr:row>29</xdr:row>
      <xdr:rowOff>123825</xdr:rowOff>
    </xdr:from>
    <xdr:ext cx="1257300" cy="371475"/>
    <xdr:sp macro="" textlink="">
      <xdr:nvSpPr>
        <xdr:cNvPr id="392" name="Shape 251">
          <a:extLst>
            <a:ext uri="{FF2B5EF4-FFF2-40B4-BE49-F238E27FC236}">
              <a16:creationId xmlns:a16="http://schemas.microsoft.com/office/drawing/2014/main" id="{00000000-0008-0000-0200-00008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효율 증가</a:t>
          </a:r>
          <a:endParaRPr sz="1200">
            <a:latin typeface="+mn-ea"/>
            <a:ea typeface="+mn-ea"/>
          </a:endParaRPr>
        </a:p>
      </xdr:txBody>
    </xdr:sp>
    <xdr:clientData fLocksWithSheet="0"/>
  </xdr:oneCellAnchor>
  <xdr:oneCellAnchor>
    <xdr:from>
      <xdr:col>10</xdr:col>
      <xdr:colOff>533400</xdr:colOff>
      <xdr:row>40</xdr:row>
      <xdr:rowOff>0</xdr:rowOff>
    </xdr:from>
    <xdr:ext cx="190500" cy="200025"/>
    <xdr:grpSp>
      <xdr:nvGrpSpPr>
        <xdr:cNvPr id="393" name="Shape 2">
          <a:extLst>
            <a:ext uri="{FF2B5EF4-FFF2-40B4-BE49-F238E27FC236}">
              <a16:creationId xmlns:a16="http://schemas.microsoft.com/office/drawing/2014/main" id="{00000000-0008-0000-0200-000089010000}"/>
            </a:ext>
          </a:extLst>
        </xdr:cNvPr>
        <xdr:cNvGrpSpPr/>
      </xdr:nvGrpSpPr>
      <xdr:grpSpPr>
        <a:xfrm>
          <a:off x="7105650" y="7867650"/>
          <a:ext cx="190500" cy="200025"/>
          <a:chOff x="5250750" y="3679988"/>
          <a:chExt cx="190500" cy="200025"/>
        </a:xfrm>
      </xdr:grpSpPr>
      <xdr:grpSp>
        <xdr:nvGrpSpPr>
          <xdr:cNvPr id="394" name="Shape 252">
            <a:extLst>
              <a:ext uri="{FF2B5EF4-FFF2-40B4-BE49-F238E27FC236}">
                <a16:creationId xmlns:a16="http://schemas.microsoft.com/office/drawing/2014/main" id="{00000000-0008-0000-0200-00008A010000}"/>
              </a:ext>
            </a:extLst>
          </xdr:cNvPr>
          <xdr:cNvGrpSpPr/>
        </xdr:nvGrpSpPr>
        <xdr:grpSpPr>
          <a:xfrm>
            <a:off x="5250750" y="3679988"/>
            <a:ext cx="190500" cy="200025"/>
            <a:chOff x="7174582" y="1217290"/>
            <a:chExt cx="216024" cy="216024"/>
          </a:xfrm>
        </xdr:grpSpPr>
        <xdr:sp macro="" textlink="">
          <xdr:nvSpPr>
            <xdr:cNvPr id="395" name="Shape 7">
              <a:extLst>
                <a:ext uri="{FF2B5EF4-FFF2-40B4-BE49-F238E27FC236}">
                  <a16:creationId xmlns:a16="http://schemas.microsoft.com/office/drawing/2014/main" id="{00000000-0008-0000-0200-00008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96" name="Shape 253" descr="minus, remove, sign icon">
              <a:extLst>
                <a:ext uri="{FF2B5EF4-FFF2-40B4-BE49-F238E27FC236}">
                  <a16:creationId xmlns:a16="http://schemas.microsoft.com/office/drawing/2014/main" id="{00000000-0008-0000-0200-00008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97" name="Shape 254">
              <a:extLst>
                <a:ext uri="{FF2B5EF4-FFF2-40B4-BE49-F238E27FC236}">
                  <a16:creationId xmlns:a16="http://schemas.microsoft.com/office/drawing/2014/main" id="{00000000-0008-0000-0200-00008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123825</xdr:colOff>
      <xdr:row>39</xdr:row>
      <xdr:rowOff>152400</xdr:rowOff>
    </xdr:from>
    <xdr:ext cx="266700" cy="295275"/>
    <xdr:grpSp>
      <xdr:nvGrpSpPr>
        <xdr:cNvPr id="398" name="Shape 2">
          <a:extLst>
            <a:ext uri="{FF2B5EF4-FFF2-40B4-BE49-F238E27FC236}">
              <a16:creationId xmlns:a16="http://schemas.microsoft.com/office/drawing/2014/main" id="{00000000-0008-0000-0200-00008E010000}"/>
            </a:ext>
          </a:extLst>
        </xdr:cNvPr>
        <xdr:cNvGrpSpPr/>
      </xdr:nvGrpSpPr>
      <xdr:grpSpPr>
        <a:xfrm>
          <a:off x="7353300" y="7820025"/>
          <a:ext cx="266700" cy="295275"/>
          <a:chOff x="5212650" y="3632363"/>
          <a:chExt cx="266700" cy="295275"/>
        </a:xfrm>
      </xdr:grpSpPr>
      <xdr:grpSp>
        <xdr:nvGrpSpPr>
          <xdr:cNvPr id="399" name="Shape 255">
            <a:extLst>
              <a:ext uri="{FF2B5EF4-FFF2-40B4-BE49-F238E27FC236}">
                <a16:creationId xmlns:a16="http://schemas.microsoft.com/office/drawing/2014/main" id="{00000000-0008-0000-0200-00008F010000}"/>
              </a:ext>
            </a:extLst>
          </xdr:cNvPr>
          <xdr:cNvGrpSpPr/>
        </xdr:nvGrpSpPr>
        <xdr:grpSpPr>
          <a:xfrm>
            <a:off x="5212650" y="3632363"/>
            <a:ext cx="266700" cy="295275"/>
            <a:chOff x="7133101" y="738758"/>
            <a:chExt cx="288032" cy="288032"/>
          </a:xfrm>
        </xdr:grpSpPr>
        <xdr:sp macro="" textlink="">
          <xdr:nvSpPr>
            <xdr:cNvPr id="400" name="Shape 7">
              <a:extLst>
                <a:ext uri="{FF2B5EF4-FFF2-40B4-BE49-F238E27FC236}">
                  <a16:creationId xmlns:a16="http://schemas.microsoft.com/office/drawing/2014/main" id="{00000000-0008-0000-0200-00009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1" name="Shape 256" descr="plus, red icon">
              <a:extLst>
                <a:ext uri="{FF2B5EF4-FFF2-40B4-BE49-F238E27FC236}">
                  <a16:creationId xmlns:a16="http://schemas.microsoft.com/office/drawing/2014/main" id="{00000000-0008-0000-0200-00009101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402" name="Shape 257">
              <a:extLst>
                <a:ext uri="{FF2B5EF4-FFF2-40B4-BE49-F238E27FC236}">
                  <a16:creationId xmlns:a16="http://schemas.microsoft.com/office/drawing/2014/main" id="{00000000-0008-0000-0200-00009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352425</xdr:colOff>
      <xdr:row>39</xdr:row>
      <xdr:rowOff>171450</xdr:rowOff>
    </xdr:from>
    <xdr:ext cx="247650" cy="295275"/>
    <xdr:grpSp>
      <xdr:nvGrpSpPr>
        <xdr:cNvPr id="403" name="Shape 2">
          <a:extLst>
            <a:ext uri="{FF2B5EF4-FFF2-40B4-BE49-F238E27FC236}">
              <a16:creationId xmlns:a16="http://schemas.microsoft.com/office/drawing/2014/main" id="{00000000-0008-0000-0200-000093010000}"/>
            </a:ext>
          </a:extLst>
        </xdr:cNvPr>
        <xdr:cNvGrpSpPr/>
      </xdr:nvGrpSpPr>
      <xdr:grpSpPr>
        <a:xfrm>
          <a:off x="7581900" y="7839075"/>
          <a:ext cx="247650" cy="295275"/>
          <a:chOff x="5222175" y="3632363"/>
          <a:chExt cx="247650" cy="295275"/>
        </a:xfrm>
      </xdr:grpSpPr>
      <xdr:grpSp>
        <xdr:nvGrpSpPr>
          <xdr:cNvPr id="404" name="Shape 258">
            <a:extLst>
              <a:ext uri="{FF2B5EF4-FFF2-40B4-BE49-F238E27FC236}">
                <a16:creationId xmlns:a16="http://schemas.microsoft.com/office/drawing/2014/main" id="{00000000-0008-0000-0200-000094010000}"/>
              </a:ext>
            </a:extLst>
          </xdr:cNvPr>
          <xdr:cNvGrpSpPr/>
        </xdr:nvGrpSpPr>
        <xdr:grpSpPr>
          <a:xfrm>
            <a:off x="5222175" y="3632363"/>
            <a:ext cx="247650" cy="295275"/>
            <a:chOff x="7133101" y="738758"/>
            <a:chExt cx="288032" cy="288032"/>
          </a:xfrm>
        </xdr:grpSpPr>
        <xdr:sp macro="" textlink="">
          <xdr:nvSpPr>
            <xdr:cNvPr id="405" name="Shape 7">
              <a:extLst>
                <a:ext uri="{FF2B5EF4-FFF2-40B4-BE49-F238E27FC236}">
                  <a16:creationId xmlns:a16="http://schemas.microsoft.com/office/drawing/2014/main" id="{00000000-0008-0000-0200-00009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6" name="Shape 259" descr="plus, red icon">
              <a:extLst>
                <a:ext uri="{FF2B5EF4-FFF2-40B4-BE49-F238E27FC236}">
                  <a16:creationId xmlns:a16="http://schemas.microsoft.com/office/drawing/2014/main" id="{00000000-0008-0000-0200-00009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407" name="Shape 260">
              <a:extLst>
                <a:ext uri="{FF2B5EF4-FFF2-40B4-BE49-F238E27FC236}">
                  <a16:creationId xmlns:a16="http://schemas.microsoft.com/office/drawing/2014/main" id="{00000000-0008-0000-0200-00009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571500</xdr:colOff>
      <xdr:row>39</xdr:row>
      <xdr:rowOff>180975</xdr:rowOff>
    </xdr:from>
    <xdr:ext cx="247650" cy="295275"/>
    <xdr:grpSp>
      <xdr:nvGrpSpPr>
        <xdr:cNvPr id="408" name="Shape 2">
          <a:extLst>
            <a:ext uri="{FF2B5EF4-FFF2-40B4-BE49-F238E27FC236}">
              <a16:creationId xmlns:a16="http://schemas.microsoft.com/office/drawing/2014/main" id="{00000000-0008-0000-0200-000098010000}"/>
            </a:ext>
          </a:extLst>
        </xdr:cNvPr>
        <xdr:cNvGrpSpPr/>
      </xdr:nvGrpSpPr>
      <xdr:grpSpPr>
        <a:xfrm>
          <a:off x="7800975" y="7848600"/>
          <a:ext cx="247650" cy="295275"/>
          <a:chOff x="5222175" y="3632363"/>
          <a:chExt cx="247650" cy="295275"/>
        </a:xfrm>
      </xdr:grpSpPr>
      <xdr:grpSp>
        <xdr:nvGrpSpPr>
          <xdr:cNvPr id="409" name="Shape 261">
            <a:extLst>
              <a:ext uri="{FF2B5EF4-FFF2-40B4-BE49-F238E27FC236}">
                <a16:creationId xmlns:a16="http://schemas.microsoft.com/office/drawing/2014/main" id="{00000000-0008-0000-0200-000099010000}"/>
              </a:ext>
            </a:extLst>
          </xdr:cNvPr>
          <xdr:cNvGrpSpPr/>
        </xdr:nvGrpSpPr>
        <xdr:grpSpPr>
          <a:xfrm>
            <a:off x="5222175" y="3632363"/>
            <a:ext cx="247650" cy="295275"/>
            <a:chOff x="7133101" y="738758"/>
            <a:chExt cx="288032" cy="288032"/>
          </a:xfrm>
        </xdr:grpSpPr>
        <xdr:sp macro="" textlink="">
          <xdr:nvSpPr>
            <xdr:cNvPr id="410" name="Shape 7">
              <a:extLst>
                <a:ext uri="{FF2B5EF4-FFF2-40B4-BE49-F238E27FC236}">
                  <a16:creationId xmlns:a16="http://schemas.microsoft.com/office/drawing/2014/main" id="{00000000-0008-0000-0200-00009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11" name="Shape 262" descr="plus, red icon">
              <a:extLst>
                <a:ext uri="{FF2B5EF4-FFF2-40B4-BE49-F238E27FC236}">
                  <a16:creationId xmlns:a16="http://schemas.microsoft.com/office/drawing/2014/main" id="{00000000-0008-0000-0200-00009B01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412" name="Shape 263">
              <a:extLst>
                <a:ext uri="{FF2B5EF4-FFF2-40B4-BE49-F238E27FC236}">
                  <a16:creationId xmlns:a16="http://schemas.microsoft.com/office/drawing/2014/main" id="{00000000-0008-0000-0200-00009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6</xdr:col>
      <xdr:colOff>85725</xdr:colOff>
      <xdr:row>24</xdr:row>
      <xdr:rowOff>152400</xdr:rowOff>
    </xdr:from>
    <xdr:ext cx="1257300" cy="371475"/>
    <xdr:sp macro="" textlink="">
      <xdr:nvSpPr>
        <xdr:cNvPr id="413" name="Shape 264">
          <a:extLst>
            <a:ext uri="{FF2B5EF4-FFF2-40B4-BE49-F238E27FC236}">
              <a16:creationId xmlns:a16="http://schemas.microsoft.com/office/drawing/2014/main" id="{00000000-0008-0000-0200-00009D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경험치% 증가</a:t>
          </a:r>
          <a:endParaRPr sz="1400">
            <a:solidFill>
              <a:srgbClr val="000000"/>
            </a:solidFill>
            <a:latin typeface="+mn-ea"/>
            <a:ea typeface="+mn-ea"/>
          </a:endParaRPr>
        </a:p>
      </xdr:txBody>
    </xdr:sp>
    <xdr:clientData fLocksWithSheet="0"/>
  </xdr:oneCellAnchor>
  <xdr:oneCellAnchor>
    <xdr:from>
      <xdr:col>6</xdr:col>
      <xdr:colOff>95250</xdr:colOff>
      <xdr:row>26</xdr:row>
      <xdr:rowOff>161925</xdr:rowOff>
    </xdr:from>
    <xdr:ext cx="1247775" cy="371475"/>
    <xdr:sp macro="" textlink="">
      <xdr:nvSpPr>
        <xdr:cNvPr id="414" name="Shape 265">
          <a:extLst>
            <a:ext uri="{FF2B5EF4-FFF2-40B4-BE49-F238E27FC236}">
              <a16:creationId xmlns:a16="http://schemas.microsoft.com/office/drawing/2014/main" id="{00000000-0008-0000-0200-00009E010000}"/>
            </a:ext>
          </a:extLst>
        </xdr:cNvPr>
        <xdr:cNvSpPr/>
      </xdr:nvSpPr>
      <xdr:spPr>
        <a:xfrm>
          <a:off x="4726875" y="3603788"/>
          <a:ext cx="1238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획득재화 증가</a:t>
          </a:r>
          <a:endParaRPr sz="1200">
            <a:solidFill>
              <a:srgbClr val="000000"/>
            </a:solidFill>
            <a:latin typeface="+mn-ea"/>
            <a:ea typeface="+mn-ea"/>
          </a:endParaRPr>
        </a:p>
      </xdr:txBody>
    </xdr:sp>
    <xdr:clientData fLocksWithSheet="0"/>
  </xdr:oneCellAnchor>
  <xdr:oneCellAnchor>
    <xdr:from>
      <xdr:col>6</xdr:col>
      <xdr:colOff>85725</xdr:colOff>
      <xdr:row>29</xdr:row>
      <xdr:rowOff>0</xdr:rowOff>
    </xdr:from>
    <xdr:ext cx="1257300" cy="352425"/>
    <xdr:sp macro="" textlink="">
      <xdr:nvSpPr>
        <xdr:cNvPr id="415" name="Shape 266">
          <a:extLst>
            <a:ext uri="{FF2B5EF4-FFF2-40B4-BE49-F238E27FC236}">
              <a16:creationId xmlns:a16="http://schemas.microsoft.com/office/drawing/2014/main" id="{00000000-0008-0000-0200-00009F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강화확률 증가</a:t>
          </a:r>
          <a:endParaRPr sz="1200">
            <a:solidFill>
              <a:srgbClr val="000000"/>
            </a:solidFill>
            <a:latin typeface="+mn-ea"/>
            <a:ea typeface="+mn-ea"/>
          </a:endParaRPr>
        </a:p>
      </xdr:txBody>
    </xdr:sp>
    <xdr:clientData fLocksWithSheet="0"/>
  </xdr:oneCellAnchor>
  <xdr:oneCellAnchor>
    <xdr:from>
      <xdr:col>2</xdr:col>
      <xdr:colOff>133350</xdr:colOff>
      <xdr:row>29</xdr:row>
      <xdr:rowOff>28575</xdr:rowOff>
    </xdr:from>
    <xdr:ext cx="2352675" cy="291834"/>
    <xdr:sp macro="" textlink="">
      <xdr:nvSpPr>
        <xdr:cNvPr id="416" name="Shape 267">
          <a:extLst>
            <a:ext uri="{FF2B5EF4-FFF2-40B4-BE49-F238E27FC236}">
              <a16:creationId xmlns:a16="http://schemas.microsoft.com/office/drawing/2014/main" id="{00000000-0008-0000-0200-0000A0010000}"/>
            </a:ext>
          </a:extLst>
        </xdr:cNvPr>
        <xdr:cNvSpPr txBox="1"/>
      </xdr:nvSpPr>
      <xdr:spPr>
        <a:xfrm>
          <a:off x="1295400" y="5629275"/>
          <a:ext cx="23526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 레벨 증가' 작업시 성공 확률 증가</a:t>
          </a:r>
          <a:endParaRPr sz="1200">
            <a:latin typeface="+mn-ea"/>
            <a:ea typeface="+mn-ea"/>
          </a:endParaRPr>
        </a:p>
      </xdr:txBody>
    </xdr:sp>
    <xdr:clientData fLocksWithSheet="0"/>
  </xdr:oneCellAnchor>
  <xdr:oneCellAnchor>
    <xdr:from>
      <xdr:col>3</xdr:col>
      <xdr:colOff>276225</xdr:colOff>
      <xdr:row>27</xdr:row>
      <xdr:rowOff>9525</xdr:rowOff>
    </xdr:from>
    <xdr:ext cx="1619250" cy="291834"/>
    <xdr:sp macro="" textlink="">
      <xdr:nvSpPr>
        <xdr:cNvPr id="417" name="Shape 268">
          <a:extLst>
            <a:ext uri="{FF2B5EF4-FFF2-40B4-BE49-F238E27FC236}">
              <a16:creationId xmlns:a16="http://schemas.microsoft.com/office/drawing/2014/main" id="{00000000-0008-0000-0200-0000A1010000}"/>
            </a:ext>
          </a:extLst>
        </xdr:cNvPr>
        <xdr:cNvSpPr txBox="1"/>
      </xdr:nvSpPr>
      <xdr:spPr>
        <a:xfrm>
          <a:off x="2019300" y="5210175"/>
          <a:ext cx="16192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몬스터 재화 드랍 확률 증가</a:t>
          </a:r>
          <a:endParaRPr sz="1200">
            <a:latin typeface="+mn-ea"/>
            <a:ea typeface="+mn-ea"/>
          </a:endParaRPr>
        </a:p>
      </xdr:txBody>
    </xdr:sp>
    <xdr:clientData fLocksWithSheet="0"/>
  </xdr:oneCellAnchor>
  <xdr:oneCellAnchor>
    <xdr:from>
      <xdr:col>3</xdr:col>
      <xdr:colOff>247650</xdr:colOff>
      <xdr:row>24</xdr:row>
      <xdr:rowOff>152400</xdr:rowOff>
    </xdr:from>
    <xdr:ext cx="1628775" cy="291834"/>
    <xdr:sp macro="" textlink="">
      <xdr:nvSpPr>
        <xdr:cNvPr id="418" name="Shape 269">
          <a:extLst>
            <a:ext uri="{FF2B5EF4-FFF2-40B4-BE49-F238E27FC236}">
              <a16:creationId xmlns:a16="http://schemas.microsoft.com/office/drawing/2014/main" id="{00000000-0008-0000-0200-0000A2010000}"/>
            </a:ext>
          </a:extLst>
        </xdr:cNvPr>
        <xdr:cNvSpPr txBox="1"/>
      </xdr:nvSpPr>
      <xdr:spPr>
        <a:xfrm>
          <a:off x="1990725" y="4752975"/>
          <a:ext cx="16287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캐릭터 경험치 획득 % 증가</a:t>
          </a:r>
          <a:endParaRPr sz="1200">
            <a:latin typeface="+mn-ea"/>
            <a:ea typeface="+mn-ea"/>
          </a:endParaRPr>
        </a:p>
      </xdr:txBody>
    </xdr:sp>
    <xdr:clientData fLocksWithSheet="0"/>
  </xdr:oneCellAnchor>
  <xdr:oneCellAnchor>
    <xdr:from>
      <xdr:col>7</xdr:col>
      <xdr:colOff>419100</xdr:colOff>
      <xdr:row>37</xdr:row>
      <xdr:rowOff>85725</xdr:rowOff>
    </xdr:from>
    <xdr:ext cx="1257300" cy="371475"/>
    <xdr:sp macro="" textlink="">
      <xdr:nvSpPr>
        <xdr:cNvPr id="419" name="Shape 270">
          <a:extLst>
            <a:ext uri="{FF2B5EF4-FFF2-40B4-BE49-F238E27FC236}">
              <a16:creationId xmlns:a16="http://schemas.microsoft.com/office/drawing/2014/main" id="{00000000-0008-0000-0200-0000A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강화 보조</a:t>
          </a:r>
          <a:endParaRPr sz="1200">
            <a:latin typeface="+mn-ea"/>
            <a:ea typeface="+mn-ea"/>
          </a:endParaRPr>
        </a:p>
      </xdr:txBody>
    </xdr:sp>
    <xdr:clientData fLocksWithSheet="0"/>
  </xdr:oneCellAnchor>
  <xdr:oneCellAnchor>
    <xdr:from>
      <xdr:col>4</xdr:col>
      <xdr:colOff>276225</xdr:colOff>
      <xdr:row>31</xdr:row>
      <xdr:rowOff>76200</xdr:rowOff>
    </xdr:from>
    <xdr:ext cx="1257300" cy="533400"/>
    <xdr:sp macro="" textlink="">
      <xdr:nvSpPr>
        <xdr:cNvPr id="420" name="Shape 271">
          <a:extLst>
            <a:ext uri="{FF2B5EF4-FFF2-40B4-BE49-F238E27FC236}">
              <a16:creationId xmlns:a16="http://schemas.microsoft.com/office/drawing/2014/main" id="{00000000-0008-0000-0200-0000A4010000}"/>
            </a:ext>
          </a:extLst>
        </xdr:cNvPr>
        <xdr:cNvSpPr/>
      </xdr:nvSpPr>
      <xdr:spPr>
        <a:xfrm>
          <a:off x="4722113" y="3522825"/>
          <a:ext cx="1247775" cy="5143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전체 옵션 랜덤권</a:t>
          </a:r>
          <a:endParaRPr sz="1050">
            <a:solidFill>
              <a:srgbClr val="000000"/>
            </a:solidFill>
            <a:latin typeface="+mn-ea"/>
            <a:ea typeface="+mn-ea"/>
          </a:endParaRPr>
        </a:p>
        <a:p>
          <a:pPr marL="0" lvl="0" indent="0" algn="ctr" rtl="0">
            <a:spcBef>
              <a:spcPts val="0"/>
            </a:spcBef>
            <a:spcAft>
              <a:spcPts val="0"/>
            </a:spcAft>
            <a:buNone/>
          </a:pPr>
          <a:r>
            <a:rPr lang="en-US" sz="1200">
              <a:solidFill>
                <a:srgbClr val="000000"/>
              </a:solidFill>
              <a:latin typeface="+mn-ea"/>
              <a:ea typeface="+mn-ea"/>
              <a:cs typeface="Calibri"/>
              <a:sym typeface="Calibri"/>
            </a:rPr>
            <a:t>=옵션 리롤</a:t>
          </a:r>
          <a:endParaRPr sz="1400">
            <a:solidFill>
              <a:srgbClr val="000000"/>
            </a:solidFill>
            <a:latin typeface="+mn-ea"/>
            <a:ea typeface="+mn-ea"/>
          </a:endParaRPr>
        </a:p>
      </xdr:txBody>
    </xdr:sp>
    <xdr:clientData fLocksWithSheet="0"/>
  </xdr:oneCellAnchor>
  <xdr:oneCellAnchor>
    <xdr:from>
      <xdr:col>0</xdr:col>
      <xdr:colOff>428625</xdr:colOff>
      <xdr:row>31</xdr:row>
      <xdr:rowOff>66675</xdr:rowOff>
    </xdr:from>
    <xdr:ext cx="2286000" cy="491376"/>
    <xdr:sp macro="" textlink="">
      <xdr:nvSpPr>
        <xdr:cNvPr id="421" name="Shape 272">
          <a:extLst>
            <a:ext uri="{FF2B5EF4-FFF2-40B4-BE49-F238E27FC236}">
              <a16:creationId xmlns:a16="http://schemas.microsoft.com/office/drawing/2014/main" id="{00000000-0008-0000-0200-0000A5010000}"/>
            </a:ext>
          </a:extLst>
        </xdr:cNvPr>
        <xdr:cNvSpPr txBox="1"/>
      </xdr:nvSpPr>
      <xdr:spPr>
        <a:xfrm>
          <a:off x="428625" y="6067425"/>
          <a:ext cx="22860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해당 아이템이 가진 옵션을 재설정합니다</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무과금도 쉽게 획득할 수 있는 아이템</a:t>
          </a:r>
          <a:endParaRPr sz="1200">
            <a:latin typeface="+mn-ea"/>
            <a:ea typeface="+mn-ea"/>
          </a:endParaRPr>
        </a:p>
      </xdr:txBody>
    </xdr:sp>
    <xdr:clientData fLocksWithSheet="0"/>
  </xdr:oneCellAnchor>
  <xdr:oneCellAnchor>
    <xdr:from>
      <xdr:col>3</xdr:col>
      <xdr:colOff>485775</xdr:colOff>
      <xdr:row>34</xdr:row>
      <xdr:rowOff>152400</xdr:rowOff>
    </xdr:from>
    <xdr:ext cx="1257300" cy="371475"/>
    <xdr:sp macro="" textlink="">
      <xdr:nvSpPr>
        <xdr:cNvPr id="422" name="Shape 273">
          <a:extLst>
            <a:ext uri="{FF2B5EF4-FFF2-40B4-BE49-F238E27FC236}">
              <a16:creationId xmlns:a16="http://schemas.microsoft.com/office/drawing/2014/main" id="{00000000-0008-0000-0200-0000A6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D등급 이상</a:t>
          </a:r>
          <a:endParaRPr sz="1400">
            <a:solidFill>
              <a:srgbClr val="000000"/>
            </a:solidFill>
            <a:latin typeface="+mn-ea"/>
            <a:ea typeface="+mn-ea"/>
          </a:endParaRPr>
        </a:p>
      </xdr:txBody>
    </xdr:sp>
    <xdr:clientData fLocksWithSheet="0"/>
  </xdr:oneCellAnchor>
  <xdr:oneCellAnchor>
    <xdr:from>
      <xdr:col>3</xdr:col>
      <xdr:colOff>285750</xdr:colOff>
      <xdr:row>36</xdr:row>
      <xdr:rowOff>161925</xdr:rowOff>
    </xdr:from>
    <xdr:ext cx="1257300" cy="371475"/>
    <xdr:sp macro="" textlink="">
      <xdr:nvSpPr>
        <xdr:cNvPr id="423" name="Shape 274">
          <a:extLst>
            <a:ext uri="{FF2B5EF4-FFF2-40B4-BE49-F238E27FC236}">
              <a16:creationId xmlns:a16="http://schemas.microsoft.com/office/drawing/2014/main" id="{00000000-0008-0000-0200-0000A7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C등급 이상</a:t>
          </a:r>
          <a:endParaRPr sz="1400">
            <a:solidFill>
              <a:srgbClr val="000000"/>
            </a:solidFill>
            <a:latin typeface="+mn-ea"/>
            <a:ea typeface="+mn-ea"/>
          </a:endParaRPr>
        </a:p>
      </xdr:txBody>
    </xdr:sp>
    <xdr:clientData fLocksWithSheet="0"/>
  </xdr:oneCellAnchor>
  <xdr:oneCellAnchor>
    <xdr:from>
      <xdr:col>3</xdr:col>
      <xdr:colOff>19050</xdr:colOff>
      <xdr:row>39</xdr:row>
      <xdr:rowOff>57150</xdr:rowOff>
    </xdr:from>
    <xdr:ext cx="1257300" cy="371475"/>
    <xdr:sp macro="" textlink="">
      <xdr:nvSpPr>
        <xdr:cNvPr id="424" name="Shape 275">
          <a:extLst>
            <a:ext uri="{FF2B5EF4-FFF2-40B4-BE49-F238E27FC236}">
              <a16:creationId xmlns:a16="http://schemas.microsoft.com/office/drawing/2014/main" id="{00000000-0008-0000-0200-0000A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B등급 이상</a:t>
          </a:r>
          <a:endParaRPr sz="1400">
            <a:solidFill>
              <a:srgbClr val="000000"/>
            </a:solidFill>
            <a:latin typeface="+mn-ea"/>
            <a:ea typeface="+mn-ea"/>
          </a:endParaRPr>
        </a:p>
      </xdr:txBody>
    </xdr:sp>
    <xdr:clientData fLocksWithSheet="0"/>
  </xdr:oneCellAnchor>
  <xdr:oneCellAnchor>
    <xdr:from>
      <xdr:col>0</xdr:col>
      <xdr:colOff>123825</xdr:colOff>
      <xdr:row>34</xdr:row>
      <xdr:rowOff>76200</xdr:rowOff>
    </xdr:from>
    <xdr:ext cx="2276475" cy="447005"/>
    <xdr:sp macro="" textlink="">
      <xdr:nvSpPr>
        <xdr:cNvPr id="425" name="Shape 276">
          <a:extLst>
            <a:ext uri="{FF2B5EF4-FFF2-40B4-BE49-F238E27FC236}">
              <a16:creationId xmlns:a16="http://schemas.microsoft.com/office/drawing/2014/main" id="{00000000-0008-0000-0200-0000A9010000}"/>
            </a:ext>
          </a:extLst>
        </xdr:cNvPr>
        <xdr:cNvSpPr txBox="1"/>
      </xdr:nvSpPr>
      <xdr:spPr>
        <a:xfrm>
          <a:off x="123825" y="6677025"/>
          <a:ext cx="2276475"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상위호환 아이템,</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F등급 제외, D, D+ C.. S등급으로 재설정</a:t>
          </a:r>
          <a:endParaRPr sz="1100">
            <a:latin typeface="+mn-ea"/>
            <a:ea typeface="+mn-ea"/>
          </a:endParaRPr>
        </a:p>
      </xdr:txBody>
    </xdr:sp>
    <xdr:clientData fLocksWithSheet="0"/>
  </xdr:oneCellAnchor>
  <xdr:oneCellAnchor>
    <xdr:from>
      <xdr:col>5</xdr:col>
      <xdr:colOff>28575</xdr:colOff>
      <xdr:row>33</xdr:row>
      <xdr:rowOff>95250</xdr:rowOff>
    </xdr:from>
    <xdr:ext cx="1038225" cy="291834"/>
    <xdr:sp macro="" textlink="">
      <xdr:nvSpPr>
        <xdr:cNvPr id="426" name="Shape 277">
          <a:extLst>
            <a:ext uri="{FF2B5EF4-FFF2-40B4-BE49-F238E27FC236}">
              <a16:creationId xmlns:a16="http://schemas.microsoft.com/office/drawing/2014/main" id="{00000000-0008-0000-0200-0000AA010000}"/>
            </a:ext>
          </a:extLst>
        </xdr:cNvPr>
        <xdr:cNvSpPr txBox="1"/>
      </xdr:nvSpPr>
      <xdr:spPr>
        <a:xfrm>
          <a:off x="2933700" y="649605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100원</a:t>
          </a:r>
          <a:endParaRPr sz="1200">
            <a:latin typeface="+mn-ea"/>
            <a:ea typeface="+mn-ea"/>
          </a:endParaRPr>
        </a:p>
      </xdr:txBody>
    </xdr:sp>
    <xdr:clientData fLocksWithSheet="0"/>
  </xdr:oneCellAnchor>
  <xdr:oneCellAnchor>
    <xdr:from>
      <xdr:col>4</xdr:col>
      <xdr:colOff>276225</xdr:colOff>
      <xdr:row>35</xdr:row>
      <xdr:rowOff>142875</xdr:rowOff>
    </xdr:from>
    <xdr:ext cx="1019175" cy="291834"/>
    <xdr:sp macro="" textlink="">
      <xdr:nvSpPr>
        <xdr:cNvPr id="427" name="Shape 278">
          <a:extLst>
            <a:ext uri="{FF2B5EF4-FFF2-40B4-BE49-F238E27FC236}">
              <a16:creationId xmlns:a16="http://schemas.microsoft.com/office/drawing/2014/main" id="{00000000-0008-0000-0200-0000AB010000}"/>
            </a:ext>
          </a:extLst>
        </xdr:cNvPr>
        <xdr:cNvSpPr txBox="1"/>
      </xdr:nvSpPr>
      <xdr:spPr>
        <a:xfrm>
          <a:off x="2600325" y="6943725"/>
          <a:ext cx="10191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350원</a:t>
          </a:r>
          <a:endParaRPr sz="1200">
            <a:latin typeface="+mn-ea"/>
            <a:ea typeface="+mn-ea"/>
          </a:endParaRPr>
        </a:p>
      </xdr:txBody>
    </xdr:sp>
    <xdr:clientData fLocksWithSheet="0"/>
  </xdr:oneCellAnchor>
  <xdr:oneCellAnchor>
    <xdr:from>
      <xdr:col>4</xdr:col>
      <xdr:colOff>0</xdr:colOff>
      <xdr:row>38</xdr:row>
      <xdr:rowOff>19050</xdr:rowOff>
    </xdr:from>
    <xdr:ext cx="1085850" cy="291834"/>
    <xdr:sp macro="" textlink="">
      <xdr:nvSpPr>
        <xdr:cNvPr id="428" name="Shape 279">
          <a:extLst>
            <a:ext uri="{FF2B5EF4-FFF2-40B4-BE49-F238E27FC236}">
              <a16:creationId xmlns:a16="http://schemas.microsoft.com/office/drawing/2014/main" id="{00000000-0008-0000-0200-0000AC010000}"/>
            </a:ext>
          </a:extLst>
        </xdr:cNvPr>
        <xdr:cNvSpPr txBox="1"/>
      </xdr:nvSpPr>
      <xdr:spPr>
        <a:xfrm>
          <a:off x="2324100" y="7419975"/>
          <a:ext cx="1085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1000원</a:t>
          </a:r>
          <a:endParaRPr sz="1200">
            <a:latin typeface="+mn-ea"/>
            <a:ea typeface="+mn-ea"/>
          </a:endParaRPr>
        </a:p>
      </xdr:txBody>
    </xdr:sp>
    <xdr:clientData fLocksWithSheet="0"/>
  </xdr:oneCellAnchor>
  <xdr:oneCellAnchor>
    <xdr:from>
      <xdr:col>3</xdr:col>
      <xdr:colOff>352425</xdr:colOff>
      <xdr:row>40</xdr:row>
      <xdr:rowOff>85725</xdr:rowOff>
    </xdr:from>
    <xdr:ext cx="1085850" cy="269649"/>
    <xdr:sp macro="" textlink="">
      <xdr:nvSpPr>
        <xdr:cNvPr id="429" name="Shape 280">
          <a:extLst>
            <a:ext uri="{FF2B5EF4-FFF2-40B4-BE49-F238E27FC236}">
              <a16:creationId xmlns:a16="http://schemas.microsoft.com/office/drawing/2014/main" id="{00000000-0008-0000-0200-0000AD010000}"/>
            </a:ext>
          </a:extLst>
        </xdr:cNvPr>
        <xdr:cNvSpPr txBox="1"/>
      </xdr:nvSpPr>
      <xdr:spPr>
        <a:xfrm>
          <a:off x="2095500" y="7886700"/>
          <a:ext cx="108585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기준가격 3300원</a:t>
          </a:r>
          <a:endParaRPr sz="1100">
            <a:latin typeface="+mn-ea"/>
            <a:ea typeface="+mn-ea"/>
          </a:endParaRPr>
        </a:p>
      </xdr:txBody>
    </xdr:sp>
    <xdr:clientData fLocksWithSheet="0"/>
  </xdr:oneCellAnchor>
  <xdr:oneCellAnchor>
    <xdr:from>
      <xdr:col>0</xdr:col>
      <xdr:colOff>0</xdr:colOff>
      <xdr:row>36</xdr:row>
      <xdr:rowOff>152400</xdr:rowOff>
    </xdr:from>
    <xdr:ext cx="2295525" cy="491376"/>
    <xdr:sp macro="" textlink="">
      <xdr:nvSpPr>
        <xdr:cNvPr id="430" name="Shape 281">
          <a:extLst>
            <a:ext uri="{FF2B5EF4-FFF2-40B4-BE49-F238E27FC236}">
              <a16:creationId xmlns:a16="http://schemas.microsoft.com/office/drawing/2014/main" id="{00000000-0008-0000-0200-0000AE010000}"/>
            </a:ext>
          </a:extLst>
        </xdr:cNvPr>
        <xdr:cNvSpPr txBox="1"/>
      </xdr:nvSpPr>
      <xdr:spPr>
        <a:xfrm>
          <a:off x="0" y="7153275"/>
          <a:ext cx="2295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상상위호환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F,D,D+등급 제외, C.. S등급으로 재설정</a:t>
          </a:r>
          <a:endParaRPr sz="1200">
            <a:latin typeface="+mn-ea"/>
            <a:ea typeface="+mn-ea"/>
          </a:endParaRPr>
        </a:p>
      </xdr:txBody>
    </xdr:sp>
    <xdr:clientData fLocksWithSheet="0"/>
  </xdr:oneCellAnchor>
  <xdr:oneCellAnchor>
    <xdr:from>
      <xdr:col>0</xdr:col>
      <xdr:colOff>438150</xdr:colOff>
      <xdr:row>39</xdr:row>
      <xdr:rowOff>9525</xdr:rowOff>
    </xdr:from>
    <xdr:ext cx="1552575" cy="491376"/>
    <xdr:sp macro="" textlink="">
      <xdr:nvSpPr>
        <xdr:cNvPr id="431" name="Shape 282">
          <a:extLst>
            <a:ext uri="{FF2B5EF4-FFF2-40B4-BE49-F238E27FC236}">
              <a16:creationId xmlns:a16="http://schemas.microsoft.com/office/drawing/2014/main" id="{00000000-0008-0000-0200-0000AF010000}"/>
            </a:ext>
          </a:extLst>
        </xdr:cNvPr>
        <xdr:cNvSpPr txBox="1"/>
      </xdr:nvSpPr>
      <xdr:spPr>
        <a:xfrm>
          <a:off x="438150" y="7610475"/>
          <a:ext cx="15525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최상위호환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B, B+.. S등급으로 재설정</a:t>
          </a:r>
          <a:endParaRPr sz="1200">
            <a:latin typeface="+mn-ea"/>
            <a:ea typeface="+mn-ea"/>
          </a:endParaRPr>
        </a:p>
      </xdr:txBody>
    </xdr:sp>
    <xdr:clientData fLocksWithSheet="0"/>
  </xdr:oneCellAnchor>
  <xdr:oneCellAnchor>
    <xdr:from>
      <xdr:col>11</xdr:col>
      <xdr:colOff>428625</xdr:colOff>
      <xdr:row>86</xdr:row>
      <xdr:rowOff>0</xdr:rowOff>
    </xdr:from>
    <xdr:ext cx="142875" cy="400050"/>
    <xdr:grpSp>
      <xdr:nvGrpSpPr>
        <xdr:cNvPr id="432" name="Shape 2">
          <a:extLst>
            <a:ext uri="{FF2B5EF4-FFF2-40B4-BE49-F238E27FC236}">
              <a16:creationId xmlns:a16="http://schemas.microsoft.com/office/drawing/2014/main" id="{00000000-0008-0000-0200-0000B0010000}"/>
            </a:ext>
          </a:extLst>
        </xdr:cNvPr>
        <xdr:cNvGrpSpPr/>
      </xdr:nvGrpSpPr>
      <xdr:grpSpPr>
        <a:xfrm>
          <a:off x="7658100" y="17068800"/>
          <a:ext cx="142875" cy="400050"/>
          <a:chOff x="5279325" y="3579975"/>
          <a:chExt cx="133350" cy="400050"/>
        </a:xfrm>
      </xdr:grpSpPr>
      <xdr:cxnSp macro="">
        <xdr:nvCxnSpPr>
          <xdr:cNvPr id="433" name="Shape 70">
            <a:extLst>
              <a:ext uri="{FF2B5EF4-FFF2-40B4-BE49-F238E27FC236}">
                <a16:creationId xmlns:a16="http://schemas.microsoft.com/office/drawing/2014/main" id="{00000000-0008-0000-0200-0000B101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276225</xdr:colOff>
      <xdr:row>26</xdr:row>
      <xdr:rowOff>38100</xdr:rowOff>
    </xdr:from>
    <xdr:ext cx="409575" cy="723900"/>
    <xdr:grpSp>
      <xdr:nvGrpSpPr>
        <xdr:cNvPr id="434" name="Shape 2">
          <a:extLst>
            <a:ext uri="{FF2B5EF4-FFF2-40B4-BE49-F238E27FC236}">
              <a16:creationId xmlns:a16="http://schemas.microsoft.com/office/drawing/2014/main" id="{00000000-0008-0000-0200-0000B2010000}"/>
            </a:ext>
          </a:extLst>
        </xdr:cNvPr>
        <xdr:cNvGrpSpPr/>
      </xdr:nvGrpSpPr>
      <xdr:grpSpPr>
        <a:xfrm>
          <a:off x="5534025" y="5105400"/>
          <a:ext cx="409575" cy="723900"/>
          <a:chOff x="5145975" y="3418050"/>
          <a:chExt cx="400050" cy="723900"/>
        </a:xfrm>
      </xdr:grpSpPr>
      <xdr:cxnSp macro="">
        <xdr:nvCxnSpPr>
          <xdr:cNvPr id="435" name="Shape 283">
            <a:extLst>
              <a:ext uri="{FF2B5EF4-FFF2-40B4-BE49-F238E27FC236}">
                <a16:creationId xmlns:a16="http://schemas.microsoft.com/office/drawing/2014/main" id="{00000000-0008-0000-0200-0000B3010000}"/>
              </a:ext>
            </a:extLst>
          </xdr:cNvPr>
          <xdr:cNvCxnSpPr/>
        </xdr:nvCxnSpPr>
        <xdr:spPr>
          <a:xfrm rot="10800000">
            <a:off x="5145975" y="3418050"/>
            <a:ext cx="400050" cy="7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28</xdr:row>
      <xdr:rowOff>9525</xdr:rowOff>
    </xdr:from>
    <xdr:ext cx="457200" cy="495300"/>
    <xdr:grpSp>
      <xdr:nvGrpSpPr>
        <xdr:cNvPr id="436" name="Shape 2">
          <a:extLst>
            <a:ext uri="{FF2B5EF4-FFF2-40B4-BE49-F238E27FC236}">
              <a16:creationId xmlns:a16="http://schemas.microsoft.com/office/drawing/2014/main" id="{00000000-0008-0000-0200-0000B4010000}"/>
            </a:ext>
          </a:extLst>
        </xdr:cNvPr>
        <xdr:cNvGrpSpPr/>
      </xdr:nvGrpSpPr>
      <xdr:grpSpPr>
        <a:xfrm>
          <a:off x="5495925" y="5476875"/>
          <a:ext cx="457200" cy="495300"/>
          <a:chOff x="5122238" y="3537188"/>
          <a:chExt cx="447600" cy="485700"/>
        </a:xfrm>
      </xdr:grpSpPr>
      <xdr:cxnSp macro="">
        <xdr:nvCxnSpPr>
          <xdr:cNvPr id="437" name="Shape 284">
            <a:extLst>
              <a:ext uri="{FF2B5EF4-FFF2-40B4-BE49-F238E27FC236}">
                <a16:creationId xmlns:a16="http://schemas.microsoft.com/office/drawing/2014/main" id="{00000000-0008-0000-0200-0000B5010000}"/>
              </a:ext>
            </a:extLst>
          </xdr:cNvPr>
          <xdr:cNvCxnSpPr>
            <a:stCxn id="251" idx="1"/>
          </xdr:cNvCxnSpPr>
        </xdr:nvCxnSpPr>
        <xdr:spPr>
          <a:xfrm rot="10800000">
            <a:off x="5122238" y="3537188"/>
            <a:ext cx="447600" cy="485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30</xdr:row>
      <xdr:rowOff>76200</xdr:rowOff>
    </xdr:from>
    <xdr:ext cx="457200" cy="38100"/>
    <xdr:grpSp>
      <xdr:nvGrpSpPr>
        <xdr:cNvPr id="438" name="Shape 2">
          <a:extLst>
            <a:ext uri="{FF2B5EF4-FFF2-40B4-BE49-F238E27FC236}">
              <a16:creationId xmlns:a16="http://schemas.microsoft.com/office/drawing/2014/main" id="{00000000-0008-0000-0200-0000B6010000}"/>
            </a:ext>
          </a:extLst>
        </xdr:cNvPr>
        <xdr:cNvGrpSpPr/>
      </xdr:nvGrpSpPr>
      <xdr:grpSpPr>
        <a:xfrm>
          <a:off x="5495925" y="5943600"/>
          <a:ext cx="457200" cy="38100"/>
          <a:chOff x="5117400" y="3770325"/>
          <a:chExt cx="457200" cy="19200"/>
        </a:xfrm>
      </xdr:grpSpPr>
      <xdr:cxnSp macro="">
        <xdr:nvCxnSpPr>
          <xdr:cNvPr id="439" name="Shape 285">
            <a:extLst>
              <a:ext uri="{FF2B5EF4-FFF2-40B4-BE49-F238E27FC236}">
                <a16:creationId xmlns:a16="http://schemas.microsoft.com/office/drawing/2014/main" id="{00000000-0008-0000-0200-0000B7010000}"/>
              </a:ext>
            </a:extLst>
          </xdr:cNvPr>
          <xdr:cNvCxnSpPr>
            <a:stCxn id="251" idx="1"/>
          </xdr:cNvCxnSpPr>
        </xdr:nvCxnSpPr>
        <xdr:spPr>
          <a:xfrm rot="10800000">
            <a:off x="5117400" y="3770325"/>
            <a:ext cx="457200" cy="192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457200</xdr:colOff>
      <xdr:row>32</xdr:row>
      <xdr:rowOff>104775</xdr:rowOff>
    </xdr:from>
    <xdr:ext cx="638175" cy="895350"/>
    <xdr:grpSp>
      <xdr:nvGrpSpPr>
        <xdr:cNvPr id="440" name="Shape 2">
          <a:extLst>
            <a:ext uri="{FF2B5EF4-FFF2-40B4-BE49-F238E27FC236}">
              <a16:creationId xmlns:a16="http://schemas.microsoft.com/office/drawing/2014/main" id="{00000000-0008-0000-0200-0000B8010000}"/>
            </a:ext>
          </a:extLst>
        </xdr:cNvPr>
        <xdr:cNvGrpSpPr/>
      </xdr:nvGrpSpPr>
      <xdr:grpSpPr>
        <a:xfrm>
          <a:off x="4400550" y="6372225"/>
          <a:ext cx="638175" cy="895350"/>
          <a:chOff x="5031675" y="3337088"/>
          <a:chExt cx="628650" cy="885825"/>
        </a:xfrm>
      </xdr:grpSpPr>
      <xdr:cxnSp macro="">
        <xdr:nvCxnSpPr>
          <xdr:cNvPr id="441" name="Shape 286">
            <a:extLst>
              <a:ext uri="{FF2B5EF4-FFF2-40B4-BE49-F238E27FC236}">
                <a16:creationId xmlns:a16="http://schemas.microsoft.com/office/drawing/2014/main" id="{00000000-0008-0000-0200-0000B9010000}"/>
              </a:ext>
            </a:extLst>
          </xdr:cNvPr>
          <xdr:cNvCxnSpPr/>
        </xdr:nvCxnSpPr>
        <xdr:spPr>
          <a:xfrm rot="10800000">
            <a:off x="5031675" y="3337088"/>
            <a:ext cx="628650" cy="885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28575</xdr:colOff>
      <xdr:row>35</xdr:row>
      <xdr:rowOff>171450</xdr:rowOff>
    </xdr:from>
    <xdr:ext cx="895350" cy="352425"/>
    <xdr:grpSp>
      <xdr:nvGrpSpPr>
        <xdr:cNvPr id="442" name="Shape 2">
          <a:extLst>
            <a:ext uri="{FF2B5EF4-FFF2-40B4-BE49-F238E27FC236}">
              <a16:creationId xmlns:a16="http://schemas.microsoft.com/office/drawing/2014/main" id="{00000000-0008-0000-0200-0000BA010000}"/>
            </a:ext>
          </a:extLst>
        </xdr:cNvPr>
        <xdr:cNvGrpSpPr/>
      </xdr:nvGrpSpPr>
      <xdr:grpSpPr>
        <a:xfrm>
          <a:off x="3971925" y="7038975"/>
          <a:ext cx="895350" cy="352425"/>
          <a:chOff x="4903088" y="3608550"/>
          <a:chExt cx="885825" cy="342900"/>
        </a:xfrm>
      </xdr:grpSpPr>
      <xdr:cxnSp macro="">
        <xdr:nvCxnSpPr>
          <xdr:cNvPr id="443" name="Shape 287">
            <a:extLst>
              <a:ext uri="{FF2B5EF4-FFF2-40B4-BE49-F238E27FC236}">
                <a16:creationId xmlns:a16="http://schemas.microsoft.com/office/drawing/2014/main" id="{00000000-0008-0000-0200-0000BB010000}"/>
              </a:ext>
            </a:extLst>
          </xdr:cNvPr>
          <xdr:cNvCxnSpPr/>
        </xdr:nvCxnSpPr>
        <xdr:spPr>
          <a:xfrm rot="10800000">
            <a:off x="4903088" y="3608550"/>
            <a:ext cx="885825" cy="342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438150</xdr:colOff>
      <xdr:row>38</xdr:row>
      <xdr:rowOff>19050</xdr:rowOff>
    </xdr:from>
    <xdr:ext cx="990600" cy="47625"/>
    <xdr:grpSp>
      <xdr:nvGrpSpPr>
        <xdr:cNvPr id="444" name="Shape 2">
          <a:extLst>
            <a:ext uri="{FF2B5EF4-FFF2-40B4-BE49-F238E27FC236}">
              <a16:creationId xmlns:a16="http://schemas.microsoft.com/office/drawing/2014/main" id="{00000000-0008-0000-0200-0000BC010000}"/>
            </a:ext>
          </a:extLst>
        </xdr:cNvPr>
        <xdr:cNvGrpSpPr/>
      </xdr:nvGrpSpPr>
      <xdr:grpSpPr>
        <a:xfrm>
          <a:off x="3724275" y="7486650"/>
          <a:ext cx="990600" cy="47625"/>
          <a:chOff x="4855463" y="3760950"/>
          <a:chExt cx="981075" cy="38100"/>
        </a:xfrm>
      </xdr:grpSpPr>
      <xdr:cxnSp macro="">
        <xdr:nvCxnSpPr>
          <xdr:cNvPr id="445" name="Shape 288">
            <a:extLst>
              <a:ext uri="{FF2B5EF4-FFF2-40B4-BE49-F238E27FC236}">
                <a16:creationId xmlns:a16="http://schemas.microsoft.com/office/drawing/2014/main" id="{00000000-0008-0000-0200-0000BD010000}"/>
              </a:ext>
            </a:extLst>
          </xdr:cNvPr>
          <xdr:cNvCxnSpPr/>
        </xdr:nvCxnSpPr>
        <xdr:spPr>
          <a:xfrm rot="10800000">
            <a:off x="4855463" y="3760950"/>
            <a:ext cx="981075" cy="38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285750</xdr:colOff>
      <xdr:row>43</xdr:row>
      <xdr:rowOff>66675</xdr:rowOff>
    </xdr:from>
    <xdr:ext cx="1257300" cy="514350"/>
    <xdr:sp macro="" textlink="">
      <xdr:nvSpPr>
        <xdr:cNvPr id="446" name="Shape 289">
          <a:extLst>
            <a:ext uri="{FF2B5EF4-FFF2-40B4-BE49-F238E27FC236}">
              <a16:creationId xmlns:a16="http://schemas.microsoft.com/office/drawing/2014/main" id="{00000000-0008-0000-0200-0000BE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랜덤 옵션 보조제</a:t>
          </a:r>
          <a:endParaRPr sz="1050">
            <a:solidFill>
              <a:srgbClr val="000000"/>
            </a:solidFill>
            <a:latin typeface="+mn-ea"/>
            <a:ea typeface="+mn-ea"/>
          </a:endParaRPr>
        </a:p>
      </xdr:txBody>
    </xdr:sp>
    <xdr:clientData fLocksWithSheet="0"/>
  </xdr:oneCellAnchor>
  <xdr:oneCellAnchor>
    <xdr:from>
      <xdr:col>5</xdr:col>
      <xdr:colOff>238125</xdr:colOff>
      <xdr:row>39</xdr:row>
      <xdr:rowOff>28575</xdr:rowOff>
    </xdr:from>
    <xdr:ext cx="1257300" cy="209550"/>
    <xdr:grpSp>
      <xdr:nvGrpSpPr>
        <xdr:cNvPr id="447" name="Shape 2">
          <a:extLst>
            <a:ext uri="{FF2B5EF4-FFF2-40B4-BE49-F238E27FC236}">
              <a16:creationId xmlns:a16="http://schemas.microsoft.com/office/drawing/2014/main" id="{00000000-0008-0000-0200-0000BF010000}"/>
            </a:ext>
          </a:extLst>
        </xdr:cNvPr>
        <xdr:cNvGrpSpPr/>
      </xdr:nvGrpSpPr>
      <xdr:grpSpPr>
        <a:xfrm>
          <a:off x="3524250" y="7696200"/>
          <a:ext cx="1257300" cy="209550"/>
          <a:chOff x="4717350" y="3675225"/>
          <a:chExt cx="1257300" cy="209550"/>
        </a:xfrm>
      </xdr:grpSpPr>
      <xdr:cxnSp macro="">
        <xdr:nvCxnSpPr>
          <xdr:cNvPr id="448" name="Shape 290">
            <a:extLst>
              <a:ext uri="{FF2B5EF4-FFF2-40B4-BE49-F238E27FC236}">
                <a16:creationId xmlns:a16="http://schemas.microsoft.com/office/drawing/2014/main" id="{00000000-0008-0000-0200-0000C0010000}"/>
              </a:ext>
            </a:extLst>
          </xdr:cNvPr>
          <xdr:cNvCxnSpPr/>
        </xdr:nvCxnSpPr>
        <xdr:spPr>
          <a:xfrm flipH="1">
            <a:off x="4717350" y="3675225"/>
            <a:ext cx="1257300" cy="2095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0</xdr:col>
      <xdr:colOff>0</xdr:colOff>
      <xdr:row>43</xdr:row>
      <xdr:rowOff>66675</xdr:rowOff>
    </xdr:from>
    <xdr:ext cx="2781300" cy="491376"/>
    <xdr:sp macro="" textlink="">
      <xdr:nvSpPr>
        <xdr:cNvPr id="449" name="Shape 291">
          <a:extLst>
            <a:ext uri="{FF2B5EF4-FFF2-40B4-BE49-F238E27FC236}">
              <a16:creationId xmlns:a16="http://schemas.microsoft.com/office/drawing/2014/main" id="{00000000-0008-0000-0200-0000C1010000}"/>
            </a:ext>
          </a:extLst>
        </xdr:cNvPr>
        <xdr:cNvSpPr txBox="1"/>
      </xdr:nvSpPr>
      <xdr:spPr>
        <a:xfrm>
          <a:off x="0" y="8467725"/>
          <a:ext cx="27813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'전체~B등급 옵션 랜덤권' 사용시 일부 옵션 고정</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고정 개수에 따라 1/2/4/8..장 필요</a:t>
          </a:r>
          <a:endParaRPr sz="1200">
            <a:latin typeface="+mn-ea"/>
            <a:ea typeface="+mn-ea"/>
          </a:endParaRPr>
        </a:p>
      </xdr:txBody>
    </xdr:sp>
    <xdr:clientData fLocksWithSheet="0"/>
  </xdr:oneCellAnchor>
  <xdr:oneCellAnchor>
    <xdr:from>
      <xdr:col>6</xdr:col>
      <xdr:colOff>180975</xdr:colOff>
      <xdr:row>40</xdr:row>
      <xdr:rowOff>0</xdr:rowOff>
    </xdr:from>
    <xdr:ext cx="981075" cy="581025"/>
    <xdr:grpSp>
      <xdr:nvGrpSpPr>
        <xdr:cNvPr id="450" name="Shape 2">
          <a:extLst>
            <a:ext uri="{FF2B5EF4-FFF2-40B4-BE49-F238E27FC236}">
              <a16:creationId xmlns:a16="http://schemas.microsoft.com/office/drawing/2014/main" id="{00000000-0008-0000-0200-0000C2010000}"/>
            </a:ext>
          </a:extLst>
        </xdr:cNvPr>
        <xdr:cNvGrpSpPr/>
      </xdr:nvGrpSpPr>
      <xdr:grpSpPr>
        <a:xfrm>
          <a:off x="4124325" y="7867650"/>
          <a:ext cx="981075" cy="581025"/>
          <a:chOff x="4855463" y="3489488"/>
          <a:chExt cx="981075" cy="581025"/>
        </a:xfrm>
      </xdr:grpSpPr>
      <xdr:cxnSp macro="">
        <xdr:nvCxnSpPr>
          <xdr:cNvPr id="451" name="Shape 292">
            <a:extLst>
              <a:ext uri="{FF2B5EF4-FFF2-40B4-BE49-F238E27FC236}">
                <a16:creationId xmlns:a16="http://schemas.microsoft.com/office/drawing/2014/main" id="{00000000-0008-0000-0200-0000C3010000}"/>
              </a:ext>
            </a:extLst>
          </xdr:cNvPr>
          <xdr:cNvCxnSpPr/>
        </xdr:nvCxnSpPr>
        <xdr:spPr>
          <a:xfrm flipH="1">
            <a:off x="4855463" y="3489488"/>
            <a:ext cx="981075" cy="581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161925</xdr:colOff>
      <xdr:row>48</xdr:row>
      <xdr:rowOff>9525</xdr:rowOff>
    </xdr:from>
    <xdr:ext cx="1257300" cy="514350"/>
    <xdr:sp macro="" textlink="">
      <xdr:nvSpPr>
        <xdr:cNvPr id="452" name="Shape 293">
          <a:extLst>
            <a:ext uri="{FF2B5EF4-FFF2-40B4-BE49-F238E27FC236}">
              <a16:creationId xmlns:a16="http://schemas.microsoft.com/office/drawing/2014/main" id="{00000000-0008-0000-0200-0000C4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옵션 등급 강화권</a:t>
          </a:r>
          <a:endParaRPr sz="1050">
            <a:solidFill>
              <a:srgbClr val="000000"/>
            </a:solidFill>
            <a:latin typeface="+mn-ea"/>
            <a:ea typeface="+mn-ea"/>
          </a:endParaRPr>
        </a:p>
      </xdr:txBody>
    </xdr:sp>
    <xdr:clientData fLocksWithSheet="0"/>
  </xdr:oneCellAnchor>
  <xdr:oneCellAnchor>
    <xdr:from>
      <xdr:col>0</xdr:col>
      <xdr:colOff>447675</xdr:colOff>
      <xdr:row>48</xdr:row>
      <xdr:rowOff>19050</xdr:rowOff>
    </xdr:from>
    <xdr:ext cx="2114550" cy="491376"/>
    <xdr:sp macro="" textlink="">
      <xdr:nvSpPr>
        <xdr:cNvPr id="453" name="Shape 294">
          <a:extLst>
            <a:ext uri="{FF2B5EF4-FFF2-40B4-BE49-F238E27FC236}">
              <a16:creationId xmlns:a16="http://schemas.microsoft.com/office/drawing/2014/main" id="{00000000-0008-0000-0200-0000C5010000}"/>
            </a:ext>
          </a:extLst>
        </xdr:cNvPr>
        <xdr:cNvSpPr txBox="1"/>
      </xdr:nvSpPr>
      <xdr:spPr>
        <a:xfrm>
          <a:off x="447675" y="942022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원하는 1가지 옵션 강화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옵션 등급에 따라 1/2/4...256장 필요</a:t>
          </a:r>
          <a:endParaRPr sz="1200">
            <a:latin typeface="+mn-ea"/>
            <a:ea typeface="+mn-ea"/>
          </a:endParaRPr>
        </a:p>
      </xdr:txBody>
    </xdr:sp>
    <xdr:clientData fLocksWithSheet="0"/>
  </xdr:oneCellAnchor>
  <xdr:oneCellAnchor>
    <xdr:from>
      <xdr:col>4</xdr:col>
      <xdr:colOff>0</xdr:colOff>
      <xdr:row>45</xdr:row>
      <xdr:rowOff>104775</xdr:rowOff>
    </xdr:from>
    <xdr:ext cx="1809750" cy="291834"/>
    <xdr:sp macro="" textlink="">
      <xdr:nvSpPr>
        <xdr:cNvPr id="454" name="Shape 295">
          <a:extLst>
            <a:ext uri="{FF2B5EF4-FFF2-40B4-BE49-F238E27FC236}">
              <a16:creationId xmlns:a16="http://schemas.microsoft.com/office/drawing/2014/main" id="{00000000-0008-0000-0200-0000C6010000}"/>
            </a:ext>
          </a:extLst>
        </xdr:cNvPr>
        <xdr:cNvSpPr txBox="1"/>
      </xdr:nvSpPr>
      <xdr:spPr>
        <a:xfrm>
          <a:off x="2324100" y="8905875"/>
          <a:ext cx="18097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 옵션 랜덤권 x10 합성가능</a:t>
          </a:r>
          <a:endParaRPr sz="1200">
            <a:latin typeface="+mn-ea"/>
            <a:ea typeface="+mn-ea"/>
          </a:endParaRPr>
        </a:p>
      </xdr:txBody>
    </xdr:sp>
    <xdr:clientData fLocksWithSheet="0"/>
  </xdr:oneCellAnchor>
  <xdr:oneCellAnchor>
    <xdr:from>
      <xdr:col>5</xdr:col>
      <xdr:colOff>0</xdr:colOff>
      <xdr:row>50</xdr:row>
      <xdr:rowOff>66675</xdr:rowOff>
    </xdr:from>
    <xdr:ext cx="1038225" cy="291834"/>
    <xdr:sp macro="" textlink="">
      <xdr:nvSpPr>
        <xdr:cNvPr id="455" name="Shape 296">
          <a:extLst>
            <a:ext uri="{FF2B5EF4-FFF2-40B4-BE49-F238E27FC236}">
              <a16:creationId xmlns:a16="http://schemas.microsoft.com/office/drawing/2014/main" id="{00000000-0008-0000-0200-0000C7010000}"/>
            </a:ext>
          </a:extLst>
        </xdr:cNvPr>
        <xdr:cNvSpPr txBox="1"/>
      </xdr:nvSpPr>
      <xdr:spPr>
        <a:xfrm>
          <a:off x="2905125" y="986790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200원</a:t>
          </a:r>
          <a:endParaRPr sz="1200">
            <a:latin typeface="+mn-ea"/>
            <a:ea typeface="+mn-ea"/>
          </a:endParaRPr>
        </a:p>
      </xdr:txBody>
    </xdr:sp>
    <xdr:clientData fLocksWithSheet="0"/>
  </xdr:oneCellAnchor>
  <xdr:oneCellAnchor>
    <xdr:from>
      <xdr:col>10</xdr:col>
      <xdr:colOff>247650</xdr:colOff>
      <xdr:row>32</xdr:row>
      <xdr:rowOff>9525</xdr:rowOff>
    </xdr:from>
    <xdr:ext cx="161925" cy="1704975"/>
    <xdr:grpSp>
      <xdr:nvGrpSpPr>
        <xdr:cNvPr id="456" name="Shape 2">
          <a:extLst>
            <a:ext uri="{FF2B5EF4-FFF2-40B4-BE49-F238E27FC236}">
              <a16:creationId xmlns:a16="http://schemas.microsoft.com/office/drawing/2014/main" id="{00000000-0008-0000-0200-0000C8010000}"/>
            </a:ext>
          </a:extLst>
        </xdr:cNvPr>
        <xdr:cNvGrpSpPr/>
      </xdr:nvGrpSpPr>
      <xdr:grpSpPr>
        <a:xfrm>
          <a:off x="6819900" y="6276975"/>
          <a:ext cx="161925" cy="1704975"/>
          <a:chOff x="5265038" y="2932275"/>
          <a:chExt cx="161925" cy="1695450"/>
        </a:xfrm>
      </xdr:grpSpPr>
      <xdr:cxnSp macro="">
        <xdr:nvCxnSpPr>
          <xdr:cNvPr id="457" name="Shape 297">
            <a:extLst>
              <a:ext uri="{FF2B5EF4-FFF2-40B4-BE49-F238E27FC236}">
                <a16:creationId xmlns:a16="http://schemas.microsoft.com/office/drawing/2014/main" id="{00000000-0008-0000-0200-0000C9010000}"/>
              </a:ext>
            </a:extLst>
          </xdr:cNvPr>
          <xdr:cNvCxnSpPr/>
        </xdr:nvCxnSpPr>
        <xdr:spPr>
          <a:xfrm rot="10800000">
            <a:off x="5265038" y="2932275"/>
            <a:ext cx="161925" cy="1695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9</xdr:col>
      <xdr:colOff>561975</xdr:colOff>
      <xdr:row>38</xdr:row>
      <xdr:rowOff>0</xdr:rowOff>
    </xdr:from>
    <xdr:ext cx="333375" cy="514350"/>
    <xdr:grpSp>
      <xdr:nvGrpSpPr>
        <xdr:cNvPr id="458" name="Shape 2">
          <a:extLst>
            <a:ext uri="{FF2B5EF4-FFF2-40B4-BE49-F238E27FC236}">
              <a16:creationId xmlns:a16="http://schemas.microsoft.com/office/drawing/2014/main" id="{00000000-0008-0000-0200-0000CA010000}"/>
            </a:ext>
          </a:extLst>
        </xdr:cNvPr>
        <xdr:cNvGrpSpPr/>
      </xdr:nvGrpSpPr>
      <xdr:grpSpPr>
        <a:xfrm>
          <a:off x="6477000" y="7467600"/>
          <a:ext cx="333375" cy="514350"/>
          <a:chOff x="5184075" y="3527588"/>
          <a:chExt cx="323850" cy="504825"/>
        </a:xfrm>
      </xdr:grpSpPr>
      <xdr:cxnSp macro="">
        <xdr:nvCxnSpPr>
          <xdr:cNvPr id="459" name="Shape 298">
            <a:extLst>
              <a:ext uri="{FF2B5EF4-FFF2-40B4-BE49-F238E27FC236}">
                <a16:creationId xmlns:a16="http://schemas.microsoft.com/office/drawing/2014/main" id="{00000000-0008-0000-0200-0000CB010000}"/>
              </a:ext>
            </a:extLst>
          </xdr:cNvPr>
          <xdr:cNvCxnSpPr/>
        </xdr:nvCxnSpPr>
        <xdr:spPr>
          <a:xfrm rot="10800000">
            <a:off x="5184075" y="3527588"/>
            <a:ext cx="323850" cy="504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10</xdr:col>
      <xdr:colOff>590550</xdr:colOff>
      <xdr:row>44</xdr:row>
      <xdr:rowOff>171450</xdr:rowOff>
    </xdr:from>
    <xdr:ext cx="1152525" cy="1247775"/>
    <xdr:grpSp>
      <xdr:nvGrpSpPr>
        <xdr:cNvPr id="460" name="Shape 2">
          <a:extLst>
            <a:ext uri="{FF2B5EF4-FFF2-40B4-BE49-F238E27FC236}">
              <a16:creationId xmlns:a16="http://schemas.microsoft.com/office/drawing/2014/main" id="{00000000-0008-0000-0200-0000CC010000}"/>
            </a:ext>
          </a:extLst>
        </xdr:cNvPr>
        <xdr:cNvGrpSpPr/>
      </xdr:nvGrpSpPr>
      <xdr:grpSpPr>
        <a:xfrm>
          <a:off x="7162800" y="8839200"/>
          <a:ext cx="1152525" cy="1247775"/>
          <a:chOff x="4774500" y="3160875"/>
          <a:chExt cx="1143000" cy="1238250"/>
        </a:xfrm>
      </xdr:grpSpPr>
      <xdr:cxnSp macro="">
        <xdr:nvCxnSpPr>
          <xdr:cNvPr id="461" name="Shape 299">
            <a:extLst>
              <a:ext uri="{FF2B5EF4-FFF2-40B4-BE49-F238E27FC236}">
                <a16:creationId xmlns:a16="http://schemas.microsoft.com/office/drawing/2014/main" id="{00000000-0008-0000-0200-0000CD010000}"/>
              </a:ext>
            </a:extLst>
          </xdr:cNvPr>
          <xdr:cNvCxnSpPr/>
        </xdr:nvCxnSpPr>
        <xdr:spPr>
          <a:xfrm>
            <a:off x="4774500" y="3160875"/>
            <a:ext cx="1143000" cy="1238250"/>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oneCellAnchor>
    <xdr:from>
      <xdr:col>9</xdr:col>
      <xdr:colOff>342900</xdr:colOff>
      <xdr:row>49</xdr:row>
      <xdr:rowOff>28575</xdr:rowOff>
    </xdr:from>
    <xdr:ext cx="1581150" cy="2019300"/>
    <xdr:grpSp>
      <xdr:nvGrpSpPr>
        <xdr:cNvPr id="462" name="Shape 2">
          <a:extLst>
            <a:ext uri="{FF2B5EF4-FFF2-40B4-BE49-F238E27FC236}">
              <a16:creationId xmlns:a16="http://schemas.microsoft.com/office/drawing/2014/main" id="{00000000-0008-0000-0200-0000CE010000}"/>
            </a:ext>
          </a:extLst>
        </xdr:cNvPr>
        <xdr:cNvGrpSpPr/>
      </xdr:nvGrpSpPr>
      <xdr:grpSpPr>
        <a:xfrm>
          <a:off x="6257925" y="9696450"/>
          <a:ext cx="1581150" cy="2019300"/>
          <a:chOff x="4560188" y="2770350"/>
          <a:chExt cx="1571625" cy="2019300"/>
        </a:xfrm>
      </xdr:grpSpPr>
      <xdr:cxnSp macro="">
        <xdr:nvCxnSpPr>
          <xdr:cNvPr id="463" name="Shape 300">
            <a:extLst>
              <a:ext uri="{FF2B5EF4-FFF2-40B4-BE49-F238E27FC236}">
                <a16:creationId xmlns:a16="http://schemas.microsoft.com/office/drawing/2014/main" id="{00000000-0008-0000-0200-0000CF010000}"/>
              </a:ext>
            </a:extLst>
          </xdr:cNvPr>
          <xdr:cNvCxnSpPr/>
        </xdr:nvCxnSpPr>
        <xdr:spPr>
          <a:xfrm flipH="1">
            <a:off x="4560188" y="2770350"/>
            <a:ext cx="1571625" cy="20193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314325</xdr:colOff>
      <xdr:row>40</xdr:row>
      <xdr:rowOff>0</xdr:rowOff>
    </xdr:from>
    <xdr:ext cx="1085850" cy="1600200"/>
    <xdr:grpSp>
      <xdr:nvGrpSpPr>
        <xdr:cNvPr id="464" name="Shape 2">
          <a:extLst>
            <a:ext uri="{FF2B5EF4-FFF2-40B4-BE49-F238E27FC236}">
              <a16:creationId xmlns:a16="http://schemas.microsoft.com/office/drawing/2014/main" id="{00000000-0008-0000-0200-0000D0010000}"/>
            </a:ext>
          </a:extLst>
        </xdr:cNvPr>
        <xdr:cNvGrpSpPr/>
      </xdr:nvGrpSpPr>
      <xdr:grpSpPr>
        <a:xfrm>
          <a:off x="4257675" y="7867650"/>
          <a:ext cx="1085850" cy="1600200"/>
          <a:chOff x="4807838" y="2984663"/>
          <a:chExt cx="1076325" cy="1590675"/>
        </a:xfrm>
      </xdr:grpSpPr>
      <xdr:cxnSp macro="">
        <xdr:nvCxnSpPr>
          <xdr:cNvPr id="465" name="Shape 301">
            <a:extLst>
              <a:ext uri="{FF2B5EF4-FFF2-40B4-BE49-F238E27FC236}">
                <a16:creationId xmlns:a16="http://schemas.microsoft.com/office/drawing/2014/main" id="{00000000-0008-0000-0200-0000D1010000}"/>
              </a:ext>
            </a:extLst>
          </xdr:cNvPr>
          <xdr:cNvCxnSpPr/>
        </xdr:nvCxnSpPr>
        <xdr:spPr>
          <a:xfrm flipH="1">
            <a:off x="4807838" y="2984663"/>
            <a:ext cx="1076325" cy="15906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0</xdr:colOff>
      <xdr:row>57</xdr:row>
      <xdr:rowOff>133350</xdr:rowOff>
    </xdr:from>
    <xdr:ext cx="1257300" cy="371475"/>
    <xdr:sp macro="" textlink="">
      <xdr:nvSpPr>
        <xdr:cNvPr id="466" name="Shape 302">
          <a:extLst>
            <a:ext uri="{FF2B5EF4-FFF2-40B4-BE49-F238E27FC236}">
              <a16:creationId xmlns:a16="http://schemas.microsoft.com/office/drawing/2014/main" id="{00000000-0008-0000-0200-0000D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시간여행</a:t>
          </a:r>
          <a:endParaRPr sz="1050">
            <a:solidFill>
              <a:srgbClr val="000000"/>
            </a:solidFill>
            <a:latin typeface="+mn-ea"/>
            <a:ea typeface="+mn-ea"/>
          </a:endParaRPr>
        </a:p>
      </xdr:txBody>
    </xdr:sp>
    <xdr:clientData fLocksWithSheet="0"/>
  </xdr:oneCellAnchor>
  <xdr:oneCellAnchor>
    <xdr:from>
      <xdr:col>3</xdr:col>
      <xdr:colOff>466725</xdr:colOff>
      <xdr:row>55</xdr:row>
      <xdr:rowOff>47625</xdr:rowOff>
    </xdr:from>
    <xdr:ext cx="1257300" cy="371475"/>
    <xdr:sp macro="" textlink="">
      <xdr:nvSpPr>
        <xdr:cNvPr id="467" name="Shape 303">
          <a:extLst>
            <a:ext uri="{FF2B5EF4-FFF2-40B4-BE49-F238E27FC236}">
              <a16:creationId xmlns:a16="http://schemas.microsoft.com/office/drawing/2014/main" id="{00000000-0008-0000-0200-0000D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욕심쟁이</a:t>
          </a:r>
          <a:endParaRPr sz="1050">
            <a:solidFill>
              <a:srgbClr val="000000"/>
            </a:solidFill>
            <a:latin typeface="+mn-ea"/>
            <a:ea typeface="+mn-ea"/>
          </a:endParaRPr>
        </a:p>
      </xdr:txBody>
    </xdr:sp>
    <xdr:clientData fLocksWithSheet="0"/>
  </xdr:oneCellAnchor>
  <xdr:oneCellAnchor>
    <xdr:from>
      <xdr:col>7</xdr:col>
      <xdr:colOff>533400</xdr:colOff>
      <xdr:row>48</xdr:row>
      <xdr:rowOff>9525</xdr:rowOff>
    </xdr:from>
    <xdr:ext cx="2352675" cy="1847850"/>
    <xdr:grpSp>
      <xdr:nvGrpSpPr>
        <xdr:cNvPr id="468" name="Shape 2">
          <a:extLst>
            <a:ext uri="{FF2B5EF4-FFF2-40B4-BE49-F238E27FC236}">
              <a16:creationId xmlns:a16="http://schemas.microsoft.com/office/drawing/2014/main" id="{00000000-0008-0000-0200-0000D4010000}"/>
            </a:ext>
          </a:extLst>
        </xdr:cNvPr>
        <xdr:cNvGrpSpPr/>
      </xdr:nvGrpSpPr>
      <xdr:grpSpPr>
        <a:xfrm>
          <a:off x="5133975" y="9477375"/>
          <a:ext cx="2352675" cy="1847850"/>
          <a:chOff x="4169663" y="2856075"/>
          <a:chExt cx="2352675" cy="1847850"/>
        </a:xfrm>
      </xdr:grpSpPr>
      <xdr:cxnSp macro="">
        <xdr:nvCxnSpPr>
          <xdr:cNvPr id="469" name="Shape 304">
            <a:extLst>
              <a:ext uri="{FF2B5EF4-FFF2-40B4-BE49-F238E27FC236}">
                <a16:creationId xmlns:a16="http://schemas.microsoft.com/office/drawing/2014/main" id="{00000000-0008-0000-0200-0000D5010000}"/>
              </a:ext>
            </a:extLst>
          </xdr:cNvPr>
          <xdr:cNvCxnSpPr/>
        </xdr:nvCxnSpPr>
        <xdr:spPr>
          <a:xfrm flipH="1">
            <a:off x="4169663" y="2856075"/>
            <a:ext cx="2352675" cy="1847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333375</xdr:colOff>
      <xdr:row>46</xdr:row>
      <xdr:rowOff>161925</xdr:rowOff>
    </xdr:from>
    <xdr:ext cx="3495675" cy="1657350"/>
    <xdr:grpSp>
      <xdr:nvGrpSpPr>
        <xdr:cNvPr id="470" name="Shape 2">
          <a:extLst>
            <a:ext uri="{FF2B5EF4-FFF2-40B4-BE49-F238E27FC236}">
              <a16:creationId xmlns:a16="http://schemas.microsoft.com/office/drawing/2014/main" id="{00000000-0008-0000-0200-0000D6010000}"/>
            </a:ext>
          </a:extLst>
        </xdr:cNvPr>
        <xdr:cNvGrpSpPr/>
      </xdr:nvGrpSpPr>
      <xdr:grpSpPr>
        <a:xfrm>
          <a:off x="3619500" y="9229725"/>
          <a:ext cx="3495675" cy="1657350"/>
          <a:chOff x="3602925" y="2956088"/>
          <a:chExt cx="3486150" cy="1647825"/>
        </a:xfrm>
      </xdr:grpSpPr>
      <xdr:cxnSp macro="">
        <xdr:nvCxnSpPr>
          <xdr:cNvPr id="471" name="Shape 305">
            <a:extLst>
              <a:ext uri="{FF2B5EF4-FFF2-40B4-BE49-F238E27FC236}">
                <a16:creationId xmlns:a16="http://schemas.microsoft.com/office/drawing/2014/main" id="{00000000-0008-0000-0200-0000D7010000}"/>
              </a:ext>
            </a:extLst>
          </xdr:cNvPr>
          <xdr:cNvCxnSpPr/>
        </xdr:nvCxnSpPr>
        <xdr:spPr>
          <a:xfrm flipH="1">
            <a:off x="3602925" y="2956088"/>
            <a:ext cx="3486150" cy="1647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466725</xdr:colOff>
      <xdr:row>59</xdr:row>
      <xdr:rowOff>95250</xdr:rowOff>
    </xdr:from>
    <xdr:ext cx="1419225" cy="590550"/>
    <xdr:sp macro="" textlink="">
      <xdr:nvSpPr>
        <xdr:cNvPr id="472" name="Shape 306">
          <a:extLst>
            <a:ext uri="{FF2B5EF4-FFF2-40B4-BE49-F238E27FC236}">
              <a16:creationId xmlns:a16="http://schemas.microsoft.com/office/drawing/2014/main" id="{00000000-0008-0000-0200-0000D8010000}"/>
            </a:ext>
          </a:extLst>
        </xdr:cNvPr>
        <xdr:cNvSpPr txBox="1"/>
      </xdr:nvSpPr>
      <xdr:spPr>
        <a:xfrm>
          <a:off x="4636388" y="3489488"/>
          <a:ext cx="1419225" cy="5810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매일매일 위클리 미션 진행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몬쓸리 미션 주기 30일 → 10일</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\1000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\10000 (영구)</a:t>
          </a:r>
          <a:endParaRPr sz="1200">
            <a:latin typeface="+mn-ea"/>
            <a:ea typeface="+mn-ea"/>
          </a:endParaRPr>
        </a:p>
      </xdr:txBody>
    </xdr:sp>
    <xdr:clientData fLocksWithSheet="0"/>
  </xdr:oneCellAnchor>
  <xdr:oneCellAnchor>
    <xdr:from>
      <xdr:col>3</xdr:col>
      <xdr:colOff>257175</xdr:colOff>
      <xdr:row>57</xdr:row>
      <xdr:rowOff>0</xdr:rowOff>
    </xdr:from>
    <xdr:ext cx="1371600" cy="571500"/>
    <xdr:sp macro="" textlink="">
      <xdr:nvSpPr>
        <xdr:cNvPr id="473" name="Shape 307">
          <a:extLst>
            <a:ext uri="{FF2B5EF4-FFF2-40B4-BE49-F238E27FC236}">
              <a16:creationId xmlns:a16="http://schemas.microsoft.com/office/drawing/2014/main" id="{00000000-0008-0000-0200-0000D9010000}"/>
            </a:ext>
          </a:extLst>
        </xdr:cNvPr>
        <xdr:cNvSpPr txBox="1"/>
      </xdr:nvSpPr>
      <xdr:spPr>
        <a:xfrm>
          <a:off x="4664963" y="3494250"/>
          <a:ext cx="1362075" cy="5715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출석체크 및 데일리류 미션 보상 한번 더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이벤트로 자주 뿌림 (보유시 +500마일리지)</a:t>
          </a:r>
          <a:endParaRPr sz="1200">
            <a:latin typeface="+mn-ea"/>
            <a:ea typeface="+mn-ea"/>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\500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\3300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(영구)</a:t>
          </a:r>
          <a:endParaRPr sz="1200">
            <a:latin typeface="+mn-ea"/>
            <a:ea typeface="+mn-ea"/>
          </a:endParaRPr>
        </a:p>
      </xdr:txBody>
    </xdr:sp>
    <xdr:clientData fLocksWithSheet="0"/>
  </xdr:oneCellAnchor>
  <xdr:oneCellAnchor>
    <xdr:from>
      <xdr:col>11</xdr:col>
      <xdr:colOff>9525</xdr:colOff>
      <xdr:row>44</xdr:row>
      <xdr:rowOff>123825</xdr:rowOff>
    </xdr:from>
    <xdr:ext cx="1152525" cy="1228725"/>
    <xdr:grpSp>
      <xdr:nvGrpSpPr>
        <xdr:cNvPr id="474" name="Shape 2">
          <a:extLst>
            <a:ext uri="{FF2B5EF4-FFF2-40B4-BE49-F238E27FC236}">
              <a16:creationId xmlns:a16="http://schemas.microsoft.com/office/drawing/2014/main" id="{00000000-0008-0000-0200-0000DA010000}"/>
            </a:ext>
          </a:extLst>
        </xdr:cNvPr>
        <xdr:cNvGrpSpPr/>
      </xdr:nvGrpSpPr>
      <xdr:grpSpPr>
        <a:xfrm>
          <a:off x="7239000" y="8791575"/>
          <a:ext cx="1152525" cy="1228725"/>
          <a:chOff x="4774500" y="3165638"/>
          <a:chExt cx="1143000" cy="1228725"/>
        </a:xfrm>
      </xdr:grpSpPr>
      <xdr:cxnSp macro="">
        <xdr:nvCxnSpPr>
          <xdr:cNvPr id="475" name="Shape 308">
            <a:extLst>
              <a:ext uri="{FF2B5EF4-FFF2-40B4-BE49-F238E27FC236}">
                <a16:creationId xmlns:a16="http://schemas.microsoft.com/office/drawing/2014/main" id="{00000000-0008-0000-0200-0000DB010000}"/>
              </a:ext>
            </a:extLst>
          </xdr:cNvPr>
          <xdr:cNvCxnSpPr/>
        </xdr:nvCxnSpPr>
        <xdr:spPr>
          <a:xfrm>
            <a:off x="4774500" y="3165638"/>
            <a:ext cx="1143000" cy="1228725"/>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57150</xdr:colOff>
      <xdr:row>11</xdr:row>
      <xdr:rowOff>76200</xdr:rowOff>
    </xdr:from>
    <xdr:ext cx="514350" cy="466725"/>
    <xdr:grpSp>
      <xdr:nvGrpSpPr>
        <xdr:cNvPr id="2" name="Shape 2">
          <a:extLst>
            <a:ext uri="{FF2B5EF4-FFF2-40B4-BE49-F238E27FC236}">
              <a16:creationId xmlns:a16="http://schemas.microsoft.com/office/drawing/2014/main" id="{00000000-0008-0000-0C00-000002000000}"/>
            </a:ext>
          </a:extLst>
        </xdr:cNvPr>
        <xdr:cNvGrpSpPr/>
      </xdr:nvGrpSpPr>
      <xdr:grpSpPr>
        <a:xfrm>
          <a:off x="5972175" y="2371725"/>
          <a:ext cx="514350" cy="466725"/>
          <a:chOff x="5093588" y="3551400"/>
          <a:chExt cx="504825" cy="457200"/>
        </a:xfrm>
      </xdr:grpSpPr>
      <xdr:cxnSp macro="">
        <xdr:nvCxnSpPr>
          <xdr:cNvPr id="309" name="Shape 309">
            <a:extLst>
              <a:ext uri="{FF2B5EF4-FFF2-40B4-BE49-F238E27FC236}">
                <a16:creationId xmlns:a16="http://schemas.microsoft.com/office/drawing/2014/main" id="{00000000-0008-0000-0C00-000035010000}"/>
              </a:ext>
            </a:extLst>
          </xdr:cNvPr>
          <xdr:cNvCxnSpPr/>
        </xdr:nvCxnSpPr>
        <xdr:spPr>
          <a:xfrm rot="10800000" flipH="1">
            <a:off x="5093588" y="3551400"/>
            <a:ext cx="504825" cy="4572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10</xdr:col>
      <xdr:colOff>219075</xdr:colOff>
      <xdr:row>16</xdr:row>
      <xdr:rowOff>390525</xdr:rowOff>
    </xdr:from>
    <xdr:ext cx="361950" cy="390525"/>
    <xdr:pic>
      <xdr:nvPicPr>
        <xdr:cNvPr id="3" name="image2.png">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104775</xdr:colOff>
      <xdr:row>12</xdr:row>
      <xdr:rowOff>276225</xdr:rowOff>
    </xdr:from>
    <xdr:ext cx="457200" cy="190500"/>
    <xdr:pic>
      <xdr:nvPicPr>
        <xdr:cNvPr id="4" name="image3.png">
          <a:extLst>
            <a:ext uri="{FF2B5EF4-FFF2-40B4-BE49-F238E27FC236}">
              <a16:creationId xmlns:a16="http://schemas.microsoft.com/office/drawing/2014/main" id="{00000000-0008-0000-0C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123825</xdr:colOff>
      <xdr:row>12</xdr:row>
      <xdr:rowOff>295275</xdr:rowOff>
    </xdr:from>
    <xdr:ext cx="381000" cy="152400"/>
    <xdr:pic>
      <xdr:nvPicPr>
        <xdr:cNvPr id="5" name="image1.png">
          <a:extLst>
            <a:ext uri="{FF2B5EF4-FFF2-40B4-BE49-F238E27FC236}">
              <a16:creationId xmlns:a16="http://schemas.microsoft.com/office/drawing/2014/main" id="{00000000-0008-0000-0C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219075</xdr:colOff>
      <xdr:row>11</xdr:row>
      <xdr:rowOff>133350</xdr:rowOff>
    </xdr:from>
    <xdr:ext cx="219075" cy="133350"/>
    <xdr:pic>
      <xdr:nvPicPr>
        <xdr:cNvPr id="6" name="image4.png">
          <a:extLst>
            <a:ext uri="{FF2B5EF4-FFF2-40B4-BE49-F238E27FC236}">
              <a16:creationId xmlns:a16="http://schemas.microsoft.com/office/drawing/2014/main" id="{00000000-0008-0000-0C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0</xdr:colOff>
      <xdr:row>8</xdr:row>
      <xdr:rowOff>0</xdr:rowOff>
    </xdr:from>
    <xdr:ext cx="590550" cy="619125"/>
    <xdr:pic>
      <xdr:nvPicPr>
        <xdr:cNvPr id="7" name="image12.png">
          <a:extLst>
            <a:ext uri="{FF2B5EF4-FFF2-40B4-BE49-F238E27FC236}">
              <a16:creationId xmlns:a16="http://schemas.microsoft.com/office/drawing/2014/main" id="{00000000-0008-0000-0C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209550</xdr:colOff>
      <xdr:row>23</xdr:row>
      <xdr:rowOff>190500</xdr:rowOff>
    </xdr:from>
    <xdr:ext cx="390525" cy="219075"/>
    <xdr:pic>
      <xdr:nvPicPr>
        <xdr:cNvPr id="8" name="image4.png">
          <a:extLst>
            <a:ext uri="{FF2B5EF4-FFF2-40B4-BE49-F238E27FC236}">
              <a16:creationId xmlns:a16="http://schemas.microsoft.com/office/drawing/2014/main" id="{00000000-0008-0000-0C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219075</xdr:colOff>
      <xdr:row>26</xdr:row>
      <xdr:rowOff>390525</xdr:rowOff>
    </xdr:from>
    <xdr:ext cx="381000" cy="381000"/>
    <xdr:pic>
      <xdr:nvPicPr>
        <xdr:cNvPr id="9" name="image2.png">
          <a:extLst>
            <a:ext uri="{FF2B5EF4-FFF2-40B4-BE49-F238E27FC236}">
              <a16:creationId xmlns:a16="http://schemas.microsoft.com/office/drawing/2014/main" id="{00000000-0008-0000-0C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12</xdr:row>
      <xdr:rowOff>0</xdr:rowOff>
    </xdr:from>
    <xdr:ext cx="390525" cy="390525"/>
    <xdr:pic>
      <xdr:nvPicPr>
        <xdr:cNvPr id="10" name="image5.png">
          <a:extLst>
            <a:ext uri="{FF2B5EF4-FFF2-40B4-BE49-F238E27FC236}">
              <a16:creationId xmlns:a16="http://schemas.microsoft.com/office/drawing/2014/main" id="{00000000-0008-0000-0C00-00000A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15</xdr:row>
      <xdr:rowOff>0</xdr:rowOff>
    </xdr:from>
    <xdr:ext cx="381000" cy="390525"/>
    <xdr:pic>
      <xdr:nvPicPr>
        <xdr:cNvPr id="11" name="image6.png">
          <a:extLst>
            <a:ext uri="{FF2B5EF4-FFF2-40B4-BE49-F238E27FC236}">
              <a16:creationId xmlns:a16="http://schemas.microsoft.com/office/drawing/2014/main" id="{00000000-0008-0000-0C00-00000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16</xdr:row>
      <xdr:rowOff>0</xdr:rowOff>
    </xdr:from>
    <xdr:ext cx="381000" cy="390525"/>
    <xdr:pic>
      <xdr:nvPicPr>
        <xdr:cNvPr id="12" name="image7.png">
          <a:extLst>
            <a:ext uri="{FF2B5EF4-FFF2-40B4-BE49-F238E27FC236}">
              <a16:creationId xmlns:a16="http://schemas.microsoft.com/office/drawing/2014/main" id="{00000000-0008-0000-0C00-00000C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21</xdr:row>
      <xdr:rowOff>0</xdr:rowOff>
    </xdr:from>
    <xdr:ext cx="381000" cy="390525"/>
    <xdr:pic>
      <xdr:nvPicPr>
        <xdr:cNvPr id="13" name="image7.png">
          <a:extLst>
            <a:ext uri="{FF2B5EF4-FFF2-40B4-BE49-F238E27FC236}">
              <a16:creationId xmlns:a16="http://schemas.microsoft.com/office/drawing/2014/main" id="{00000000-0008-0000-0C00-00000D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25</xdr:row>
      <xdr:rowOff>0</xdr:rowOff>
    </xdr:from>
    <xdr:ext cx="381000" cy="390525"/>
    <xdr:pic>
      <xdr:nvPicPr>
        <xdr:cNvPr id="14" name="image6.png">
          <a:extLst>
            <a:ext uri="{FF2B5EF4-FFF2-40B4-BE49-F238E27FC236}">
              <a16:creationId xmlns:a16="http://schemas.microsoft.com/office/drawing/2014/main" id="{00000000-0008-0000-0C00-00000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26</xdr:row>
      <xdr:rowOff>0</xdr:rowOff>
    </xdr:from>
    <xdr:ext cx="381000" cy="390525"/>
    <xdr:pic>
      <xdr:nvPicPr>
        <xdr:cNvPr id="15" name="image7.png">
          <a:extLst>
            <a:ext uri="{FF2B5EF4-FFF2-40B4-BE49-F238E27FC236}">
              <a16:creationId xmlns:a16="http://schemas.microsoft.com/office/drawing/2014/main" id="{00000000-0008-0000-0C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40</xdr:col>
      <xdr:colOff>148458</xdr:colOff>
      <xdr:row>30</xdr:row>
      <xdr:rowOff>193785</xdr:rowOff>
    </xdr:from>
    <xdr:ext cx="390525" cy="390525"/>
    <xdr:pic>
      <xdr:nvPicPr>
        <xdr:cNvPr id="14" name="image5.png">
          <a:extLst>
            <a:ext uri="{FF2B5EF4-FFF2-40B4-BE49-F238E27FC236}">
              <a16:creationId xmlns:a16="http://schemas.microsoft.com/office/drawing/2014/main" id="{27094368-0EF0-4183-A78C-43A4ABD6F394}"/>
            </a:ext>
          </a:extLst>
        </xdr:cNvPr>
        <xdr:cNvPicPr preferRelativeResize="0"/>
      </xdr:nvPicPr>
      <xdr:blipFill>
        <a:blip xmlns:r="http://schemas.openxmlformats.org/officeDocument/2006/relationships" r:embed="rId1" cstate="print"/>
        <a:stretch>
          <a:fillRect/>
        </a:stretch>
      </xdr:blipFill>
      <xdr:spPr>
        <a:xfrm>
          <a:off x="30885633" y="6718410"/>
          <a:ext cx="390525" cy="390525"/>
        </a:xfrm>
        <a:prstGeom prst="rect">
          <a:avLst/>
        </a:prstGeom>
        <a:noFill/>
      </xdr:spPr>
    </xdr:pic>
    <xdr:clientData fLocksWithSheet="0"/>
  </xdr:oneCellAnchor>
  <xdr:twoCellAnchor>
    <xdr:from>
      <xdr:col>29</xdr:col>
      <xdr:colOff>523875</xdr:colOff>
      <xdr:row>5</xdr:row>
      <xdr:rowOff>304800</xdr:rowOff>
    </xdr:from>
    <xdr:to>
      <xdr:col>34</xdr:col>
      <xdr:colOff>161925</xdr:colOff>
      <xdr:row>23</xdr:row>
      <xdr:rowOff>142875</xdr:rowOff>
    </xdr:to>
    <xdr:sp macro="" textlink="">
      <xdr:nvSpPr>
        <xdr:cNvPr id="2" name="직사각형 1">
          <a:extLst>
            <a:ext uri="{FF2B5EF4-FFF2-40B4-BE49-F238E27FC236}">
              <a16:creationId xmlns:a16="http://schemas.microsoft.com/office/drawing/2014/main" id="{184160E6-2FD8-4115-B047-83641B977A3F}"/>
            </a:ext>
          </a:extLst>
        </xdr:cNvPr>
        <xdr:cNvSpPr/>
      </xdr:nvSpPr>
      <xdr:spPr>
        <a:xfrm>
          <a:off x="17468850" y="1562100"/>
          <a:ext cx="3067050" cy="362902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40</xdr:col>
      <xdr:colOff>219075</xdr:colOff>
      <xdr:row>30</xdr:row>
      <xdr:rowOff>133350</xdr:rowOff>
    </xdr:from>
    <xdr:ext cx="219075" cy="133350"/>
    <xdr:pic>
      <xdr:nvPicPr>
        <xdr:cNvPr id="13" name="image4.png">
          <a:extLst>
            <a:ext uri="{FF2B5EF4-FFF2-40B4-BE49-F238E27FC236}">
              <a16:creationId xmlns:a16="http://schemas.microsoft.com/office/drawing/2014/main" id="{9E410C6F-26A0-43D8-9171-DB722FFEA0FB}"/>
            </a:ext>
          </a:extLst>
        </xdr:cNvPr>
        <xdr:cNvPicPr preferRelativeResize="0"/>
      </xdr:nvPicPr>
      <xdr:blipFill>
        <a:blip xmlns:r="http://schemas.openxmlformats.org/officeDocument/2006/relationships" r:embed="rId2" cstate="print"/>
        <a:stretch>
          <a:fillRect/>
        </a:stretch>
      </xdr:blipFill>
      <xdr:spPr>
        <a:xfrm>
          <a:off x="31058094" y="6734908"/>
          <a:ext cx="219075" cy="133350"/>
        </a:xfrm>
        <a:prstGeom prst="rect">
          <a:avLst/>
        </a:prstGeom>
        <a:noFill/>
      </xdr:spPr>
    </xdr:pic>
    <xdr:clientData fLocksWithSheet="0"/>
  </xdr:oneCellAnchor>
  <xdr:twoCellAnchor>
    <xdr:from>
      <xdr:col>43</xdr:col>
      <xdr:colOff>628650</xdr:colOff>
      <xdr:row>27</xdr:row>
      <xdr:rowOff>180976</xdr:rowOff>
    </xdr:from>
    <xdr:to>
      <xdr:col>47</xdr:col>
      <xdr:colOff>47625</xdr:colOff>
      <xdr:row>37</xdr:row>
      <xdr:rowOff>47625</xdr:rowOff>
    </xdr:to>
    <xdr:sp macro="" textlink="">
      <xdr:nvSpPr>
        <xdr:cNvPr id="17" name="직사각형 16">
          <a:extLst>
            <a:ext uri="{FF2B5EF4-FFF2-40B4-BE49-F238E27FC236}">
              <a16:creationId xmlns:a16="http://schemas.microsoft.com/office/drawing/2014/main" id="{5EC458D8-8245-4058-8154-CA76F9D83AE8}"/>
            </a:ext>
          </a:extLst>
        </xdr:cNvPr>
        <xdr:cNvSpPr/>
      </xdr:nvSpPr>
      <xdr:spPr>
        <a:xfrm>
          <a:off x="33423225" y="6076951"/>
          <a:ext cx="2162175" cy="196214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538983</xdr:colOff>
      <xdr:row>27</xdr:row>
      <xdr:rowOff>200025</xdr:rowOff>
    </xdr:from>
    <xdr:to>
      <xdr:col>43</xdr:col>
      <xdr:colOff>552450</xdr:colOff>
      <xdr:row>31</xdr:row>
      <xdr:rowOff>179498</xdr:rowOff>
    </xdr:to>
    <xdr:cxnSp macro="">
      <xdr:nvCxnSpPr>
        <xdr:cNvPr id="19" name="직선 화살표 연결선 18">
          <a:extLst>
            <a:ext uri="{FF2B5EF4-FFF2-40B4-BE49-F238E27FC236}">
              <a16:creationId xmlns:a16="http://schemas.microsoft.com/office/drawing/2014/main" id="{D0DBE3DE-4DA0-4593-8489-909620CC7AA1}"/>
            </a:ext>
          </a:extLst>
        </xdr:cNvPr>
        <xdr:cNvCxnSpPr>
          <a:stCxn id="14" idx="3"/>
        </xdr:cNvCxnSpPr>
      </xdr:nvCxnSpPr>
      <xdr:spPr>
        <a:xfrm flipV="1">
          <a:off x="31276158" y="6096000"/>
          <a:ext cx="2070867" cy="8176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552450</xdr:colOff>
      <xdr:row>26</xdr:row>
      <xdr:rowOff>133350</xdr:rowOff>
    </xdr:from>
    <xdr:to>
      <xdr:col>40</xdr:col>
      <xdr:colOff>148458</xdr:colOff>
      <xdr:row>31</xdr:row>
      <xdr:rowOff>179498</xdr:rowOff>
    </xdr:to>
    <xdr:cxnSp macro="">
      <xdr:nvCxnSpPr>
        <xdr:cNvPr id="20" name="직선 화살표 연결선 19">
          <a:extLst>
            <a:ext uri="{FF2B5EF4-FFF2-40B4-BE49-F238E27FC236}">
              <a16:creationId xmlns:a16="http://schemas.microsoft.com/office/drawing/2014/main" id="{9F1F7705-CA24-4F7B-A001-848695DE19E3}"/>
            </a:ext>
          </a:extLst>
        </xdr:cNvPr>
        <xdr:cNvCxnSpPr>
          <a:endCxn id="14" idx="1"/>
        </xdr:cNvCxnSpPr>
      </xdr:nvCxnSpPr>
      <xdr:spPr>
        <a:xfrm>
          <a:off x="28546425" y="5810250"/>
          <a:ext cx="2339208" cy="11034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657225</xdr:colOff>
      <xdr:row>39</xdr:row>
      <xdr:rowOff>200026</xdr:rowOff>
    </xdr:from>
    <xdr:to>
      <xdr:col>47</xdr:col>
      <xdr:colOff>76200</xdr:colOff>
      <xdr:row>49</xdr:row>
      <xdr:rowOff>66675</xdr:rowOff>
    </xdr:to>
    <xdr:sp macro="" textlink="">
      <xdr:nvSpPr>
        <xdr:cNvPr id="23" name="직사각형 22">
          <a:extLst>
            <a:ext uri="{FF2B5EF4-FFF2-40B4-BE49-F238E27FC236}">
              <a16:creationId xmlns:a16="http://schemas.microsoft.com/office/drawing/2014/main" id="{CF7EFD24-7E7D-470D-B81D-199FD06FFFEC}"/>
            </a:ext>
          </a:extLst>
        </xdr:cNvPr>
        <xdr:cNvSpPr/>
      </xdr:nvSpPr>
      <xdr:spPr>
        <a:xfrm>
          <a:off x="36318825" y="11163301"/>
          <a:ext cx="2162175" cy="197167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571500</xdr:colOff>
      <xdr:row>41</xdr:row>
      <xdr:rowOff>28575</xdr:rowOff>
    </xdr:from>
    <xdr:to>
      <xdr:col>44</xdr:col>
      <xdr:colOff>209550</xdr:colOff>
      <xdr:row>43</xdr:row>
      <xdr:rowOff>133350</xdr:rowOff>
    </xdr:to>
    <xdr:cxnSp macro="">
      <xdr:nvCxnSpPr>
        <xdr:cNvPr id="24" name="직선 화살표 연결선 23">
          <a:extLst>
            <a:ext uri="{FF2B5EF4-FFF2-40B4-BE49-F238E27FC236}">
              <a16:creationId xmlns:a16="http://schemas.microsoft.com/office/drawing/2014/main" id="{C3C046F1-CE8D-4085-97FF-B51D4AC6F9E7}"/>
            </a:ext>
          </a:extLst>
        </xdr:cNvPr>
        <xdr:cNvCxnSpPr/>
      </xdr:nvCxnSpPr>
      <xdr:spPr>
        <a:xfrm flipV="1">
          <a:off x="34175700" y="9296400"/>
          <a:ext cx="1695450"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0</xdr:colOff>
      <xdr:row>49</xdr:row>
      <xdr:rowOff>115956</xdr:rowOff>
    </xdr:from>
    <xdr:ext cx="457200" cy="190500"/>
    <xdr:pic>
      <xdr:nvPicPr>
        <xdr:cNvPr id="28" name="image3.png">
          <a:extLst>
            <a:ext uri="{FF2B5EF4-FFF2-40B4-BE49-F238E27FC236}">
              <a16:creationId xmlns:a16="http://schemas.microsoft.com/office/drawing/2014/main" id="{7B9AF6F5-96E1-4842-B10E-A93D15248056}"/>
            </a:ext>
          </a:extLst>
        </xdr:cNvPr>
        <xdr:cNvPicPr preferRelativeResize="0"/>
      </xdr:nvPicPr>
      <xdr:blipFill>
        <a:blip xmlns:r="http://schemas.openxmlformats.org/officeDocument/2006/relationships" r:embed="rId3" cstate="print"/>
        <a:stretch>
          <a:fillRect/>
        </a:stretch>
      </xdr:blipFill>
      <xdr:spPr>
        <a:xfrm>
          <a:off x="35537775" y="8526531"/>
          <a:ext cx="457200" cy="190500"/>
        </a:xfrm>
        <a:prstGeom prst="rect">
          <a:avLst/>
        </a:prstGeom>
        <a:noFill/>
      </xdr:spPr>
    </xdr:pic>
    <xdr:clientData fLocksWithSheet="0"/>
  </xdr:oneCellAnchor>
  <xdr:oneCellAnchor>
    <xdr:from>
      <xdr:col>55</xdr:col>
      <xdr:colOff>25675</xdr:colOff>
      <xdr:row>49</xdr:row>
      <xdr:rowOff>0</xdr:rowOff>
    </xdr:from>
    <xdr:ext cx="381000" cy="152400"/>
    <xdr:pic>
      <xdr:nvPicPr>
        <xdr:cNvPr id="29" name="image1.png">
          <a:extLst>
            <a:ext uri="{FF2B5EF4-FFF2-40B4-BE49-F238E27FC236}">
              <a16:creationId xmlns:a16="http://schemas.microsoft.com/office/drawing/2014/main" id="{4CE25583-3258-4E7D-A9D0-F58EC58314A2}"/>
            </a:ext>
          </a:extLst>
        </xdr:cNvPr>
        <xdr:cNvPicPr preferRelativeResize="0"/>
      </xdr:nvPicPr>
      <xdr:blipFill>
        <a:blip xmlns:r="http://schemas.openxmlformats.org/officeDocument/2006/relationships" r:embed="rId4" cstate="print"/>
        <a:stretch>
          <a:fillRect/>
        </a:stretch>
      </xdr:blipFill>
      <xdr:spPr>
        <a:xfrm>
          <a:off x="35563450" y="8410575"/>
          <a:ext cx="381000" cy="15240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23</xdr:col>
      <xdr:colOff>114300</xdr:colOff>
      <xdr:row>29</xdr:row>
      <xdr:rowOff>57150</xdr:rowOff>
    </xdr:from>
    <xdr:to>
      <xdr:col>39</xdr:col>
      <xdr:colOff>646262</xdr:colOff>
      <xdr:row>57</xdr:row>
      <xdr:rowOff>104036</xdr:rowOff>
    </xdr:to>
    <xdr:pic>
      <xdr:nvPicPr>
        <xdr:cNvPr id="2" name="그림 1">
          <a:extLst>
            <a:ext uri="{FF2B5EF4-FFF2-40B4-BE49-F238E27FC236}">
              <a16:creationId xmlns:a16="http://schemas.microsoft.com/office/drawing/2014/main" id="{E605C209-AEA3-4817-AABD-45E178D69A7F}"/>
            </a:ext>
          </a:extLst>
        </xdr:cNvPr>
        <xdr:cNvPicPr>
          <a:picLocks noChangeAspect="1"/>
        </xdr:cNvPicPr>
      </xdr:nvPicPr>
      <xdr:blipFill>
        <a:blip xmlns:r="http://schemas.openxmlformats.org/officeDocument/2006/relationships" r:embed="rId1"/>
        <a:stretch>
          <a:fillRect/>
        </a:stretch>
      </xdr:blipFill>
      <xdr:spPr>
        <a:xfrm>
          <a:off x="15887700" y="6134100"/>
          <a:ext cx="11504762" cy="591428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6" Type="http://schemas.openxmlformats.org/officeDocument/2006/relationships/hyperlink" Target="https://cafe.naver.com/w3umf/129601" TargetMode="External"/><Relationship Id="rId21" Type="http://schemas.openxmlformats.org/officeDocument/2006/relationships/hyperlink" Target="https://cafe.naver.com/w3umf/131132" TargetMode="External"/><Relationship Id="rId34" Type="http://schemas.openxmlformats.org/officeDocument/2006/relationships/hyperlink" Target="https://cafe.naver.com/w3umf/118769" TargetMode="External"/><Relationship Id="rId42" Type="http://schemas.openxmlformats.org/officeDocument/2006/relationships/hyperlink" Target="https://cafe.naver.com/w3umf/112989" TargetMode="External"/><Relationship Id="rId47" Type="http://schemas.openxmlformats.org/officeDocument/2006/relationships/hyperlink" Target="https://cafe.naver.com/w3umf/129518" TargetMode="External"/><Relationship Id="rId50" Type="http://schemas.openxmlformats.org/officeDocument/2006/relationships/hyperlink" Target="https://cafe.naver.com/w3umf/137737" TargetMode="External"/><Relationship Id="rId55" Type="http://schemas.openxmlformats.org/officeDocument/2006/relationships/hyperlink" Target="https://cafe.naver.com/w3umf/137374" TargetMode="External"/><Relationship Id="rId63" Type="http://schemas.openxmlformats.org/officeDocument/2006/relationships/hyperlink" Target="https://www.hiveworkshop.com/threads/new-bonus-vjass-lua.324058/" TargetMode="External"/><Relationship Id="rId7" Type="http://schemas.openxmlformats.org/officeDocument/2006/relationships/hyperlink" Target="https://cafe.naver.com/w3umf/132201" TargetMode="External"/><Relationship Id="rId2" Type="http://schemas.openxmlformats.org/officeDocument/2006/relationships/hyperlink" Target="https://cafe.naver.com/w3umf/134735" TargetMode="External"/><Relationship Id="rId16" Type="http://schemas.openxmlformats.org/officeDocument/2006/relationships/hyperlink" Target="https://cafe.naver.com/w3umf/113035" TargetMode="External"/><Relationship Id="rId29" Type="http://schemas.openxmlformats.org/officeDocument/2006/relationships/hyperlink" Target="https://cafe.naver.com/w3umf/134734" TargetMode="External"/><Relationship Id="rId11" Type="http://schemas.openxmlformats.org/officeDocument/2006/relationships/hyperlink" Target="https://cafe.naver.com/w3umf/130911" TargetMode="External"/><Relationship Id="rId24" Type="http://schemas.openxmlformats.org/officeDocument/2006/relationships/hyperlink" Target="https://cafe.naver.com/w3umf/130323" TargetMode="External"/><Relationship Id="rId32" Type="http://schemas.openxmlformats.org/officeDocument/2006/relationships/hyperlink" Target="https://cafe.naver.com/w3umf/124100" TargetMode="External"/><Relationship Id="rId37" Type="http://schemas.openxmlformats.org/officeDocument/2006/relationships/hyperlink" Target="https://cafe.naver.com/w3umf/117649" TargetMode="External"/><Relationship Id="rId40" Type="http://schemas.openxmlformats.org/officeDocument/2006/relationships/hyperlink" Target="https://cafe.naver.com/w3umf/115891" TargetMode="External"/><Relationship Id="rId45" Type="http://schemas.openxmlformats.org/officeDocument/2006/relationships/hyperlink" Target="https://cafe.naver.com/w3umf/111265" TargetMode="External"/><Relationship Id="rId53" Type="http://schemas.openxmlformats.org/officeDocument/2006/relationships/hyperlink" Target="https://cafe.naver.com/w3umf/130939" TargetMode="External"/><Relationship Id="rId58" Type="http://schemas.openxmlformats.org/officeDocument/2006/relationships/hyperlink" Target="https://cafe.naver.com/w3umf/111777" TargetMode="External"/><Relationship Id="rId66" Type="http://schemas.openxmlformats.org/officeDocument/2006/relationships/hyperlink" Target="https://cafe.naver.com/w3umf/138782" TargetMode="External"/><Relationship Id="rId5" Type="http://schemas.openxmlformats.org/officeDocument/2006/relationships/hyperlink" Target="https://cafe.naver.com/w3umf/132272" TargetMode="External"/><Relationship Id="rId61" Type="http://schemas.openxmlformats.org/officeDocument/2006/relationships/hyperlink" Target="https://cafe.naver.com/w3umf/136920" TargetMode="External"/><Relationship Id="rId19" Type="http://schemas.openxmlformats.org/officeDocument/2006/relationships/hyperlink" Target="https://cafe.naver.com/w3umf/131174" TargetMode="External"/><Relationship Id="rId14" Type="http://schemas.openxmlformats.org/officeDocument/2006/relationships/hyperlink" Target="https://cafe.naver.com/w3umf/130899" TargetMode="External"/><Relationship Id="rId22" Type="http://schemas.openxmlformats.org/officeDocument/2006/relationships/hyperlink" Target="https://cafe.naver.com/w3umf/130834" TargetMode="External"/><Relationship Id="rId27" Type="http://schemas.openxmlformats.org/officeDocument/2006/relationships/hyperlink" Target="https://cafe.naver.com/w3umf/129570" TargetMode="External"/><Relationship Id="rId30" Type="http://schemas.openxmlformats.org/officeDocument/2006/relationships/hyperlink" Target="https://cafe.naver.com/w3umf/126949" TargetMode="External"/><Relationship Id="rId35" Type="http://schemas.openxmlformats.org/officeDocument/2006/relationships/hyperlink" Target="https://cafe.naver.com/w3umf/119696" TargetMode="External"/><Relationship Id="rId43" Type="http://schemas.openxmlformats.org/officeDocument/2006/relationships/hyperlink" Target="https://cafe.naver.com/ddahe/28820" TargetMode="External"/><Relationship Id="rId48" Type="http://schemas.openxmlformats.org/officeDocument/2006/relationships/hyperlink" Target="https://cafe.naver.com/w3umf/134818" TargetMode="External"/><Relationship Id="rId56" Type="http://schemas.openxmlformats.org/officeDocument/2006/relationships/hyperlink" Target="https://github.com/UnryzeC/MemHackAPI/blob/main/Addons/AntiHackv11_Free.j" TargetMode="External"/><Relationship Id="rId64" Type="http://schemas.openxmlformats.org/officeDocument/2006/relationships/hyperlink" Target="https://cafe.naver.com/w3umf/102583" TargetMode="External"/><Relationship Id="rId8" Type="http://schemas.openxmlformats.org/officeDocument/2006/relationships/hyperlink" Target="https://cafe.naver.com/w3umf/132422" TargetMode="External"/><Relationship Id="rId51" Type="http://schemas.openxmlformats.org/officeDocument/2006/relationships/hyperlink" Target="https://www.hiveworkshop.com/threads/bankai-v-3-00.257706/" TargetMode="External"/><Relationship Id="rId3" Type="http://schemas.openxmlformats.org/officeDocument/2006/relationships/hyperlink" Target="https://cafe.naver.com/w3umf/134409" TargetMode="External"/><Relationship Id="rId12" Type="http://schemas.openxmlformats.org/officeDocument/2006/relationships/hyperlink" Target="https://cafe.naver.com/w3umf/131753" TargetMode="External"/><Relationship Id="rId17" Type="http://schemas.openxmlformats.org/officeDocument/2006/relationships/hyperlink" Target="https://cafe.naver.com/w3umf/112238" TargetMode="External"/><Relationship Id="rId25" Type="http://schemas.openxmlformats.org/officeDocument/2006/relationships/hyperlink" Target="https://cafe.naver.com/w3umf/130094" TargetMode="External"/><Relationship Id="rId33" Type="http://schemas.openxmlformats.org/officeDocument/2006/relationships/hyperlink" Target="https://cafe.naver.com/w3umf/119062" TargetMode="External"/><Relationship Id="rId38" Type="http://schemas.openxmlformats.org/officeDocument/2006/relationships/hyperlink" Target="https://cafe.naver.com/w3umf/117300" TargetMode="External"/><Relationship Id="rId46" Type="http://schemas.openxmlformats.org/officeDocument/2006/relationships/hyperlink" Target="https://cafe.naver.com/w3umf/134744" TargetMode="External"/><Relationship Id="rId59" Type="http://schemas.openxmlformats.org/officeDocument/2006/relationships/hyperlink" Target="https://cafe.naver.com/w3umf/111880" TargetMode="External"/><Relationship Id="rId67" Type="http://schemas.openxmlformats.org/officeDocument/2006/relationships/printerSettings" Target="../printerSettings/printerSettings2.bin"/><Relationship Id="rId20" Type="http://schemas.openxmlformats.org/officeDocument/2006/relationships/hyperlink" Target="https://cafe.naver.com/w3umf/131173" TargetMode="External"/><Relationship Id="rId41" Type="http://schemas.openxmlformats.org/officeDocument/2006/relationships/hyperlink" Target="https://cafe.naver.com/w3umf/114197" TargetMode="External"/><Relationship Id="rId54" Type="http://schemas.openxmlformats.org/officeDocument/2006/relationships/hyperlink" Target="https://cafe.naver.com/w3umf/133119" TargetMode="External"/><Relationship Id="rId62" Type="http://schemas.openxmlformats.org/officeDocument/2006/relationships/hyperlink" Target="https://cafe.naver.com/w3umf/138449" TargetMode="External"/><Relationship Id="rId1" Type="http://schemas.openxmlformats.org/officeDocument/2006/relationships/hyperlink" Target="https://cafe.naver.com/w3umf/134738" TargetMode="External"/><Relationship Id="rId6" Type="http://schemas.openxmlformats.org/officeDocument/2006/relationships/hyperlink" Target="https://cafe.naver.com/w3umf/131955" TargetMode="External"/><Relationship Id="rId15" Type="http://schemas.openxmlformats.org/officeDocument/2006/relationships/hyperlink" Target="https://cafe.naver.com/w3umf/121985" TargetMode="External"/><Relationship Id="rId23" Type="http://schemas.openxmlformats.org/officeDocument/2006/relationships/hyperlink" Target="https://cafe.naver.com/w3umf/130148" TargetMode="External"/><Relationship Id="rId28" Type="http://schemas.openxmlformats.org/officeDocument/2006/relationships/hyperlink" Target="https://cafe.naver.com/w3umf/128435" TargetMode="External"/><Relationship Id="rId36" Type="http://schemas.openxmlformats.org/officeDocument/2006/relationships/hyperlink" Target="https://cafe.naver.com/w3umf/118465" TargetMode="External"/><Relationship Id="rId49" Type="http://schemas.openxmlformats.org/officeDocument/2006/relationships/hyperlink" Target="https://cafe.naver.com/w3umf/135586" TargetMode="External"/><Relationship Id="rId57" Type="http://schemas.openxmlformats.org/officeDocument/2006/relationships/hyperlink" Target="https://www.hiveworkshop.com/threads/memory-hack-api-description.289823/" TargetMode="External"/><Relationship Id="rId10" Type="http://schemas.openxmlformats.org/officeDocument/2006/relationships/hyperlink" Target="https://cafe.naver.com/w3umf/131144" TargetMode="External"/><Relationship Id="rId31" Type="http://schemas.openxmlformats.org/officeDocument/2006/relationships/hyperlink" Target="https://cafe.naver.com/w3umf/124706" TargetMode="External"/><Relationship Id="rId44" Type="http://schemas.openxmlformats.org/officeDocument/2006/relationships/hyperlink" Target="https://cafe.naver.com/w3umf/111764" TargetMode="External"/><Relationship Id="rId52" Type="http://schemas.openxmlformats.org/officeDocument/2006/relationships/hyperlink" Target="https://cafe.naver.com/w3umf/117713" TargetMode="External"/><Relationship Id="rId60" Type="http://schemas.openxmlformats.org/officeDocument/2006/relationships/hyperlink" Target="https://cafe.naver.com/w3umf/133086" TargetMode="External"/><Relationship Id="rId65" Type="http://schemas.openxmlformats.org/officeDocument/2006/relationships/hyperlink" Target="https://cafe.naver.com/scv3m/45607" TargetMode="External"/><Relationship Id="rId4" Type="http://schemas.openxmlformats.org/officeDocument/2006/relationships/hyperlink" Target="https://cafe.naver.com/w3umf/133875" TargetMode="External"/><Relationship Id="rId9" Type="http://schemas.openxmlformats.org/officeDocument/2006/relationships/hyperlink" Target="https://cafe.naver.com/w3umf/131145" TargetMode="External"/><Relationship Id="rId13" Type="http://schemas.openxmlformats.org/officeDocument/2006/relationships/hyperlink" Target="https://cafe.naver.com/w3umf/130991" TargetMode="External"/><Relationship Id="rId18" Type="http://schemas.openxmlformats.org/officeDocument/2006/relationships/hyperlink" Target="https://cafe.naver.com/w3umf/101906" TargetMode="External"/><Relationship Id="rId39" Type="http://schemas.openxmlformats.org/officeDocument/2006/relationships/hyperlink" Target="https://cafe.naver.com/w3umf/116727"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3186E-330A-4379-BC30-3FF7760365C3}">
  <dimension ref="C5:Q33"/>
  <sheetViews>
    <sheetView zoomScale="130" zoomScaleNormal="130" workbookViewId="0">
      <selection activeCell="L14" sqref="L14"/>
    </sheetView>
  </sheetViews>
  <sheetFormatPr defaultRowHeight="16.5"/>
  <cols>
    <col min="4" max="4" width="3.625" customWidth="1"/>
    <col min="5" max="5" width="22.5" customWidth="1"/>
    <col min="6" max="6" width="9" style="147"/>
    <col min="10" max="10" width="3.625" style="115" customWidth="1"/>
  </cols>
  <sheetData>
    <row r="5" spans="3:10">
      <c r="D5" s="115"/>
      <c r="J5"/>
    </row>
    <row r="6" spans="3:10" ht="17.25" thickBot="1">
      <c r="D6" s="115"/>
      <c r="J6"/>
    </row>
    <row r="7" spans="3:10">
      <c r="C7" s="116"/>
      <c r="D7" s="117"/>
      <c r="E7" s="118"/>
      <c r="F7" s="148"/>
      <c r="G7" s="118"/>
      <c r="H7" s="118"/>
      <c r="I7" s="119"/>
      <c r="J7"/>
    </row>
    <row r="8" spans="3:10">
      <c r="C8" s="120"/>
      <c r="D8" s="121">
        <v>1</v>
      </c>
      <c r="E8" s="490" t="s">
        <v>2631</v>
      </c>
      <c r="F8" s="149" t="s">
        <v>2632</v>
      </c>
      <c r="G8" s="123"/>
      <c r="H8" s="123"/>
      <c r="I8" s="124"/>
      <c r="J8"/>
    </row>
    <row r="9" spans="3:10">
      <c r="C9" s="120"/>
      <c r="D9" s="121">
        <v>2</v>
      </c>
      <c r="E9" s="490"/>
      <c r="F9" s="149" t="s">
        <v>2633</v>
      </c>
      <c r="G9" s="123"/>
      <c r="H9" s="123"/>
      <c r="I9" s="124"/>
      <c r="J9"/>
    </row>
    <row r="10" spans="3:10">
      <c r="C10" s="120"/>
      <c r="D10" s="121">
        <v>3</v>
      </c>
      <c r="E10" s="122" t="s">
        <v>2630</v>
      </c>
      <c r="F10" s="149"/>
      <c r="G10" s="123"/>
      <c r="H10" s="123"/>
      <c r="I10" s="124"/>
      <c r="J10"/>
    </row>
    <row r="11" spans="3:10">
      <c r="C11" s="120"/>
      <c r="D11" s="121">
        <v>4</v>
      </c>
      <c r="E11" s="122" t="s">
        <v>2625</v>
      </c>
      <c r="F11" s="149"/>
      <c r="G11" s="123"/>
      <c r="H11" s="123"/>
      <c r="I11" s="124"/>
      <c r="J11"/>
    </row>
    <row r="12" spans="3:10">
      <c r="C12" s="120"/>
      <c r="D12" s="121">
        <v>5</v>
      </c>
      <c r="E12" s="125" t="s">
        <v>2626</v>
      </c>
      <c r="F12" s="150" t="s">
        <v>2627</v>
      </c>
      <c r="G12" s="123"/>
      <c r="H12" s="123"/>
      <c r="I12" s="124"/>
      <c r="J12"/>
    </row>
    <row r="13" spans="3:10">
      <c r="C13" s="120"/>
      <c r="D13" s="121">
        <v>6</v>
      </c>
      <c r="E13" s="125" t="s">
        <v>2895</v>
      </c>
      <c r="F13" s="150" t="s">
        <v>2896</v>
      </c>
      <c r="G13" s="123"/>
      <c r="H13" s="123"/>
      <c r="I13" s="124"/>
      <c r="J13"/>
    </row>
    <row r="14" spans="3:10">
      <c r="C14" s="120"/>
      <c r="D14" s="126"/>
      <c r="E14" s="123"/>
      <c r="F14" s="151"/>
      <c r="G14" s="123"/>
      <c r="H14" s="123"/>
      <c r="I14" s="124"/>
      <c r="J14"/>
    </row>
    <row r="15" spans="3:10">
      <c r="C15" s="120"/>
      <c r="D15" s="121">
        <v>7</v>
      </c>
      <c r="E15" s="127" t="s">
        <v>2628</v>
      </c>
      <c r="F15" s="151"/>
      <c r="G15" s="123"/>
      <c r="H15" s="123"/>
      <c r="I15" s="124"/>
      <c r="J15"/>
    </row>
    <row r="16" spans="3:10">
      <c r="C16" s="120"/>
      <c r="D16" s="121">
        <v>8</v>
      </c>
      <c r="E16" s="127" t="s">
        <v>2629</v>
      </c>
      <c r="F16" s="151"/>
      <c r="G16" s="123"/>
      <c r="H16" s="123"/>
      <c r="I16" s="124"/>
      <c r="J16"/>
    </row>
    <row r="17" spans="3:17">
      <c r="C17" s="120"/>
      <c r="D17" s="121">
        <v>9</v>
      </c>
      <c r="E17" s="125" t="s">
        <v>2634</v>
      </c>
      <c r="F17" s="150" t="s">
        <v>2635</v>
      </c>
      <c r="G17" s="123"/>
      <c r="H17" s="123"/>
      <c r="I17" s="124"/>
      <c r="J17"/>
    </row>
    <row r="18" spans="3:17">
      <c r="C18" s="120"/>
      <c r="D18" s="126"/>
      <c r="E18" s="123"/>
      <c r="F18" s="151"/>
      <c r="G18" s="123"/>
      <c r="H18" s="123"/>
      <c r="I18" s="124"/>
      <c r="J18"/>
    </row>
    <row r="19" spans="3:17">
      <c r="C19" s="120"/>
      <c r="D19" s="121">
        <v>10</v>
      </c>
      <c r="E19" s="125" t="s">
        <v>2637</v>
      </c>
      <c r="F19" s="151"/>
      <c r="G19" s="123"/>
      <c r="H19" s="123"/>
      <c r="I19" s="124"/>
      <c r="J19"/>
    </row>
    <row r="20" spans="3:17">
      <c r="C20" s="120"/>
      <c r="D20" s="121">
        <v>11</v>
      </c>
      <c r="E20" s="491" t="s">
        <v>2636</v>
      </c>
      <c r="F20" s="150" t="s">
        <v>2638</v>
      </c>
      <c r="G20" s="123"/>
      <c r="H20" s="123"/>
      <c r="I20" s="124"/>
      <c r="J20"/>
    </row>
    <row r="21" spans="3:17">
      <c r="C21" s="120"/>
      <c r="D21" s="121">
        <v>12</v>
      </c>
      <c r="E21" s="491"/>
      <c r="F21" s="150" t="s">
        <v>2639</v>
      </c>
      <c r="G21" s="123"/>
      <c r="H21" s="123"/>
      <c r="I21" s="124"/>
      <c r="J21"/>
    </row>
    <row r="22" spans="3:17" ht="17.25" thickBot="1">
      <c r="C22" s="128"/>
      <c r="D22" s="129"/>
      <c r="E22" s="130"/>
      <c r="F22" s="152"/>
      <c r="G22" s="130"/>
      <c r="H22" s="130"/>
      <c r="I22" s="131"/>
      <c r="J22"/>
      <c r="Q22" s="132"/>
    </row>
    <row r="23" spans="3:17">
      <c r="D23" s="115"/>
      <c r="J23"/>
      <c r="Q23" s="132"/>
    </row>
    <row r="24" spans="3:17">
      <c r="D24" s="115"/>
      <c r="J24"/>
    </row>
    <row r="26" spans="3:17">
      <c r="Q26" s="132"/>
    </row>
    <row r="30" spans="3:17">
      <c r="Q30" s="132"/>
    </row>
    <row r="31" spans="3:17">
      <c r="Q31" s="132"/>
    </row>
    <row r="32" spans="3:17">
      <c r="Q32" s="132"/>
    </row>
    <row r="33" spans="17:17">
      <c r="Q33" s="132"/>
    </row>
  </sheetData>
  <mergeCells count="2">
    <mergeCell ref="E8:E9"/>
    <mergeCell ref="E20:E21"/>
  </mergeCells>
  <phoneticPr fontId="38" type="noConversion"/>
  <hyperlinks>
    <hyperlink ref="D12" location="'idea of raw'!A1" display="'idea of raw'!A1" xr:uid="{48AACB8D-B539-4F8C-B549-7312CF64EA36}"/>
    <hyperlink ref="D11" location="'마을, 사냥터 설계'!A1" display="'마을, 사냥터 설계'!A1" xr:uid="{6004EA7C-9E47-4878-974A-BF78ADCEF93B}"/>
    <hyperlink ref="D15" location="'콘텐츠 순환 구조'!A1" display="'콘텐츠 순환 구조'!A1" xr:uid="{2FC3F5C6-8914-40BE-B32D-79D7697688EC}"/>
    <hyperlink ref="D16" location="'시스템 기획(시스템 정리)'!A1" display="'시스템 기획(시스템 정리)'!A1" xr:uid="{CBCB3787-D6DF-4C9A-9BC5-7D3B8C81D439}"/>
    <hyperlink ref="D8" location="'스텟 종류'!A1" display="'스텟 종류'!A1" xr:uid="{76471221-A5C0-47D4-A0E6-FD78C9F369AD}"/>
    <hyperlink ref="D10" location="Mix!A1" display="Mix!A1" xr:uid="{52879720-3B41-440A-B041-A4061C5DD1DD}"/>
    <hyperlink ref="D9" location="Mix!A1" display="Mix!A1" xr:uid="{477ACAB4-2D70-4E26-9019-4609B49C9362}"/>
    <hyperlink ref="D17" location="Setting!A1" display="Setting!A1" xr:uid="{3B85D724-1D21-44C4-85DA-05F49F6E7EC2}"/>
    <hyperlink ref="D20" location="스킬!A1" display="스킬!A1" xr:uid="{212B829B-8B7A-4F0D-8BEC-F76BDA2AB315}"/>
    <hyperlink ref="D19" location="등장인물!A1" display="등장인물!A1" xr:uid="{89DD14BC-04EB-4F8E-AF2E-3F603D0F13AD}"/>
    <hyperlink ref="D21" location="스킬트리!A1" display="스킬트리!A1" xr:uid="{D33D66E9-9E06-4731-BE5B-003710CE3254}"/>
    <hyperlink ref="D13" location="Reference!A1" display="Reference!A1" xr:uid="{1C746E39-ECA9-466B-BAB0-64C21071DBD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8" workbookViewId="0">
      <selection activeCell="F71" sqref="F71"/>
    </sheetView>
  </sheetViews>
  <sheetFormatPr defaultColWidth="14.375" defaultRowHeight="15" customHeight="1"/>
  <cols>
    <col min="1" max="25" width="8.875" customWidth="1"/>
    <col min="26" max="26" width="8.625" customWidth="1"/>
  </cols>
  <sheetData>
    <row r="1" spans="1:26" ht="16.5"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16.5" customHeight="1">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6.5" customHeight="1">
      <c r="A3" s="21"/>
      <c r="B3" s="21"/>
      <c r="C3" s="21"/>
      <c r="D3" s="21"/>
      <c r="E3" s="21"/>
      <c r="F3" s="21"/>
      <c r="G3" s="21"/>
      <c r="H3" s="21"/>
      <c r="I3" s="21"/>
      <c r="J3" s="21"/>
      <c r="K3" s="21"/>
      <c r="L3" s="21"/>
      <c r="M3" s="21"/>
      <c r="N3" s="21"/>
      <c r="O3" s="21"/>
      <c r="P3" s="21"/>
      <c r="Q3" s="21"/>
      <c r="R3" s="21"/>
      <c r="S3" s="21"/>
      <c r="T3" s="21"/>
      <c r="U3" s="21"/>
      <c r="V3" s="21"/>
      <c r="W3" s="21"/>
      <c r="X3" s="21"/>
      <c r="Y3" s="21"/>
      <c r="Z3" s="21"/>
    </row>
    <row r="4" spans="1:26" ht="16.5" customHeight="1">
      <c r="A4" s="21"/>
      <c r="B4" s="21"/>
      <c r="C4" s="21"/>
      <c r="D4" s="21"/>
      <c r="E4" s="554" t="s">
        <v>541</v>
      </c>
      <c r="F4" s="507"/>
      <c r="G4" s="507"/>
      <c r="H4" s="507"/>
      <c r="I4" s="507"/>
      <c r="J4" s="507"/>
      <c r="K4" s="507"/>
      <c r="L4" s="507"/>
      <c r="M4" s="507"/>
      <c r="N4" s="21"/>
      <c r="O4" s="21"/>
      <c r="P4" s="21"/>
      <c r="Q4" s="21"/>
      <c r="R4" s="21"/>
      <c r="S4" s="21"/>
      <c r="T4" s="21"/>
      <c r="U4" s="21"/>
      <c r="V4" s="21"/>
      <c r="W4" s="21"/>
      <c r="X4" s="21"/>
      <c r="Y4" s="21"/>
      <c r="Z4" s="21"/>
    </row>
    <row r="5" spans="1:26" ht="16.5" customHeight="1">
      <c r="A5" s="21"/>
      <c r="B5" s="21"/>
      <c r="C5" s="21"/>
      <c r="D5" s="21"/>
      <c r="E5" s="507"/>
      <c r="F5" s="507"/>
      <c r="G5" s="507"/>
      <c r="H5" s="507"/>
      <c r="I5" s="507"/>
      <c r="J5" s="507"/>
      <c r="K5" s="507"/>
      <c r="L5" s="507"/>
      <c r="M5" s="507"/>
      <c r="N5" s="21"/>
      <c r="O5" s="21"/>
      <c r="P5" s="21"/>
      <c r="Q5" s="21"/>
      <c r="R5" s="21"/>
      <c r="S5" s="21"/>
      <c r="T5" s="21"/>
      <c r="U5" s="21"/>
      <c r="V5" s="21"/>
      <c r="W5" s="21"/>
      <c r="X5" s="21"/>
      <c r="Y5" s="21"/>
      <c r="Z5" s="21"/>
    </row>
    <row r="6" spans="1:26" ht="16.5" customHeight="1">
      <c r="A6" s="21"/>
      <c r="B6" s="21"/>
      <c r="C6" s="21"/>
      <c r="D6" s="21"/>
      <c r="E6" s="507"/>
      <c r="F6" s="507"/>
      <c r="G6" s="507"/>
      <c r="H6" s="507"/>
      <c r="I6" s="507"/>
      <c r="J6" s="507"/>
      <c r="K6" s="507"/>
      <c r="L6" s="507"/>
      <c r="M6" s="507"/>
      <c r="N6" s="21"/>
      <c r="O6" s="21"/>
      <c r="P6" s="21"/>
      <c r="Q6" s="21"/>
      <c r="R6" s="21"/>
      <c r="S6" s="21"/>
      <c r="T6" s="21"/>
      <c r="U6" s="21"/>
      <c r="V6" s="21"/>
      <c r="W6" s="21"/>
      <c r="X6" s="21"/>
      <c r="Y6" s="21"/>
      <c r="Z6" s="21"/>
    </row>
    <row r="7" spans="1:26" ht="16.5" customHeight="1">
      <c r="A7" s="21"/>
      <c r="B7" s="21"/>
      <c r="C7" s="21"/>
      <c r="D7" s="21"/>
      <c r="E7" s="21" t="s">
        <v>542</v>
      </c>
      <c r="F7" s="21"/>
      <c r="G7" s="21"/>
      <c r="H7" s="21"/>
      <c r="I7" s="21"/>
      <c r="J7" s="21"/>
      <c r="K7" s="21"/>
      <c r="L7" s="21"/>
      <c r="M7" s="21"/>
      <c r="N7" s="21"/>
      <c r="O7" s="21"/>
      <c r="P7" s="21"/>
      <c r="Q7" s="21"/>
      <c r="R7" s="21"/>
      <c r="S7" s="21"/>
      <c r="T7" s="21"/>
      <c r="U7" s="21"/>
      <c r="V7" s="21"/>
      <c r="W7" s="21"/>
      <c r="X7" s="21"/>
      <c r="Y7" s="21"/>
      <c r="Z7" s="21"/>
    </row>
    <row r="8" spans="1:26" ht="16.5" customHeight="1">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6.5" customHeight="1">
      <c r="A9" s="21"/>
      <c r="B9" s="21"/>
      <c r="C9" s="21"/>
      <c r="D9" s="21"/>
      <c r="E9" s="21"/>
      <c r="F9" s="21" t="s">
        <v>543</v>
      </c>
      <c r="G9" s="21" t="s">
        <v>544</v>
      </c>
      <c r="H9" s="21" t="s">
        <v>545</v>
      </c>
      <c r="I9" s="550" t="s">
        <v>546</v>
      </c>
      <c r="J9" s="507"/>
      <c r="K9" s="507"/>
      <c r="L9" s="21" t="s">
        <v>547</v>
      </c>
      <c r="M9" s="21"/>
      <c r="N9" s="21"/>
      <c r="O9" s="21"/>
      <c r="P9" s="21"/>
      <c r="Q9" s="21"/>
      <c r="R9" s="21"/>
      <c r="S9" s="21"/>
      <c r="T9" s="21"/>
      <c r="U9" s="21"/>
      <c r="V9" s="21"/>
      <c r="W9" s="21"/>
      <c r="X9" s="21"/>
      <c r="Y9" s="21"/>
      <c r="Z9" s="21"/>
    </row>
    <row r="10" spans="1:26" ht="16.5" customHeight="1">
      <c r="A10" s="21"/>
      <c r="B10" s="21"/>
      <c r="C10" s="21"/>
      <c r="D10" s="21"/>
      <c r="E10" s="550" t="s">
        <v>426</v>
      </c>
      <c r="F10" s="550" t="s">
        <v>548</v>
      </c>
      <c r="G10" s="550" t="s">
        <v>549</v>
      </c>
      <c r="H10" s="21" t="s">
        <v>550</v>
      </c>
      <c r="I10" s="21" t="s">
        <v>551</v>
      </c>
      <c r="J10" s="21" t="s">
        <v>552</v>
      </c>
      <c r="K10" s="21"/>
      <c r="L10" s="21"/>
      <c r="M10" s="21"/>
      <c r="N10" s="21"/>
      <c r="O10" s="21"/>
      <c r="P10" s="21"/>
      <c r="Q10" s="21"/>
      <c r="R10" s="21"/>
      <c r="S10" s="21"/>
      <c r="T10" s="21"/>
      <c r="U10" s="21"/>
      <c r="V10" s="21"/>
      <c r="W10" s="21"/>
      <c r="X10" s="21"/>
      <c r="Y10" s="21"/>
      <c r="Z10" s="21"/>
    </row>
    <row r="11" spans="1:26" ht="16.5" customHeight="1">
      <c r="A11" s="21"/>
      <c r="B11" s="21"/>
      <c r="C11" s="21"/>
      <c r="D11" s="21"/>
      <c r="E11" s="507"/>
      <c r="F11" s="507"/>
      <c r="G11" s="507"/>
      <c r="H11" s="21" t="s">
        <v>553</v>
      </c>
      <c r="I11" s="21" t="s">
        <v>551</v>
      </c>
      <c r="J11" s="21" t="s">
        <v>554</v>
      </c>
      <c r="K11" s="21"/>
      <c r="L11" s="21"/>
      <c r="M11" s="21"/>
      <c r="N11" s="21"/>
      <c r="O11" s="21"/>
      <c r="P11" s="21"/>
      <c r="Q11" s="21"/>
      <c r="R11" s="21"/>
      <c r="S11" s="21"/>
      <c r="T11" s="21"/>
      <c r="U11" s="21"/>
      <c r="V11" s="21"/>
      <c r="W11" s="21"/>
      <c r="X11" s="21"/>
      <c r="Y11" s="21"/>
      <c r="Z11" s="21"/>
    </row>
    <row r="12" spans="1:26" ht="16.5" customHeight="1">
      <c r="A12" s="21"/>
      <c r="B12" s="21"/>
      <c r="C12" s="21"/>
      <c r="D12" s="21"/>
      <c r="E12" s="507"/>
      <c r="F12" s="507"/>
      <c r="G12" s="507"/>
      <c r="H12" s="21" t="s">
        <v>555</v>
      </c>
      <c r="I12" s="21" t="s">
        <v>556</v>
      </c>
      <c r="J12" s="21" t="s">
        <v>554</v>
      </c>
      <c r="K12" s="21"/>
      <c r="L12" s="21"/>
      <c r="M12" s="21"/>
      <c r="N12" s="21"/>
      <c r="O12" s="21"/>
      <c r="P12" s="21"/>
      <c r="Q12" s="21"/>
      <c r="R12" s="21"/>
      <c r="S12" s="21"/>
      <c r="T12" s="21"/>
      <c r="U12" s="21"/>
      <c r="V12" s="21"/>
      <c r="W12" s="21"/>
      <c r="X12" s="21"/>
      <c r="Y12" s="21"/>
      <c r="Z12" s="21"/>
    </row>
    <row r="13" spans="1:26" ht="16.5" customHeight="1">
      <c r="A13" s="21"/>
      <c r="B13" s="21"/>
      <c r="C13" s="21"/>
      <c r="D13" s="21"/>
      <c r="E13" s="507"/>
      <c r="F13" s="507"/>
      <c r="G13" s="507"/>
      <c r="H13" s="21" t="s">
        <v>557</v>
      </c>
      <c r="I13" s="21" t="s">
        <v>556</v>
      </c>
      <c r="J13" s="21" t="s">
        <v>558</v>
      </c>
      <c r="K13" s="21"/>
      <c r="L13" s="21"/>
      <c r="M13" s="21"/>
      <c r="N13" s="21"/>
      <c r="O13" s="21"/>
      <c r="P13" s="21"/>
      <c r="Q13" s="21"/>
      <c r="R13" s="21"/>
      <c r="S13" s="21"/>
      <c r="T13" s="21"/>
      <c r="U13" s="21"/>
      <c r="V13" s="21"/>
      <c r="W13" s="21"/>
      <c r="X13" s="21"/>
      <c r="Y13" s="21"/>
      <c r="Z13" s="21"/>
    </row>
    <row r="14" spans="1:26" ht="16.5" customHeight="1">
      <c r="A14" s="21"/>
      <c r="B14" s="21"/>
      <c r="C14" s="21"/>
      <c r="D14" s="21"/>
      <c r="E14" s="507"/>
      <c r="F14" s="550" t="s">
        <v>559</v>
      </c>
      <c r="G14" s="550" t="s">
        <v>560</v>
      </c>
      <c r="H14" s="21" t="s">
        <v>561</v>
      </c>
      <c r="I14" s="21" t="s">
        <v>562</v>
      </c>
      <c r="J14" s="21"/>
      <c r="K14" s="21"/>
      <c r="L14" s="21"/>
      <c r="M14" s="21"/>
      <c r="N14" s="21" t="s">
        <v>563</v>
      </c>
      <c r="O14" s="21"/>
      <c r="P14" s="21"/>
      <c r="Q14" s="21"/>
      <c r="R14" s="21"/>
      <c r="S14" s="21"/>
      <c r="T14" s="21"/>
      <c r="U14" s="21"/>
      <c r="V14" s="21"/>
      <c r="W14" s="21"/>
      <c r="X14" s="21"/>
      <c r="Y14" s="21"/>
      <c r="Z14" s="21"/>
    </row>
    <row r="15" spans="1:26" ht="16.5" customHeight="1">
      <c r="A15" s="21"/>
      <c r="B15" s="21"/>
      <c r="C15" s="21"/>
      <c r="D15" s="21"/>
      <c r="E15" s="507"/>
      <c r="F15" s="507"/>
      <c r="G15" s="507"/>
      <c r="H15" s="21" t="s">
        <v>564</v>
      </c>
      <c r="I15" s="21" t="s">
        <v>565</v>
      </c>
      <c r="J15" s="21"/>
      <c r="K15" s="21"/>
      <c r="L15" s="21" t="s">
        <v>566</v>
      </c>
      <c r="M15" s="21"/>
      <c r="N15" s="21" t="s">
        <v>567</v>
      </c>
      <c r="O15" s="21"/>
      <c r="P15" s="21"/>
      <c r="Q15" s="21"/>
      <c r="R15" s="21"/>
      <c r="S15" s="21"/>
      <c r="T15" s="21"/>
      <c r="U15" s="21"/>
      <c r="V15" s="21"/>
      <c r="W15" s="21"/>
      <c r="X15" s="21"/>
      <c r="Y15" s="21"/>
      <c r="Z15" s="21"/>
    </row>
    <row r="16" spans="1:26" ht="16.5" customHeight="1">
      <c r="A16" s="21"/>
      <c r="B16" s="21"/>
      <c r="C16" s="21"/>
      <c r="D16" s="21"/>
      <c r="E16" s="507"/>
      <c r="F16" s="507"/>
      <c r="G16" s="507"/>
      <c r="H16" s="21" t="s">
        <v>568</v>
      </c>
      <c r="I16" s="21" t="s">
        <v>565</v>
      </c>
      <c r="J16" s="21" t="s">
        <v>569</v>
      </c>
      <c r="K16" s="21" t="s">
        <v>570</v>
      </c>
      <c r="L16" s="21" t="s">
        <v>571</v>
      </c>
      <c r="M16" s="21"/>
      <c r="N16" s="21" t="s">
        <v>572</v>
      </c>
      <c r="O16" s="21"/>
      <c r="P16" s="21"/>
      <c r="Q16" s="21"/>
      <c r="R16" s="21"/>
      <c r="S16" s="21"/>
      <c r="T16" s="21"/>
      <c r="U16" s="21"/>
      <c r="V16" s="21"/>
      <c r="W16" s="21"/>
      <c r="X16" s="21"/>
      <c r="Y16" s="21"/>
      <c r="Z16" s="21"/>
    </row>
    <row r="17" spans="1:26" ht="16.5" customHeight="1">
      <c r="A17" s="21"/>
      <c r="B17" s="21"/>
      <c r="C17" s="21"/>
      <c r="D17" s="21"/>
      <c r="E17" s="507"/>
      <c r="F17" s="507"/>
      <c r="G17" s="507"/>
      <c r="H17" s="21" t="s">
        <v>573</v>
      </c>
      <c r="I17" s="21" t="s">
        <v>562</v>
      </c>
      <c r="J17" s="21" t="s">
        <v>569</v>
      </c>
      <c r="K17" s="21" t="s">
        <v>574</v>
      </c>
      <c r="L17" s="21" t="s">
        <v>575</v>
      </c>
      <c r="M17" s="21"/>
      <c r="N17" s="21" t="s">
        <v>576</v>
      </c>
      <c r="O17" s="21"/>
      <c r="P17" s="21"/>
      <c r="Q17" s="21"/>
      <c r="R17" s="21"/>
      <c r="S17" s="21"/>
      <c r="T17" s="21"/>
      <c r="U17" s="21"/>
      <c r="V17" s="21"/>
      <c r="W17" s="21"/>
      <c r="X17" s="21"/>
      <c r="Y17" s="21"/>
      <c r="Z17" s="21"/>
    </row>
    <row r="18" spans="1:26" ht="16.5" customHeight="1">
      <c r="A18" s="21"/>
      <c r="B18" s="21"/>
      <c r="C18" s="21"/>
      <c r="D18" s="21"/>
      <c r="E18" s="507"/>
      <c r="F18" s="507"/>
      <c r="G18" s="507"/>
      <c r="H18" s="21" t="s">
        <v>577</v>
      </c>
      <c r="I18" s="21" t="s">
        <v>565</v>
      </c>
      <c r="J18" s="21"/>
      <c r="K18" s="21" t="s">
        <v>578</v>
      </c>
      <c r="L18" s="21"/>
      <c r="M18" s="21"/>
      <c r="N18" s="21" t="s">
        <v>579</v>
      </c>
      <c r="O18" s="21"/>
      <c r="P18" s="21"/>
      <c r="Q18" s="21"/>
      <c r="R18" s="21"/>
      <c r="S18" s="21"/>
      <c r="T18" s="21"/>
      <c r="U18" s="21"/>
      <c r="V18" s="21"/>
      <c r="W18" s="21"/>
      <c r="X18" s="21"/>
      <c r="Y18" s="21"/>
      <c r="Z18" s="21"/>
    </row>
    <row r="19" spans="1:26" ht="16.5" customHeight="1">
      <c r="A19" s="21"/>
      <c r="B19" s="21"/>
      <c r="C19" s="21"/>
      <c r="D19" s="21"/>
      <c r="E19" s="507"/>
      <c r="F19" s="507"/>
      <c r="G19" s="507"/>
      <c r="H19" s="21" t="s">
        <v>580</v>
      </c>
      <c r="I19" s="21" t="s">
        <v>562</v>
      </c>
      <c r="J19" s="21" t="s">
        <v>581</v>
      </c>
      <c r="K19" s="21"/>
      <c r="L19" s="21" t="s">
        <v>582</v>
      </c>
      <c r="M19" s="21"/>
      <c r="N19" s="21"/>
      <c r="O19" s="21"/>
      <c r="P19" s="21"/>
      <c r="Q19" s="21"/>
      <c r="R19" s="21"/>
      <c r="S19" s="21"/>
      <c r="T19" s="21"/>
      <c r="U19" s="21"/>
      <c r="V19" s="21"/>
      <c r="W19" s="21"/>
      <c r="X19" s="21"/>
      <c r="Y19" s="21"/>
      <c r="Z19" s="21"/>
    </row>
    <row r="20" spans="1:26" ht="16.5" customHeight="1">
      <c r="A20" s="21"/>
      <c r="B20" s="21"/>
      <c r="C20" s="21"/>
      <c r="D20" s="21"/>
      <c r="E20" s="507"/>
      <c r="F20" s="507"/>
      <c r="G20" s="507"/>
      <c r="H20" s="21" t="s">
        <v>583</v>
      </c>
      <c r="I20" s="21" t="s">
        <v>562</v>
      </c>
      <c r="J20" s="21" t="s">
        <v>569</v>
      </c>
      <c r="K20" s="21" t="s">
        <v>584</v>
      </c>
      <c r="L20" s="21" t="s">
        <v>585</v>
      </c>
      <c r="M20" s="21"/>
      <c r="N20" s="21" t="s">
        <v>586</v>
      </c>
      <c r="O20" s="21"/>
      <c r="P20" s="21"/>
      <c r="Q20" s="21"/>
      <c r="R20" s="21"/>
      <c r="S20" s="21"/>
      <c r="T20" s="21"/>
      <c r="U20" s="21"/>
      <c r="V20" s="21"/>
      <c r="W20" s="21"/>
      <c r="X20" s="21"/>
      <c r="Y20" s="21"/>
      <c r="Z20" s="21"/>
    </row>
    <row r="21" spans="1:26" ht="16.5" customHeight="1">
      <c r="A21" s="21"/>
      <c r="B21" s="21"/>
      <c r="C21" s="21"/>
      <c r="D21" s="21"/>
      <c r="E21" s="507"/>
      <c r="F21" s="507"/>
      <c r="G21" s="507"/>
      <c r="H21" s="21" t="s">
        <v>587</v>
      </c>
      <c r="I21" s="21" t="s">
        <v>562</v>
      </c>
      <c r="J21" s="21" t="s">
        <v>569</v>
      </c>
      <c r="K21" s="21" t="s">
        <v>578</v>
      </c>
      <c r="L21" s="21"/>
      <c r="M21" s="21"/>
      <c r="N21" s="21" t="s">
        <v>588</v>
      </c>
      <c r="O21" s="21"/>
      <c r="P21" s="21"/>
      <c r="Q21" s="21"/>
      <c r="R21" s="21"/>
      <c r="S21" s="21"/>
      <c r="T21" s="21"/>
      <c r="U21" s="21"/>
      <c r="V21" s="21"/>
      <c r="W21" s="21"/>
      <c r="X21" s="21"/>
      <c r="Y21" s="21"/>
      <c r="Z21" s="21"/>
    </row>
    <row r="22" spans="1:26" ht="16.5" customHeight="1">
      <c r="A22" s="21"/>
      <c r="B22" s="21"/>
      <c r="C22" s="21"/>
      <c r="D22" s="21"/>
      <c r="E22" s="507"/>
      <c r="F22" s="507"/>
      <c r="G22" s="507"/>
      <c r="H22" s="21" t="s">
        <v>589</v>
      </c>
      <c r="I22" s="21" t="s">
        <v>562</v>
      </c>
      <c r="J22" s="21"/>
      <c r="K22" s="21"/>
      <c r="L22" s="21" t="s">
        <v>566</v>
      </c>
      <c r="M22" s="21"/>
      <c r="N22" s="21"/>
      <c r="O22" s="21"/>
      <c r="P22" s="21"/>
      <c r="Q22" s="21"/>
      <c r="R22" s="21"/>
      <c r="S22" s="21"/>
      <c r="T22" s="21"/>
      <c r="U22" s="21"/>
      <c r="V22" s="21"/>
      <c r="W22" s="21"/>
      <c r="X22" s="21"/>
      <c r="Y22" s="21"/>
      <c r="Z22" s="21"/>
    </row>
    <row r="23" spans="1:26" ht="16.5" customHeight="1">
      <c r="A23" s="21"/>
      <c r="B23" s="21"/>
      <c r="C23" s="21"/>
      <c r="D23" s="21"/>
      <c r="E23" s="507"/>
      <c r="F23" s="507"/>
      <c r="G23" s="507"/>
      <c r="H23" s="21" t="s">
        <v>590</v>
      </c>
      <c r="I23" s="21" t="s">
        <v>565</v>
      </c>
      <c r="J23" s="21" t="s">
        <v>591</v>
      </c>
      <c r="K23" s="21" t="s">
        <v>592</v>
      </c>
      <c r="L23" s="21"/>
      <c r="M23" s="21"/>
      <c r="N23" s="21"/>
      <c r="O23" s="21"/>
      <c r="P23" s="21"/>
      <c r="Q23" s="21"/>
      <c r="R23" s="21"/>
      <c r="S23" s="21"/>
      <c r="T23" s="21"/>
      <c r="U23" s="21"/>
      <c r="V23" s="21"/>
      <c r="W23" s="21"/>
      <c r="X23" s="21"/>
      <c r="Y23" s="21"/>
      <c r="Z23" s="21"/>
    </row>
    <row r="24" spans="1:26" ht="16.5" customHeight="1">
      <c r="A24" s="21"/>
      <c r="B24" s="21"/>
      <c r="C24" s="21"/>
      <c r="D24" s="21"/>
      <c r="E24" s="507"/>
      <c r="F24" s="507"/>
      <c r="G24" s="507"/>
      <c r="H24" s="21" t="s">
        <v>593</v>
      </c>
      <c r="I24" s="21" t="s">
        <v>565</v>
      </c>
      <c r="J24" s="21" t="s">
        <v>594</v>
      </c>
      <c r="K24" s="21" t="s">
        <v>595</v>
      </c>
      <c r="L24" s="21"/>
      <c r="M24" s="21"/>
      <c r="N24" s="21"/>
      <c r="O24" s="21"/>
      <c r="P24" s="21"/>
      <c r="Q24" s="21"/>
      <c r="R24" s="21"/>
      <c r="S24" s="21"/>
      <c r="T24" s="21"/>
      <c r="U24" s="21"/>
      <c r="V24" s="21"/>
      <c r="W24" s="21"/>
      <c r="X24" s="21"/>
      <c r="Y24" s="21"/>
      <c r="Z24" s="21"/>
    </row>
    <row r="25" spans="1:26" ht="16.5" customHeight="1">
      <c r="A25" s="21"/>
      <c r="B25" s="21"/>
      <c r="C25" s="21"/>
      <c r="D25" s="21"/>
      <c r="E25" s="507"/>
      <c r="F25" s="507"/>
      <c r="G25" s="507"/>
      <c r="H25" s="21" t="s">
        <v>596</v>
      </c>
      <c r="I25" s="21" t="s">
        <v>562</v>
      </c>
      <c r="J25" s="21"/>
      <c r="K25" s="21"/>
      <c r="L25" s="21" t="s">
        <v>597</v>
      </c>
      <c r="M25" s="21"/>
      <c r="N25" s="21" t="s">
        <v>598</v>
      </c>
      <c r="O25" s="21"/>
      <c r="P25" s="21"/>
      <c r="Q25" s="21"/>
      <c r="R25" s="21"/>
      <c r="S25" s="21"/>
      <c r="T25" s="21"/>
      <c r="U25" s="21"/>
      <c r="V25" s="21"/>
      <c r="W25" s="21"/>
      <c r="X25" s="21"/>
      <c r="Y25" s="21"/>
      <c r="Z25" s="21"/>
    </row>
    <row r="26" spans="1:26" ht="16.5" customHeight="1">
      <c r="A26" s="21"/>
      <c r="B26" s="21"/>
      <c r="C26" s="21"/>
      <c r="D26" s="21"/>
      <c r="E26" s="507"/>
      <c r="F26" s="550" t="s">
        <v>599</v>
      </c>
      <c r="G26" s="550" t="s">
        <v>600</v>
      </c>
      <c r="H26" s="21" t="s">
        <v>599</v>
      </c>
      <c r="I26" s="21" t="s">
        <v>601</v>
      </c>
      <c r="J26" s="21"/>
      <c r="K26" s="21"/>
      <c r="L26" s="21"/>
      <c r="M26" s="21"/>
      <c r="N26" s="21"/>
      <c r="O26" s="21"/>
      <c r="P26" s="21"/>
      <c r="Q26" s="21"/>
      <c r="R26" s="21"/>
      <c r="S26" s="21"/>
      <c r="T26" s="21"/>
      <c r="U26" s="21"/>
      <c r="V26" s="21"/>
      <c r="W26" s="21"/>
      <c r="X26" s="21"/>
      <c r="Y26" s="21"/>
      <c r="Z26" s="21"/>
    </row>
    <row r="27" spans="1:26" ht="16.5" customHeight="1">
      <c r="A27" s="21"/>
      <c r="B27" s="21"/>
      <c r="C27" s="21"/>
      <c r="D27" s="21"/>
      <c r="E27" s="507"/>
      <c r="F27" s="507"/>
      <c r="G27" s="507"/>
      <c r="H27" s="21" t="s">
        <v>602</v>
      </c>
      <c r="I27" s="21" t="s">
        <v>603</v>
      </c>
      <c r="J27" s="21"/>
      <c r="K27" s="21"/>
      <c r="L27" s="21"/>
      <c r="M27" s="21"/>
      <c r="N27" s="21"/>
      <c r="O27" s="21"/>
      <c r="P27" s="21"/>
      <c r="Q27" s="21"/>
      <c r="R27" s="21"/>
      <c r="S27" s="21"/>
      <c r="T27" s="21"/>
      <c r="U27" s="21"/>
      <c r="V27" s="21"/>
      <c r="W27" s="21"/>
      <c r="X27" s="21"/>
      <c r="Y27" s="21"/>
      <c r="Z27" s="21"/>
    </row>
    <row r="28" spans="1:26" ht="16.5" customHeight="1">
      <c r="A28" s="21"/>
      <c r="B28" s="21"/>
      <c r="C28" s="21"/>
      <c r="D28" s="21"/>
      <c r="E28" s="507"/>
      <c r="F28" s="507"/>
      <c r="G28" s="507"/>
      <c r="H28" s="21" t="s">
        <v>604</v>
      </c>
      <c r="I28" s="21" t="s">
        <v>582</v>
      </c>
      <c r="J28" s="21"/>
      <c r="K28" s="21"/>
      <c r="L28" s="21"/>
      <c r="M28" s="21"/>
      <c r="N28" s="21" t="s">
        <v>605</v>
      </c>
      <c r="O28" s="21"/>
      <c r="P28" s="21"/>
      <c r="Q28" s="21"/>
      <c r="R28" s="21"/>
      <c r="S28" s="21"/>
      <c r="T28" s="21"/>
      <c r="U28" s="21"/>
      <c r="V28" s="21"/>
      <c r="W28" s="21"/>
      <c r="X28" s="21"/>
      <c r="Y28" s="21"/>
      <c r="Z28" s="21"/>
    </row>
    <row r="29" spans="1:26" ht="16.5" customHeight="1">
      <c r="A29" s="21"/>
      <c r="B29" s="21"/>
      <c r="C29" s="21"/>
      <c r="D29" s="21"/>
      <c r="E29" s="507"/>
      <c r="F29" s="20" t="s">
        <v>606</v>
      </c>
      <c r="G29" s="20"/>
      <c r="H29" s="21" t="s">
        <v>607</v>
      </c>
      <c r="I29" s="21"/>
      <c r="J29" s="21"/>
      <c r="K29" s="21"/>
      <c r="L29" s="21"/>
      <c r="M29" s="21"/>
      <c r="N29" s="21"/>
      <c r="O29" s="21"/>
      <c r="P29" s="21"/>
      <c r="Q29" s="21"/>
      <c r="R29" s="21"/>
      <c r="S29" s="21"/>
      <c r="T29" s="21"/>
      <c r="U29" s="21"/>
      <c r="V29" s="21"/>
      <c r="W29" s="21"/>
      <c r="X29" s="21"/>
      <c r="Y29" s="21"/>
      <c r="Z29" s="21"/>
    </row>
    <row r="30" spans="1:26" ht="16.5" customHeight="1">
      <c r="A30" s="21"/>
      <c r="B30" s="21"/>
      <c r="C30" s="21"/>
      <c r="D30" s="21"/>
      <c r="E30" s="21"/>
      <c r="F30" s="20"/>
      <c r="G30" s="20"/>
      <c r="H30" s="21"/>
      <c r="I30" s="21"/>
      <c r="J30" s="21"/>
      <c r="K30" s="21"/>
      <c r="L30" s="21"/>
      <c r="M30" s="21"/>
      <c r="N30" s="21"/>
      <c r="O30" s="21"/>
      <c r="P30" s="21"/>
      <c r="Q30" s="21"/>
      <c r="R30" s="21"/>
      <c r="S30" s="21"/>
      <c r="T30" s="21"/>
      <c r="U30" s="21"/>
      <c r="V30" s="21"/>
      <c r="W30" s="21"/>
      <c r="X30" s="21"/>
      <c r="Y30" s="21"/>
      <c r="Z30" s="21"/>
    </row>
    <row r="31" spans="1:26" ht="16.5" customHeight="1">
      <c r="A31" s="21"/>
      <c r="B31" s="21"/>
      <c r="C31" s="21"/>
      <c r="D31" s="21"/>
      <c r="E31" s="550" t="s">
        <v>608</v>
      </c>
      <c r="F31" s="555" t="s">
        <v>3137</v>
      </c>
      <c r="G31" s="21"/>
      <c r="H31" s="21" t="s">
        <v>609</v>
      </c>
      <c r="I31" s="21"/>
      <c r="J31" s="552" t="s">
        <v>610</v>
      </c>
      <c r="K31" s="507"/>
      <c r="L31" s="507"/>
      <c r="M31" s="507"/>
      <c r="N31" s="21"/>
      <c r="O31" s="21"/>
      <c r="P31" s="21"/>
      <c r="Q31" s="21"/>
      <c r="R31" s="21"/>
      <c r="S31" s="21"/>
      <c r="T31" s="21"/>
      <c r="U31" s="21"/>
      <c r="V31" s="21"/>
      <c r="W31" s="21"/>
      <c r="X31" s="21"/>
      <c r="Y31" s="21"/>
      <c r="Z31" s="21"/>
    </row>
    <row r="32" spans="1:26" ht="16.5" customHeight="1">
      <c r="A32" s="21"/>
      <c r="B32" s="21"/>
      <c r="C32" s="21"/>
      <c r="D32" s="21"/>
      <c r="E32" s="507"/>
      <c r="F32" s="523"/>
      <c r="G32" s="21"/>
      <c r="H32" s="21" t="s">
        <v>611</v>
      </c>
      <c r="I32" s="21"/>
      <c r="J32" s="507"/>
      <c r="K32" s="507"/>
      <c r="L32" s="507"/>
      <c r="M32" s="507"/>
      <c r="N32" s="21"/>
      <c r="O32" s="21"/>
      <c r="P32" s="21"/>
      <c r="Q32" s="21"/>
      <c r="R32" s="21"/>
      <c r="S32" s="21"/>
      <c r="T32" s="21"/>
      <c r="U32" s="21"/>
      <c r="V32" s="21"/>
      <c r="W32" s="21"/>
      <c r="X32" s="21"/>
      <c r="Y32" s="21"/>
      <c r="Z32" s="21"/>
    </row>
    <row r="33" spans="1:26" ht="16.5" customHeight="1">
      <c r="A33" s="21"/>
      <c r="B33" s="21"/>
      <c r="C33" s="21"/>
      <c r="D33" s="21"/>
      <c r="E33" s="507"/>
      <c r="F33" s="523"/>
      <c r="G33" s="26"/>
      <c r="H33" s="21" t="s">
        <v>612</v>
      </c>
      <c r="I33" s="21"/>
      <c r="J33" s="507"/>
      <c r="K33" s="507"/>
      <c r="L33" s="507"/>
      <c r="M33" s="507"/>
      <c r="N33" s="21"/>
      <c r="O33" s="21"/>
      <c r="P33" s="21"/>
      <c r="Q33" s="21"/>
      <c r="R33" s="21"/>
      <c r="S33" s="21"/>
      <c r="T33" s="21"/>
      <c r="U33" s="21"/>
      <c r="V33" s="21"/>
      <c r="W33" s="21"/>
      <c r="X33" s="21"/>
      <c r="Y33" s="21"/>
      <c r="Z33" s="21"/>
    </row>
    <row r="34" spans="1:26" ht="16.5" customHeight="1">
      <c r="A34" s="21"/>
      <c r="B34" s="21"/>
      <c r="C34" s="21"/>
      <c r="D34" s="21"/>
      <c r="E34" s="507"/>
      <c r="F34" s="523"/>
      <c r="G34" s="21"/>
      <c r="H34" s="21" t="s">
        <v>613</v>
      </c>
      <c r="I34" s="21"/>
      <c r="J34" s="507"/>
      <c r="K34" s="507"/>
      <c r="L34" s="507"/>
      <c r="M34" s="507"/>
      <c r="N34" s="21"/>
      <c r="O34" s="21"/>
      <c r="P34" s="21"/>
      <c r="Q34" s="21"/>
      <c r="R34" s="21"/>
      <c r="S34" s="21"/>
      <c r="T34" s="21"/>
      <c r="U34" s="21"/>
      <c r="V34" s="21"/>
      <c r="W34" s="21"/>
      <c r="X34" s="21"/>
      <c r="Y34" s="21"/>
      <c r="Z34" s="21"/>
    </row>
    <row r="35" spans="1:26" ht="16.5" customHeight="1">
      <c r="A35" s="21"/>
      <c r="B35" s="21"/>
      <c r="C35" s="21"/>
      <c r="D35" s="21"/>
      <c r="E35" s="507"/>
      <c r="F35" s="523"/>
      <c r="G35" s="21"/>
      <c r="H35" s="21" t="s">
        <v>614</v>
      </c>
      <c r="I35" s="21"/>
      <c r="J35" s="507"/>
      <c r="K35" s="507"/>
      <c r="L35" s="507"/>
      <c r="M35" s="507"/>
      <c r="N35" s="21"/>
      <c r="O35" s="21"/>
      <c r="P35" s="21"/>
      <c r="Q35" s="21"/>
      <c r="R35" s="21"/>
      <c r="S35" s="21"/>
      <c r="T35" s="21"/>
      <c r="U35" s="21"/>
      <c r="V35" s="21"/>
      <c r="W35" s="21"/>
      <c r="X35" s="21"/>
      <c r="Y35" s="21"/>
      <c r="Z35" s="21"/>
    </row>
    <row r="36" spans="1:26" ht="16.5" customHeight="1">
      <c r="A36" s="21"/>
      <c r="B36" s="21"/>
      <c r="C36" s="21"/>
      <c r="D36" s="21"/>
      <c r="E36" s="507"/>
      <c r="F36" s="523"/>
      <c r="G36" s="21"/>
      <c r="H36" s="21" t="s">
        <v>615</v>
      </c>
      <c r="I36" s="21"/>
      <c r="J36" s="507"/>
      <c r="K36" s="507"/>
      <c r="L36" s="507"/>
      <c r="M36" s="507"/>
      <c r="N36" s="21"/>
      <c r="O36" s="21"/>
      <c r="P36" s="21"/>
      <c r="Q36" s="21"/>
      <c r="R36" s="21"/>
      <c r="S36" s="21"/>
      <c r="T36" s="21"/>
      <c r="U36" s="21"/>
      <c r="V36" s="21"/>
      <c r="W36" s="21"/>
      <c r="X36" s="21"/>
      <c r="Y36" s="21"/>
      <c r="Z36" s="21"/>
    </row>
    <row r="37" spans="1:26" ht="16.5" customHeight="1">
      <c r="A37" s="21"/>
      <c r="B37" s="21"/>
      <c r="C37" s="21"/>
      <c r="D37" s="21"/>
      <c r="E37" s="507"/>
      <c r="F37" s="523"/>
      <c r="G37" s="21"/>
      <c r="H37" s="21" t="s">
        <v>616</v>
      </c>
      <c r="I37" s="21"/>
      <c r="J37" s="507"/>
      <c r="K37" s="507"/>
      <c r="L37" s="507"/>
      <c r="M37" s="507"/>
      <c r="N37" s="21"/>
      <c r="O37" s="21"/>
      <c r="P37" s="21"/>
      <c r="Q37" s="21"/>
      <c r="R37" s="21"/>
      <c r="S37" s="21"/>
      <c r="T37" s="21"/>
      <c r="U37" s="21"/>
      <c r="V37" s="21"/>
      <c r="W37" s="21"/>
      <c r="X37" s="21"/>
      <c r="Y37" s="21"/>
      <c r="Z37" s="21"/>
    </row>
    <row r="38" spans="1:26" ht="16.5" customHeight="1">
      <c r="A38" s="21"/>
      <c r="B38" s="21"/>
      <c r="C38" s="21"/>
      <c r="D38" s="21"/>
      <c r="E38" s="507"/>
      <c r="F38" s="550" t="s">
        <v>617</v>
      </c>
      <c r="G38" s="21"/>
      <c r="H38" s="550" t="s">
        <v>618</v>
      </c>
      <c r="I38" s="21"/>
      <c r="J38" s="21" t="s">
        <v>619</v>
      </c>
      <c r="K38" s="21"/>
      <c r="L38" s="21"/>
      <c r="M38" s="21"/>
      <c r="N38" s="21"/>
      <c r="O38" s="21"/>
      <c r="P38" s="21"/>
      <c r="Q38" s="21"/>
      <c r="R38" s="21"/>
      <c r="S38" s="21"/>
      <c r="T38" s="21"/>
      <c r="U38" s="21"/>
      <c r="V38" s="21"/>
      <c r="W38" s="21"/>
      <c r="X38" s="21"/>
      <c r="Y38" s="21"/>
      <c r="Z38" s="21"/>
    </row>
    <row r="39" spans="1:26" ht="16.5" customHeight="1">
      <c r="A39" s="21"/>
      <c r="B39" s="21"/>
      <c r="C39" s="21"/>
      <c r="D39" s="21"/>
      <c r="E39" s="507"/>
      <c r="F39" s="507"/>
      <c r="G39" s="21"/>
      <c r="H39" s="507"/>
      <c r="I39" s="21"/>
      <c r="J39" s="21" t="s">
        <v>620</v>
      </c>
      <c r="K39" s="21"/>
      <c r="L39" s="21"/>
      <c r="M39" s="21"/>
      <c r="N39" s="21"/>
      <c r="O39" s="21"/>
      <c r="P39" s="21"/>
      <c r="Q39" s="21"/>
      <c r="R39" s="21"/>
      <c r="S39" s="21"/>
      <c r="T39" s="21"/>
      <c r="U39" s="21"/>
      <c r="V39" s="21"/>
      <c r="W39" s="21"/>
      <c r="X39" s="21"/>
      <c r="Y39" s="21"/>
      <c r="Z39" s="21"/>
    </row>
    <row r="40" spans="1:26" ht="16.5" customHeight="1">
      <c r="A40" s="21"/>
      <c r="B40" s="21"/>
      <c r="C40" s="21"/>
      <c r="D40" s="21"/>
      <c r="E40" s="507"/>
      <c r="F40" s="507"/>
      <c r="G40" s="21"/>
      <c r="H40" s="21" t="s">
        <v>621</v>
      </c>
      <c r="I40" s="21"/>
      <c r="J40" s="21" t="s">
        <v>622</v>
      </c>
      <c r="K40" s="21"/>
      <c r="L40" s="21"/>
      <c r="M40" s="21"/>
      <c r="N40" s="21"/>
      <c r="O40" s="21"/>
      <c r="P40" s="21"/>
      <c r="Q40" s="21"/>
      <c r="R40" s="21"/>
      <c r="S40" s="553"/>
      <c r="T40" s="507"/>
      <c r="U40" s="507"/>
      <c r="V40" s="507"/>
      <c r="W40" s="507"/>
      <c r="X40" s="507"/>
      <c r="Y40" s="507"/>
      <c r="Z40" s="21"/>
    </row>
    <row r="41" spans="1:26" ht="16.5" customHeight="1">
      <c r="A41" s="21"/>
      <c r="B41" s="21"/>
      <c r="C41" s="21"/>
      <c r="D41" s="21"/>
      <c r="E41" s="21"/>
      <c r="F41" s="21"/>
      <c r="G41" s="21"/>
      <c r="H41" s="21"/>
      <c r="I41" s="21"/>
      <c r="J41" s="21"/>
      <c r="K41" s="21"/>
      <c r="L41" s="21"/>
      <c r="M41" s="21"/>
      <c r="N41" s="21"/>
      <c r="O41" s="21"/>
      <c r="P41" s="21"/>
      <c r="Q41" s="21"/>
      <c r="R41" s="21"/>
      <c r="S41" s="507"/>
      <c r="T41" s="507"/>
      <c r="U41" s="507"/>
      <c r="V41" s="507"/>
      <c r="W41" s="507"/>
      <c r="X41" s="507"/>
      <c r="Y41" s="507"/>
      <c r="Z41" s="21"/>
    </row>
    <row r="42" spans="1:26" ht="16.5" customHeight="1">
      <c r="A42" s="21"/>
      <c r="B42" s="21"/>
      <c r="C42" s="21"/>
      <c r="D42" s="21"/>
      <c r="E42" s="550" t="s">
        <v>382</v>
      </c>
      <c r="F42" s="550" t="s">
        <v>623</v>
      </c>
      <c r="G42" s="2" t="s">
        <v>624</v>
      </c>
      <c r="H42" s="21"/>
      <c r="I42" s="21"/>
      <c r="J42" s="2" t="s">
        <v>625</v>
      </c>
      <c r="K42" s="21"/>
      <c r="L42" s="27"/>
      <c r="M42" s="27"/>
      <c r="N42" s="21"/>
      <c r="O42" s="21"/>
      <c r="P42" s="21"/>
      <c r="Q42" s="21"/>
      <c r="R42" s="21"/>
      <c r="S42" s="21"/>
      <c r="T42" s="21"/>
      <c r="U42" s="21"/>
      <c r="V42" s="21"/>
      <c r="W42" s="21"/>
      <c r="X42" s="21"/>
      <c r="Y42" s="21"/>
      <c r="Z42" s="21"/>
    </row>
    <row r="43" spans="1:26" ht="16.5" customHeight="1">
      <c r="A43" s="21"/>
      <c r="B43" s="21"/>
      <c r="C43" s="21"/>
      <c r="D43" s="21"/>
      <c r="E43" s="507"/>
      <c r="F43" s="507"/>
      <c r="G43" s="21" t="s">
        <v>626</v>
      </c>
      <c r="H43" s="21"/>
      <c r="I43" s="21"/>
      <c r="J43" s="21" t="s">
        <v>627</v>
      </c>
      <c r="L43" s="27"/>
      <c r="M43" s="27"/>
      <c r="N43" s="21"/>
      <c r="O43" s="21"/>
      <c r="P43" s="21"/>
      <c r="Q43" s="21"/>
      <c r="R43" s="21"/>
      <c r="S43" s="21"/>
      <c r="T43" s="21"/>
      <c r="U43" s="21"/>
      <c r="V43" s="21"/>
      <c r="W43" s="21"/>
      <c r="X43" s="21"/>
      <c r="Y43" s="21"/>
      <c r="Z43" s="21"/>
    </row>
    <row r="44" spans="1:26" ht="16.5" customHeight="1">
      <c r="A44" s="21"/>
      <c r="B44" s="21"/>
      <c r="C44" s="21"/>
      <c r="D44" s="21"/>
      <c r="E44" s="507"/>
      <c r="F44" s="507"/>
      <c r="G44" s="21" t="s">
        <v>628</v>
      </c>
      <c r="H44" s="21"/>
      <c r="I44" s="21"/>
      <c r="J44" s="21" t="s">
        <v>629</v>
      </c>
      <c r="L44" s="27"/>
      <c r="M44" s="27"/>
      <c r="N44" s="21"/>
      <c r="O44" s="21"/>
      <c r="P44" s="21"/>
      <c r="Q44" s="21"/>
      <c r="R44" s="21"/>
      <c r="S44" s="21"/>
      <c r="T44" s="21"/>
      <c r="U44" s="21"/>
      <c r="V44" s="21"/>
      <c r="W44" s="21"/>
      <c r="X44" s="21"/>
      <c r="Y44" s="21"/>
      <c r="Z44" s="21"/>
    </row>
    <row r="45" spans="1:26" ht="16.5" customHeight="1">
      <c r="A45" s="21"/>
      <c r="B45" s="21"/>
      <c r="C45" s="21"/>
      <c r="D45" s="21"/>
      <c r="E45" s="507"/>
      <c r="F45" s="507"/>
      <c r="G45" s="21" t="s">
        <v>630</v>
      </c>
      <c r="H45" s="21"/>
      <c r="I45" s="21"/>
      <c r="J45" s="21" t="s">
        <v>631</v>
      </c>
      <c r="L45" s="27"/>
      <c r="M45" s="27"/>
      <c r="N45" s="21"/>
      <c r="O45" s="21"/>
      <c r="P45" s="21"/>
      <c r="Q45" s="21"/>
      <c r="R45" s="21"/>
      <c r="S45" s="21"/>
      <c r="T45" s="21"/>
      <c r="U45" s="21"/>
      <c r="V45" s="21"/>
      <c r="W45" s="21"/>
      <c r="X45" s="21"/>
      <c r="Y45" s="21"/>
      <c r="Z45" s="21"/>
    </row>
    <row r="46" spans="1:26" ht="16.5" customHeight="1">
      <c r="A46" s="21"/>
      <c r="B46" s="21"/>
      <c r="C46" s="21"/>
      <c r="D46" s="21"/>
      <c r="E46" s="507"/>
      <c r="F46" s="507"/>
      <c r="G46" s="21"/>
      <c r="H46" s="21"/>
      <c r="I46" s="21"/>
      <c r="J46" s="21" t="s">
        <v>632</v>
      </c>
      <c r="L46" s="27"/>
      <c r="M46" s="27"/>
      <c r="N46" s="21"/>
      <c r="O46" s="21"/>
      <c r="P46" s="21"/>
      <c r="Q46" s="21"/>
      <c r="R46" s="21"/>
      <c r="S46" s="21"/>
      <c r="T46" s="21"/>
      <c r="U46" s="21"/>
      <c r="V46" s="21"/>
      <c r="W46" s="21"/>
      <c r="X46" s="21"/>
      <c r="Y46" s="21"/>
      <c r="Z46" s="21"/>
    </row>
    <row r="47" spans="1:26" ht="16.5" customHeight="1">
      <c r="A47" s="21"/>
      <c r="B47" s="21"/>
      <c r="C47" s="21"/>
      <c r="D47" s="21"/>
      <c r="E47" s="507"/>
      <c r="F47" s="28" t="s">
        <v>633</v>
      </c>
      <c r="G47" s="20"/>
      <c r="H47" s="20"/>
      <c r="I47" s="21"/>
      <c r="J47" s="21" t="s">
        <v>634</v>
      </c>
      <c r="L47" s="27"/>
      <c r="M47" s="27"/>
      <c r="N47" s="21"/>
      <c r="O47" s="21"/>
      <c r="P47" s="21"/>
      <c r="Q47" s="21"/>
      <c r="R47" s="21"/>
      <c r="S47" s="21"/>
      <c r="T47" s="21"/>
      <c r="U47" s="21"/>
      <c r="V47" s="21"/>
      <c r="W47" s="21"/>
      <c r="X47" s="21"/>
      <c r="Y47" s="21"/>
      <c r="Z47" s="21"/>
    </row>
    <row r="48" spans="1:26" ht="16.5" customHeight="1">
      <c r="A48" s="21"/>
      <c r="B48" s="21"/>
      <c r="C48" s="21"/>
      <c r="D48" s="21"/>
      <c r="E48" s="507"/>
      <c r="F48" s="550" t="s">
        <v>635</v>
      </c>
      <c r="G48" s="20" t="s">
        <v>636</v>
      </c>
      <c r="H48" s="21"/>
      <c r="I48" s="21"/>
      <c r="J48" s="21" t="s">
        <v>637</v>
      </c>
      <c r="L48" s="27"/>
      <c r="M48" s="27"/>
      <c r="N48" s="21"/>
      <c r="O48" s="21"/>
      <c r="P48" s="21"/>
      <c r="Q48" s="21"/>
      <c r="R48" s="21"/>
      <c r="S48" s="21"/>
      <c r="T48" s="21"/>
      <c r="U48" s="21"/>
      <c r="V48" s="21"/>
      <c r="W48" s="21"/>
      <c r="X48" s="21"/>
      <c r="Y48" s="21"/>
      <c r="Z48" s="21"/>
    </row>
    <row r="49" spans="1:26" ht="16.5" customHeight="1">
      <c r="A49" s="21"/>
      <c r="B49" s="21"/>
      <c r="C49" s="21"/>
      <c r="D49" s="21"/>
      <c r="E49" s="507"/>
      <c r="F49" s="507"/>
      <c r="G49" s="28" t="s">
        <v>638</v>
      </c>
      <c r="H49" s="21"/>
      <c r="J49" s="21" t="s">
        <v>639</v>
      </c>
      <c r="N49" s="21"/>
      <c r="O49" s="21"/>
      <c r="P49" s="21"/>
      <c r="Q49" s="21"/>
      <c r="R49" s="21"/>
      <c r="S49" s="21"/>
      <c r="T49" s="21"/>
      <c r="U49" s="21"/>
      <c r="V49" s="21"/>
      <c r="W49" s="21"/>
      <c r="X49" s="21"/>
      <c r="Y49" s="21"/>
      <c r="Z49" s="21"/>
    </row>
    <row r="50" spans="1:26" ht="16.5" customHeight="1">
      <c r="A50" s="21"/>
      <c r="B50" s="21"/>
      <c r="C50" s="21"/>
      <c r="D50" s="21"/>
      <c r="E50" s="507"/>
      <c r="F50" s="507"/>
      <c r="G50" s="28" t="s">
        <v>27</v>
      </c>
      <c r="H50" s="21"/>
      <c r="J50" s="21"/>
      <c r="N50" s="21"/>
      <c r="O50" s="21"/>
      <c r="P50" s="21"/>
      <c r="Q50" s="21"/>
      <c r="R50" s="21"/>
      <c r="S50" s="21"/>
      <c r="T50" s="21"/>
      <c r="U50" s="21"/>
      <c r="V50" s="21"/>
      <c r="W50" s="21"/>
      <c r="X50" s="21"/>
      <c r="Y50" s="21"/>
      <c r="Z50" s="21"/>
    </row>
    <row r="51" spans="1:26" ht="16.5" customHeight="1">
      <c r="A51" s="21"/>
      <c r="B51" s="21"/>
      <c r="C51" s="21"/>
      <c r="D51" s="21"/>
      <c r="E51" s="507"/>
      <c r="F51" s="507"/>
      <c r="G51" s="28" t="s">
        <v>640</v>
      </c>
      <c r="H51" s="21"/>
      <c r="N51" s="21"/>
      <c r="O51" s="21"/>
      <c r="P51" s="21"/>
      <c r="Q51" s="21"/>
      <c r="R51" s="21"/>
      <c r="S51" s="21"/>
      <c r="T51" s="21"/>
      <c r="U51" s="21"/>
      <c r="V51" s="21"/>
      <c r="W51" s="21"/>
      <c r="X51" s="21"/>
      <c r="Y51" s="21"/>
      <c r="Z51" s="21"/>
    </row>
    <row r="52" spans="1:26" ht="16.5" customHeight="1">
      <c r="A52" s="21"/>
      <c r="B52" s="21"/>
      <c r="C52" s="21"/>
      <c r="D52" s="21"/>
      <c r="E52" s="507"/>
      <c r="F52" s="507"/>
      <c r="G52" s="550" t="s">
        <v>420</v>
      </c>
      <c r="H52" s="21"/>
      <c r="J52" s="21" t="s">
        <v>641</v>
      </c>
      <c r="L52" s="21"/>
      <c r="M52" s="21"/>
      <c r="N52" s="21"/>
      <c r="O52" s="21"/>
      <c r="P52" s="21"/>
      <c r="Q52" s="21"/>
      <c r="R52" s="21"/>
      <c r="S52" s="21"/>
      <c r="T52" s="21"/>
      <c r="U52" s="21"/>
      <c r="V52" s="21"/>
      <c r="W52" s="21"/>
      <c r="X52" s="21"/>
      <c r="Y52" s="21"/>
      <c r="Z52" s="21"/>
    </row>
    <row r="53" spans="1:26" ht="16.5" customHeight="1">
      <c r="A53" s="21"/>
      <c r="B53" s="21"/>
      <c r="C53" s="21"/>
      <c r="D53" s="21"/>
      <c r="E53" s="507"/>
      <c r="F53" s="507"/>
      <c r="G53" s="507"/>
      <c r="H53" s="21"/>
      <c r="J53" s="21" t="s">
        <v>642</v>
      </c>
      <c r="L53" s="21"/>
      <c r="M53" s="21"/>
      <c r="N53" s="21"/>
      <c r="O53" s="21"/>
      <c r="P53" s="21"/>
      <c r="Q53" s="21"/>
      <c r="R53" s="21"/>
      <c r="S53" s="21"/>
      <c r="T53" s="21"/>
      <c r="U53" s="21"/>
      <c r="V53" s="21"/>
      <c r="W53" s="21"/>
      <c r="X53" s="21"/>
      <c r="Y53" s="21"/>
      <c r="Z53" s="21"/>
    </row>
    <row r="54" spans="1:26" ht="16.5" customHeight="1">
      <c r="A54" s="21"/>
      <c r="B54" s="21"/>
      <c r="C54" s="21"/>
      <c r="D54" s="21"/>
      <c r="E54" s="507"/>
      <c r="F54" s="507"/>
      <c r="G54" s="507"/>
      <c r="H54" s="21"/>
      <c r="J54" s="21" t="s">
        <v>643</v>
      </c>
      <c r="L54" s="21"/>
      <c r="M54" s="21"/>
      <c r="N54" s="21"/>
      <c r="O54" s="21"/>
      <c r="P54" s="21"/>
      <c r="Q54" s="21"/>
      <c r="R54" s="21"/>
      <c r="S54" s="21"/>
      <c r="T54" s="21"/>
      <c r="U54" s="21"/>
      <c r="V54" s="21"/>
      <c r="W54" s="21"/>
      <c r="X54" s="21"/>
      <c r="Y54" s="21"/>
      <c r="Z54" s="21"/>
    </row>
    <row r="55" spans="1:26" ht="16.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6.5" customHeight="1">
      <c r="A56" s="21"/>
      <c r="B56" s="21"/>
      <c r="C56" s="21"/>
      <c r="D56" s="21"/>
      <c r="E56" s="550" t="s">
        <v>566</v>
      </c>
      <c r="F56" s="550" t="s">
        <v>351</v>
      </c>
      <c r="G56" s="21"/>
      <c r="H56" s="21"/>
      <c r="I56" s="21"/>
      <c r="J56" s="21" t="s">
        <v>644</v>
      </c>
      <c r="K56" s="21"/>
      <c r="L56" s="21"/>
      <c r="M56" s="21"/>
      <c r="N56" s="21"/>
      <c r="O56" s="21"/>
      <c r="P56" s="21"/>
      <c r="Q56" s="21"/>
      <c r="R56" s="21"/>
      <c r="S56" s="21"/>
      <c r="T56" s="21"/>
      <c r="U56" s="21"/>
      <c r="V56" s="21"/>
      <c r="W56" s="21"/>
      <c r="X56" s="21"/>
      <c r="Y56" s="21"/>
      <c r="Z56" s="21"/>
    </row>
    <row r="57" spans="1:26" ht="16.5" customHeight="1">
      <c r="A57" s="21"/>
      <c r="B57" s="21"/>
      <c r="C57" s="21"/>
      <c r="D57" s="21"/>
      <c r="E57" s="507"/>
      <c r="F57" s="507"/>
      <c r="G57" s="21"/>
      <c r="H57" s="21" t="s">
        <v>448</v>
      </c>
      <c r="I57" s="21"/>
      <c r="J57" s="2" t="s">
        <v>449</v>
      </c>
      <c r="K57" s="21"/>
      <c r="L57" s="21"/>
      <c r="M57" s="21"/>
      <c r="N57" s="21"/>
      <c r="O57" s="21"/>
      <c r="P57" s="21"/>
      <c r="Q57" s="21"/>
      <c r="R57" s="21"/>
      <c r="S57" s="21"/>
      <c r="T57" s="21"/>
      <c r="U57" s="21"/>
      <c r="V57" s="21"/>
      <c r="W57" s="21"/>
      <c r="X57" s="21"/>
      <c r="Y57" s="21"/>
      <c r="Z57" s="21"/>
    </row>
    <row r="58" spans="1:26" ht="16.5" customHeight="1">
      <c r="A58" s="21"/>
      <c r="B58" s="21"/>
      <c r="C58" s="21"/>
      <c r="D58" s="21"/>
      <c r="E58" s="507"/>
      <c r="F58" s="550" t="s">
        <v>506</v>
      </c>
      <c r="G58" s="21"/>
      <c r="J58" s="2" t="s">
        <v>645</v>
      </c>
      <c r="N58" s="21"/>
      <c r="O58" s="21"/>
      <c r="P58" s="21"/>
      <c r="Q58" s="21"/>
      <c r="R58" s="21"/>
      <c r="S58" s="21"/>
      <c r="T58" s="21"/>
      <c r="U58" s="21"/>
      <c r="V58" s="21"/>
      <c r="W58" s="21"/>
      <c r="X58" s="21"/>
      <c r="Y58" s="21"/>
      <c r="Z58" s="21"/>
    </row>
    <row r="59" spans="1:26" ht="16.5" customHeight="1">
      <c r="A59" s="21"/>
      <c r="B59" s="21"/>
      <c r="C59" s="21"/>
      <c r="D59" s="21"/>
      <c r="E59" s="507"/>
      <c r="F59" s="507"/>
      <c r="G59" s="21"/>
      <c r="H59" s="21"/>
      <c r="I59" s="21"/>
      <c r="J59" s="2" t="s">
        <v>646</v>
      </c>
      <c r="N59" s="21"/>
      <c r="O59" s="21"/>
      <c r="P59" s="21"/>
      <c r="Q59" s="21"/>
      <c r="R59" s="21"/>
      <c r="S59" s="21"/>
      <c r="T59" s="21"/>
      <c r="U59" s="21"/>
      <c r="V59" s="21"/>
      <c r="W59" s="21"/>
      <c r="X59" s="21"/>
      <c r="Y59" s="21"/>
      <c r="Z59" s="21"/>
    </row>
    <row r="60" spans="1:26" ht="16.5" customHeight="1">
      <c r="A60" s="21"/>
      <c r="B60" s="21"/>
      <c r="C60" s="21"/>
      <c r="D60" s="21"/>
      <c r="E60" s="507"/>
      <c r="F60" s="550" t="s">
        <v>647</v>
      </c>
      <c r="G60" s="21" t="s">
        <v>486</v>
      </c>
      <c r="H60" s="21"/>
      <c r="I60" s="21"/>
      <c r="J60" s="21" t="s">
        <v>648</v>
      </c>
      <c r="L60" s="21"/>
      <c r="M60" s="21"/>
      <c r="N60" s="21"/>
      <c r="O60" s="21"/>
      <c r="P60" s="21"/>
      <c r="Q60" s="21"/>
      <c r="R60" s="21"/>
      <c r="S60" s="21"/>
      <c r="T60" s="21"/>
      <c r="U60" s="21"/>
      <c r="V60" s="21"/>
      <c r="W60" s="21"/>
      <c r="X60" s="21"/>
      <c r="Y60" s="21"/>
      <c r="Z60" s="21"/>
    </row>
    <row r="61" spans="1:26" ht="16.5" customHeight="1">
      <c r="A61" s="21"/>
      <c r="B61" s="21"/>
      <c r="C61" s="21"/>
      <c r="D61" s="21"/>
      <c r="E61" s="507"/>
      <c r="F61" s="507"/>
      <c r="G61" s="21" t="s">
        <v>462</v>
      </c>
      <c r="H61" s="26"/>
      <c r="I61" s="21"/>
      <c r="J61" s="21" t="s">
        <v>649</v>
      </c>
      <c r="K61" s="21"/>
      <c r="L61" s="21"/>
      <c r="M61" s="21"/>
      <c r="N61" s="21"/>
      <c r="O61" s="21"/>
      <c r="P61" s="21"/>
      <c r="Q61" s="21"/>
      <c r="R61" s="21"/>
      <c r="S61" s="21"/>
      <c r="T61" s="21"/>
      <c r="U61" s="21"/>
      <c r="V61" s="21"/>
      <c r="W61" s="21"/>
      <c r="X61" s="21"/>
      <c r="Y61" s="21"/>
      <c r="Z61" s="21"/>
    </row>
    <row r="62" spans="1:26" ht="16.5" customHeight="1">
      <c r="A62" s="21"/>
      <c r="B62" s="21"/>
      <c r="C62" s="21"/>
      <c r="D62" s="21"/>
      <c r="E62" s="507"/>
      <c r="F62" s="507"/>
      <c r="G62" s="21"/>
      <c r="H62" s="21"/>
      <c r="I62" s="21"/>
      <c r="J62" s="21" t="s">
        <v>650</v>
      </c>
      <c r="K62" s="21"/>
      <c r="L62" s="21"/>
      <c r="M62" s="21"/>
      <c r="N62" s="21"/>
      <c r="O62" s="21"/>
      <c r="P62" s="21"/>
      <c r="Q62" s="21"/>
      <c r="R62" s="21"/>
      <c r="S62" s="21"/>
      <c r="T62" s="21"/>
      <c r="U62" s="21"/>
      <c r="V62" s="21"/>
      <c r="W62" s="21"/>
      <c r="X62" s="21"/>
      <c r="Y62" s="21"/>
      <c r="Z62" s="21"/>
    </row>
    <row r="63" spans="1:26" ht="16.5" customHeight="1">
      <c r="A63" s="21"/>
      <c r="B63" s="21"/>
      <c r="C63" s="21"/>
      <c r="D63" s="21"/>
      <c r="E63" s="507"/>
      <c r="F63" s="507"/>
      <c r="G63" s="21"/>
      <c r="H63" s="21"/>
      <c r="I63" s="21"/>
      <c r="J63" s="21" t="s">
        <v>651</v>
      </c>
      <c r="K63" s="21"/>
      <c r="L63" s="21"/>
      <c r="M63" s="21"/>
      <c r="N63" s="21"/>
      <c r="O63" s="21"/>
      <c r="P63" s="21"/>
      <c r="Q63" s="21"/>
      <c r="R63" s="21"/>
      <c r="S63" s="21"/>
      <c r="T63" s="21"/>
      <c r="U63" s="21"/>
      <c r="V63" s="21"/>
      <c r="W63" s="21"/>
      <c r="X63" s="21"/>
      <c r="Y63" s="21"/>
      <c r="Z63" s="21"/>
    </row>
    <row r="64" spans="1:26" ht="16.5" customHeight="1">
      <c r="A64" s="21"/>
      <c r="B64" s="21"/>
      <c r="C64" s="21"/>
      <c r="D64" s="21"/>
      <c r="E64" s="507"/>
      <c r="F64" s="507"/>
      <c r="G64" s="21"/>
      <c r="H64" s="21"/>
      <c r="I64" s="21"/>
      <c r="J64" s="2" t="s">
        <v>652</v>
      </c>
      <c r="K64" s="21"/>
      <c r="L64" s="21"/>
      <c r="M64" s="21"/>
      <c r="N64" s="21"/>
      <c r="O64" s="21"/>
      <c r="P64" s="21"/>
      <c r="Q64" s="21"/>
      <c r="R64" s="21"/>
      <c r="S64" s="21"/>
      <c r="T64" s="21"/>
      <c r="U64" s="21"/>
      <c r="V64" s="21"/>
      <c r="W64" s="21"/>
      <c r="X64" s="21"/>
      <c r="Y64" s="21"/>
      <c r="Z64" s="21"/>
    </row>
    <row r="65" spans="1:26" ht="16.5" customHeight="1">
      <c r="A65" s="21"/>
      <c r="B65" s="21"/>
      <c r="C65" s="21"/>
      <c r="D65" s="21"/>
      <c r="E65" s="507"/>
      <c r="F65" s="550" t="s">
        <v>653</v>
      </c>
      <c r="G65" s="21" t="s">
        <v>654</v>
      </c>
      <c r="H65" s="21"/>
      <c r="I65" s="21" t="s">
        <v>655</v>
      </c>
      <c r="J65" s="21" t="s">
        <v>656</v>
      </c>
      <c r="K65" s="21"/>
      <c r="L65" s="21"/>
      <c r="M65" s="21"/>
      <c r="N65" s="21"/>
      <c r="O65" s="21"/>
      <c r="P65" s="21"/>
      <c r="Q65" s="21"/>
      <c r="R65" s="21"/>
      <c r="S65" s="21"/>
      <c r="T65" s="21"/>
      <c r="U65" s="21"/>
      <c r="V65" s="21"/>
      <c r="W65" s="21"/>
      <c r="X65" s="21"/>
      <c r="Y65" s="21"/>
      <c r="Z65" s="21"/>
    </row>
    <row r="66" spans="1:26" ht="16.5" customHeight="1">
      <c r="A66" s="21"/>
      <c r="B66" s="21"/>
      <c r="C66" s="21"/>
      <c r="D66" s="21"/>
      <c r="E66" s="507"/>
      <c r="F66" s="507"/>
      <c r="G66" s="21" t="s">
        <v>657</v>
      </c>
      <c r="H66" s="21"/>
      <c r="I66" s="21"/>
      <c r="J66" s="21" t="s">
        <v>658</v>
      </c>
      <c r="K66" s="21"/>
      <c r="L66" s="21"/>
      <c r="M66" s="21"/>
      <c r="N66" s="21"/>
      <c r="O66" s="21"/>
      <c r="P66" s="21"/>
      <c r="Q66" s="21"/>
      <c r="R66" s="21"/>
      <c r="S66" s="21"/>
      <c r="T66" s="21"/>
      <c r="U66" s="21"/>
      <c r="V66" s="21"/>
      <c r="W66" s="21"/>
      <c r="X66" s="21"/>
      <c r="Y66" s="21"/>
      <c r="Z66" s="21"/>
    </row>
    <row r="67" spans="1:26" ht="16.5" customHeight="1">
      <c r="A67" s="21"/>
      <c r="B67" s="21"/>
      <c r="C67" s="21"/>
      <c r="D67" s="21"/>
      <c r="E67" s="507"/>
      <c r="F67" s="507"/>
      <c r="G67" s="21" t="s">
        <v>659</v>
      </c>
      <c r="H67" s="21"/>
      <c r="I67" s="21"/>
      <c r="J67" s="21" t="s">
        <v>660</v>
      </c>
      <c r="K67" s="21"/>
      <c r="L67" s="21"/>
      <c r="M67" s="21"/>
      <c r="N67" s="21"/>
      <c r="O67" s="21"/>
      <c r="P67" s="21"/>
      <c r="Q67" s="21"/>
      <c r="R67" s="21"/>
      <c r="S67" s="21"/>
      <c r="T67" s="21"/>
      <c r="U67" s="21"/>
      <c r="V67" s="21"/>
      <c r="W67" s="21"/>
      <c r="X67" s="21"/>
      <c r="Y67" s="21"/>
      <c r="Z67" s="21"/>
    </row>
    <row r="68" spans="1:26" ht="16.5" customHeight="1">
      <c r="A68" s="21"/>
      <c r="B68" s="21"/>
      <c r="C68" s="21"/>
      <c r="D68" s="21"/>
      <c r="E68" s="507"/>
      <c r="F68" s="550" t="s">
        <v>451</v>
      </c>
      <c r="G68" s="21" t="s">
        <v>448</v>
      </c>
      <c r="H68" s="21"/>
      <c r="I68" s="21"/>
      <c r="J68" s="21"/>
      <c r="K68" s="21"/>
      <c r="L68" s="21"/>
      <c r="M68" s="21"/>
      <c r="N68" s="21"/>
      <c r="O68" s="21"/>
      <c r="P68" s="21"/>
      <c r="Q68" s="21"/>
      <c r="R68" s="21"/>
      <c r="S68" s="21"/>
      <c r="T68" s="21"/>
      <c r="U68" s="21"/>
      <c r="V68" s="21"/>
      <c r="W68" s="21"/>
      <c r="X68" s="21"/>
      <c r="Y68" s="21"/>
      <c r="Z68" s="21"/>
    </row>
    <row r="69" spans="1:26" ht="16.5" customHeight="1">
      <c r="A69" s="21"/>
      <c r="B69" s="21"/>
      <c r="C69" s="21"/>
      <c r="D69" s="21"/>
      <c r="E69" s="507"/>
      <c r="F69" s="507"/>
      <c r="G69" s="21" t="s">
        <v>661</v>
      </c>
      <c r="H69" s="21"/>
      <c r="I69" s="21"/>
      <c r="J69" s="21" t="s">
        <v>662</v>
      </c>
      <c r="K69" s="21"/>
      <c r="L69" s="21"/>
      <c r="M69" s="21"/>
      <c r="N69" s="21"/>
      <c r="O69" s="21"/>
      <c r="P69" s="21"/>
      <c r="Q69" s="21"/>
      <c r="R69" s="21"/>
      <c r="S69" s="21"/>
      <c r="T69" s="21"/>
      <c r="U69" s="21"/>
      <c r="V69" s="21"/>
      <c r="W69" s="21"/>
      <c r="X69" s="21"/>
      <c r="Y69" s="21"/>
      <c r="Z69" s="21"/>
    </row>
    <row r="70" spans="1:26" ht="16.5" customHeight="1">
      <c r="A70" s="21"/>
      <c r="B70" s="21"/>
      <c r="C70" s="21"/>
      <c r="D70" s="21"/>
      <c r="E70" s="507"/>
      <c r="F70" s="20" t="s">
        <v>663</v>
      </c>
      <c r="G70" s="21"/>
      <c r="H70" s="21"/>
      <c r="I70" s="21"/>
      <c r="J70" s="21" t="s">
        <v>664</v>
      </c>
      <c r="K70" s="21"/>
      <c r="L70" s="21"/>
      <c r="M70" s="21"/>
      <c r="N70" s="21"/>
      <c r="O70" s="21"/>
      <c r="P70" s="21"/>
      <c r="Q70" s="21"/>
      <c r="R70" s="21"/>
      <c r="S70" s="21"/>
      <c r="T70" s="21"/>
      <c r="U70" s="21"/>
      <c r="V70" s="21"/>
      <c r="W70" s="21"/>
      <c r="X70" s="21"/>
      <c r="Y70" s="21"/>
      <c r="Z70" s="21"/>
    </row>
    <row r="71" spans="1:26" ht="16.5" customHeight="1">
      <c r="A71" s="21"/>
      <c r="B71" s="21"/>
      <c r="C71" s="21"/>
      <c r="D71" s="21"/>
      <c r="E71" s="21"/>
      <c r="F71" s="21" t="s">
        <v>665</v>
      </c>
      <c r="G71" s="21"/>
      <c r="H71" s="21"/>
      <c r="I71" s="21"/>
      <c r="J71" s="21" t="s">
        <v>666</v>
      </c>
      <c r="K71" s="21"/>
      <c r="L71" s="21"/>
      <c r="M71" s="21"/>
      <c r="N71" s="21"/>
      <c r="O71" s="21"/>
      <c r="P71" s="21"/>
      <c r="Q71" s="21"/>
      <c r="R71" s="21"/>
      <c r="S71" s="21"/>
      <c r="T71" s="21"/>
      <c r="U71" s="21"/>
      <c r="V71" s="21"/>
      <c r="W71" s="21"/>
      <c r="X71" s="21"/>
      <c r="Y71" s="21"/>
      <c r="Z71" s="21"/>
    </row>
    <row r="72" spans="1:26" ht="16.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6.5" customHeight="1">
      <c r="A73" s="21"/>
      <c r="B73" s="21"/>
      <c r="C73" s="21"/>
      <c r="D73" s="21"/>
      <c r="E73" s="21"/>
      <c r="K73" s="21"/>
      <c r="L73" s="21"/>
      <c r="M73" s="21"/>
      <c r="N73" s="21"/>
      <c r="O73" s="21"/>
      <c r="P73" s="21"/>
      <c r="Q73" s="21"/>
      <c r="R73" s="21"/>
      <c r="S73" s="21"/>
      <c r="T73" s="21"/>
      <c r="U73" s="21"/>
      <c r="V73" s="21"/>
      <c r="W73" s="21"/>
      <c r="X73" s="21"/>
      <c r="Y73" s="21"/>
      <c r="Z73" s="21"/>
    </row>
    <row r="74" spans="1:26" ht="16.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6.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6.5" customHeight="1">
      <c r="A76" s="21"/>
      <c r="B76" s="21"/>
      <c r="C76" s="21"/>
      <c r="D76" s="21"/>
      <c r="E76" s="21"/>
      <c r="K76" s="21"/>
      <c r="L76" s="21"/>
      <c r="M76" s="21"/>
      <c r="N76" s="21"/>
      <c r="O76" s="21"/>
      <c r="P76" s="21"/>
      <c r="Q76" s="21"/>
      <c r="R76" s="21"/>
      <c r="S76" s="21"/>
      <c r="T76" s="21"/>
      <c r="U76" s="21"/>
      <c r="V76" s="21"/>
      <c r="W76" s="21"/>
      <c r="X76" s="21"/>
      <c r="Y76" s="21"/>
      <c r="Z76" s="21"/>
    </row>
    <row r="77" spans="1:26" ht="16.5" customHeight="1">
      <c r="A77" s="21"/>
      <c r="B77" s="21"/>
      <c r="C77" s="21"/>
      <c r="D77" s="21"/>
      <c r="E77" s="21"/>
      <c r="K77" s="21"/>
      <c r="L77" s="21"/>
      <c r="M77" s="21"/>
      <c r="N77" s="21"/>
      <c r="O77" s="21"/>
      <c r="P77" s="21"/>
      <c r="Q77" s="21"/>
      <c r="R77" s="21"/>
      <c r="S77" s="21"/>
      <c r="T77" s="21"/>
      <c r="U77" s="21"/>
      <c r="V77" s="21"/>
      <c r="W77" s="21"/>
      <c r="X77" s="21"/>
      <c r="Y77" s="21"/>
      <c r="Z77" s="21"/>
    </row>
    <row r="78" spans="1:26" ht="16.5" customHeight="1">
      <c r="A78" s="21"/>
      <c r="B78" s="21"/>
      <c r="C78" s="21"/>
      <c r="D78" s="21"/>
      <c r="E78" s="21"/>
      <c r="K78" s="21"/>
      <c r="L78" s="21"/>
      <c r="M78" s="21"/>
      <c r="N78" s="21"/>
      <c r="O78" s="21"/>
      <c r="P78" s="21"/>
      <c r="Q78" s="21"/>
      <c r="R78" s="21"/>
      <c r="S78" s="21"/>
      <c r="T78" s="21"/>
      <c r="U78" s="21"/>
      <c r="V78" s="21"/>
      <c r="W78" s="21"/>
      <c r="X78" s="21"/>
      <c r="Y78" s="21"/>
      <c r="Z78" s="21"/>
    </row>
    <row r="79" spans="1:26" ht="16.5" customHeight="1">
      <c r="A79" s="21"/>
      <c r="B79" s="21"/>
      <c r="C79" s="21"/>
      <c r="D79" s="21"/>
      <c r="E79" s="21"/>
      <c r="K79" s="21"/>
      <c r="L79" s="21"/>
      <c r="M79" s="21"/>
      <c r="N79" s="21"/>
      <c r="O79" s="21"/>
      <c r="P79" s="21"/>
      <c r="Q79" s="21"/>
      <c r="R79" s="21"/>
      <c r="S79" s="21"/>
      <c r="T79" s="21"/>
      <c r="U79" s="21"/>
      <c r="V79" s="21"/>
      <c r="W79" s="21"/>
      <c r="X79" s="21"/>
      <c r="Y79" s="21"/>
      <c r="Z79" s="21"/>
    </row>
    <row r="80" spans="1:26" ht="16.5" customHeight="1">
      <c r="A80" s="21"/>
      <c r="B80" s="21"/>
      <c r="C80" s="21"/>
      <c r="D80" s="21"/>
      <c r="E80" s="21"/>
      <c r="K80" s="21"/>
      <c r="L80" s="21"/>
      <c r="M80" s="21"/>
      <c r="N80" s="21"/>
      <c r="O80" s="21"/>
      <c r="P80" s="21"/>
      <c r="Q80" s="21"/>
      <c r="R80" s="21"/>
      <c r="S80" s="21"/>
      <c r="T80" s="21"/>
      <c r="U80" s="21"/>
      <c r="V80" s="21"/>
      <c r="W80" s="21"/>
      <c r="X80" s="21"/>
      <c r="Y80" s="21"/>
      <c r="Z80" s="21"/>
    </row>
    <row r="81" spans="1:26" ht="16.5" customHeight="1">
      <c r="A81" s="21"/>
      <c r="B81" s="21"/>
      <c r="C81" s="21"/>
      <c r="D81" s="21"/>
      <c r="E81" s="21"/>
      <c r="K81" s="21"/>
      <c r="L81" s="21"/>
      <c r="M81" s="21"/>
      <c r="N81" s="21"/>
      <c r="O81" s="21"/>
      <c r="P81" s="21"/>
      <c r="Q81" s="21"/>
      <c r="R81" s="21"/>
      <c r="S81" s="21"/>
      <c r="T81" s="21"/>
      <c r="U81" s="21"/>
      <c r="V81" s="21"/>
      <c r="W81" s="21"/>
      <c r="X81" s="21"/>
      <c r="Y81" s="21"/>
      <c r="Z81" s="21"/>
    </row>
    <row r="82" spans="1:26" ht="16.5" customHeight="1">
      <c r="A82" s="21"/>
      <c r="B82" s="21"/>
      <c r="C82" s="21"/>
      <c r="D82" s="21"/>
      <c r="E82" s="21"/>
      <c r="K82" s="21"/>
      <c r="L82" s="21"/>
      <c r="M82" s="21"/>
      <c r="N82" s="21"/>
      <c r="O82" s="21"/>
      <c r="P82" s="21"/>
      <c r="Q82" s="21"/>
      <c r="R82" s="21"/>
      <c r="S82" s="21"/>
      <c r="T82" s="21"/>
      <c r="U82" s="21"/>
      <c r="V82" s="21"/>
      <c r="W82" s="21"/>
      <c r="X82" s="21"/>
      <c r="Y82" s="21"/>
      <c r="Z82" s="21"/>
    </row>
    <row r="83" spans="1:26" ht="16.5" customHeight="1">
      <c r="A83" s="21"/>
      <c r="B83" s="21"/>
      <c r="C83" s="21"/>
      <c r="D83" s="21"/>
      <c r="E83" s="21"/>
      <c r="K83" s="21"/>
      <c r="L83" s="21"/>
      <c r="M83" s="21"/>
      <c r="N83" s="21"/>
      <c r="O83" s="21"/>
      <c r="P83" s="21"/>
      <c r="Q83" s="21"/>
      <c r="R83" s="21"/>
      <c r="S83" s="21"/>
      <c r="T83" s="21"/>
      <c r="U83" s="21"/>
      <c r="V83" s="21"/>
      <c r="W83" s="21"/>
      <c r="X83" s="21"/>
      <c r="Y83" s="21"/>
      <c r="Z83" s="21"/>
    </row>
    <row r="84" spans="1:26" ht="16.5" customHeight="1">
      <c r="A84" s="21"/>
      <c r="B84" s="21"/>
      <c r="C84" s="21"/>
      <c r="D84" s="21"/>
      <c r="E84" s="21"/>
      <c r="H84" s="21"/>
      <c r="K84" s="21"/>
      <c r="L84" s="21"/>
      <c r="M84" s="21"/>
      <c r="N84" s="21"/>
      <c r="O84" s="21"/>
      <c r="P84" s="21"/>
      <c r="Q84" s="21"/>
      <c r="R84" s="21"/>
      <c r="S84" s="21"/>
      <c r="T84" s="21"/>
      <c r="U84" s="21"/>
      <c r="V84" s="21"/>
      <c r="W84" s="21"/>
      <c r="X84" s="21"/>
      <c r="Y84" s="21"/>
      <c r="Z84" s="21"/>
    </row>
    <row r="85" spans="1:26" ht="16.5" customHeight="1">
      <c r="A85" s="21"/>
      <c r="B85" s="21"/>
      <c r="C85" s="21"/>
      <c r="D85" s="21"/>
      <c r="E85" s="21"/>
      <c r="K85" s="21"/>
      <c r="L85" s="21"/>
      <c r="M85" s="21"/>
      <c r="N85" s="21"/>
      <c r="O85" s="21"/>
      <c r="P85" s="21"/>
      <c r="Q85" s="21"/>
      <c r="R85" s="21"/>
      <c r="S85" s="21"/>
      <c r="T85" s="21"/>
      <c r="U85" s="21"/>
      <c r="V85" s="21"/>
      <c r="W85" s="21"/>
      <c r="X85" s="21"/>
      <c r="Y85" s="21"/>
      <c r="Z85" s="21"/>
    </row>
    <row r="86" spans="1:26" ht="16.5" customHeight="1">
      <c r="A86" s="21"/>
      <c r="B86" s="21"/>
      <c r="C86" s="21"/>
      <c r="D86" s="21"/>
      <c r="E86" s="21"/>
      <c r="K86" s="21"/>
      <c r="L86" s="21"/>
      <c r="M86" s="21"/>
      <c r="N86" s="21"/>
      <c r="O86" s="21"/>
      <c r="P86" s="21"/>
      <c r="Q86" s="21"/>
      <c r="R86" s="21"/>
      <c r="S86" s="21"/>
      <c r="T86" s="21"/>
      <c r="U86" s="21"/>
      <c r="V86" s="21"/>
      <c r="W86" s="21"/>
      <c r="X86" s="21"/>
      <c r="Y86" s="21"/>
      <c r="Z86" s="21"/>
    </row>
    <row r="87" spans="1:26" ht="16.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6.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6.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6.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6.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6.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6.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6.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6.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6.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6.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6.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6.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6.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6.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6.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6.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6.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6.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6.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6.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6.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6.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6.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6.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6.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6.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6.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6.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6.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6.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6.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6.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6.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6.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6.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6.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6.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6.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6.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6.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6.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6.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5">
    <mergeCell ref="H38:H39"/>
    <mergeCell ref="S40:Y41"/>
    <mergeCell ref="E4:M6"/>
    <mergeCell ref="I9:K9"/>
    <mergeCell ref="F10:F13"/>
    <mergeCell ref="G10:G13"/>
    <mergeCell ref="F14:F25"/>
    <mergeCell ref="G14:G25"/>
    <mergeCell ref="J31:M37"/>
    <mergeCell ref="E10:E29"/>
    <mergeCell ref="F26:F28"/>
    <mergeCell ref="G26:G28"/>
    <mergeCell ref="E31:E40"/>
    <mergeCell ref="F31:F37"/>
    <mergeCell ref="F38:F40"/>
    <mergeCell ref="E42:E54"/>
    <mergeCell ref="F42:F46"/>
    <mergeCell ref="F48:F54"/>
    <mergeCell ref="G52:G54"/>
    <mergeCell ref="E56:E70"/>
    <mergeCell ref="F56:F57"/>
    <mergeCell ref="F58:F59"/>
    <mergeCell ref="F60:F64"/>
    <mergeCell ref="F65:F67"/>
    <mergeCell ref="F68:F69"/>
  </mergeCells>
  <phoneticPr fontId="38" type="noConversion"/>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98"/>
  <sheetViews>
    <sheetView zoomScaleNormal="100" workbookViewId="0">
      <pane ySplit="1" topLeftCell="A12" activePane="bottomLeft" state="frozen"/>
      <selection pane="bottomLeft" activeCell="I41" sqref="I41"/>
    </sheetView>
  </sheetViews>
  <sheetFormatPr defaultColWidth="14.375" defaultRowHeight="15" customHeight="1"/>
  <cols>
    <col min="1" max="5" width="8.875" customWidth="1"/>
    <col min="6" max="6" width="13.5" customWidth="1"/>
    <col min="7" max="7" width="12.375" customWidth="1"/>
    <col min="8" max="8" width="9.625" customWidth="1"/>
    <col min="9" max="23" width="8.875" customWidth="1"/>
    <col min="24" max="26" width="8.625" customWidth="1"/>
  </cols>
  <sheetData>
    <row r="1" spans="1:26" ht="33" customHeight="1">
      <c r="A1" s="37"/>
      <c r="B1" s="37"/>
      <c r="C1" s="230"/>
      <c r="D1" s="231" t="s">
        <v>3315</v>
      </c>
      <c r="E1" s="231" t="s">
        <v>3316</v>
      </c>
      <c r="F1" s="566" t="s">
        <v>3317</v>
      </c>
      <c r="G1" s="565"/>
      <c r="H1" s="565"/>
      <c r="I1" s="565"/>
      <c r="J1" s="565"/>
      <c r="K1" s="230"/>
      <c r="L1" s="230"/>
      <c r="M1" s="230"/>
      <c r="N1" s="230"/>
      <c r="O1" s="37"/>
      <c r="P1" s="37"/>
      <c r="Q1" s="37"/>
      <c r="R1" s="37" t="s">
        <v>870</v>
      </c>
      <c r="S1" s="37"/>
      <c r="T1" s="37"/>
      <c r="U1" s="37"/>
      <c r="V1" s="37"/>
      <c r="W1" s="37"/>
      <c r="X1" s="37"/>
      <c r="Y1" s="37"/>
      <c r="Z1" s="37"/>
    </row>
    <row r="2" spans="1:26" ht="16.5" customHeight="1">
      <c r="A2" s="21"/>
      <c r="B2" s="21"/>
      <c r="C2" s="223"/>
      <c r="D2" s="556" t="s">
        <v>3318</v>
      </c>
      <c r="E2" s="556" t="s">
        <v>3319</v>
      </c>
      <c r="F2" s="556"/>
      <c r="G2" s="223" t="s">
        <v>3320</v>
      </c>
      <c r="H2" s="223" t="s">
        <v>3321</v>
      </c>
      <c r="I2" s="223" t="s">
        <v>3322</v>
      </c>
      <c r="J2" s="556" t="s">
        <v>3323</v>
      </c>
      <c r="K2" s="565"/>
      <c r="L2" s="565"/>
      <c r="M2" s="565"/>
      <c r="N2" s="565"/>
      <c r="O2" s="21"/>
      <c r="P2" s="21"/>
      <c r="Q2" s="21"/>
      <c r="R2" s="21"/>
      <c r="S2" s="21"/>
      <c r="T2" s="21"/>
      <c r="U2" s="21"/>
      <c r="V2" s="21"/>
      <c r="W2" s="21"/>
      <c r="X2" s="21"/>
      <c r="Y2" s="21"/>
      <c r="Z2" s="21"/>
    </row>
    <row r="3" spans="1:26" ht="16.5" customHeight="1">
      <c r="A3" s="21"/>
      <c r="B3" s="21"/>
      <c r="C3" s="223"/>
      <c r="D3" s="565"/>
      <c r="E3" s="565"/>
      <c r="F3" s="565"/>
      <c r="G3" s="223" t="s">
        <v>3324</v>
      </c>
      <c r="H3" s="223" t="s">
        <v>3321</v>
      </c>
      <c r="I3" s="223" t="s">
        <v>3325</v>
      </c>
      <c r="J3" s="565"/>
      <c r="K3" s="565"/>
      <c r="L3" s="565"/>
      <c r="M3" s="565"/>
      <c r="N3" s="565"/>
      <c r="O3" s="21"/>
      <c r="P3" s="21"/>
      <c r="Q3" s="21"/>
      <c r="R3" s="21"/>
      <c r="S3" s="21"/>
      <c r="T3" s="21"/>
      <c r="U3" s="21"/>
      <c r="V3" s="21"/>
      <c r="W3" s="21"/>
      <c r="X3" s="21"/>
      <c r="Y3" s="21"/>
      <c r="Z3" s="21"/>
    </row>
    <row r="4" spans="1:26" ht="16.5" customHeight="1">
      <c r="A4" s="21"/>
      <c r="B4" s="21"/>
      <c r="C4" s="223"/>
      <c r="D4" s="565"/>
      <c r="E4" s="565"/>
      <c r="F4" s="565"/>
      <c r="G4" s="223" t="s">
        <v>3326</v>
      </c>
      <c r="H4" s="223" t="s">
        <v>3327</v>
      </c>
      <c r="I4" s="223" t="s">
        <v>3325</v>
      </c>
      <c r="J4" s="565"/>
      <c r="K4" s="565"/>
      <c r="L4" s="565"/>
      <c r="M4" s="565"/>
      <c r="N4" s="565"/>
      <c r="O4" s="21"/>
      <c r="P4" s="21"/>
      <c r="Q4" s="21"/>
      <c r="R4" s="21"/>
      <c r="S4" s="21"/>
      <c r="T4" s="21"/>
      <c r="U4" s="21"/>
      <c r="V4" s="21"/>
      <c r="W4" s="21"/>
      <c r="X4" s="21"/>
      <c r="Y4" s="21"/>
      <c r="Z4" s="21"/>
    </row>
    <row r="5" spans="1:26" ht="16.5" customHeight="1">
      <c r="A5" s="21"/>
      <c r="B5" s="21"/>
      <c r="C5" s="223"/>
      <c r="D5" s="565"/>
      <c r="E5" s="565"/>
      <c r="F5" s="565"/>
      <c r="G5" s="223" t="s">
        <v>3328</v>
      </c>
      <c r="H5" s="223" t="s">
        <v>3327</v>
      </c>
      <c r="I5" s="223" t="s">
        <v>3329</v>
      </c>
      <c r="J5" s="565"/>
      <c r="K5" s="565"/>
      <c r="L5" s="565"/>
      <c r="M5" s="565"/>
      <c r="N5" s="565"/>
      <c r="O5" s="21"/>
      <c r="P5" s="21"/>
      <c r="Q5" s="21"/>
      <c r="R5" s="21"/>
      <c r="S5" s="21"/>
      <c r="T5" s="21"/>
      <c r="U5" s="21"/>
      <c r="V5" s="21"/>
      <c r="W5" s="21"/>
      <c r="X5" s="21"/>
      <c r="Y5" s="21"/>
      <c r="Z5" s="21"/>
    </row>
    <row r="6" spans="1:26" ht="16.5" customHeight="1">
      <c r="A6" s="21"/>
      <c r="B6" s="21"/>
      <c r="C6" s="223"/>
      <c r="D6" s="556" t="s">
        <v>3330</v>
      </c>
      <c r="E6" s="556" t="s">
        <v>3331</v>
      </c>
      <c r="F6" s="223" t="s">
        <v>3332</v>
      </c>
      <c r="G6" s="229" t="s">
        <v>3333</v>
      </c>
      <c r="H6" s="233" t="s">
        <v>3334</v>
      </c>
      <c r="I6" s="223"/>
      <c r="J6" s="223"/>
      <c r="K6" s="223"/>
      <c r="L6" s="223"/>
      <c r="M6" s="223"/>
      <c r="N6" s="223"/>
      <c r="O6" s="21"/>
      <c r="P6" s="21"/>
      <c r="Q6" s="21"/>
      <c r="R6" s="21"/>
      <c r="S6" s="21"/>
      <c r="T6" s="21"/>
      <c r="U6" s="21"/>
      <c r="V6" s="21"/>
      <c r="W6" s="21"/>
      <c r="X6" s="21"/>
      <c r="Y6" s="21"/>
      <c r="Z6" s="21"/>
    </row>
    <row r="7" spans="1:26" ht="16.5" customHeight="1">
      <c r="A7" s="21"/>
      <c r="B7" s="21"/>
      <c r="C7" s="223"/>
      <c r="D7" s="565"/>
      <c r="E7" s="565"/>
      <c r="F7" s="223" t="s">
        <v>3335</v>
      </c>
      <c r="G7" s="229" t="s">
        <v>3336</v>
      </c>
      <c r="H7" s="233" t="s">
        <v>3337</v>
      </c>
      <c r="I7" s="223"/>
      <c r="J7" s="223"/>
      <c r="K7" s="223"/>
      <c r="L7" s="223"/>
      <c r="M7" s="223"/>
      <c r="N7" s="223"/>
      <c r="O7" s="21"/>
      <c r="P7" s="21"/>
      <c r="Q7" s="21"/>
      <c r="R7" s="21"/>
      <c r="S7" s="21"/>
      <c r="T7" s="21"/>
      <c r="U7" s="21"/>
      <c r="V7" s="21"/>
      <c r="W7" s="21"/>
      <c r="X7" s="21"/>
      <c r="Y7" s="21"/>
      <c r="Z7" s="21"/>
    </row>
    <row r="8" spans="1:26" ht="16.5" customHeight="1">
      <c r="A8" s="21"/>
      <c r="B8" s="21"/>
      <c r="C8" s="223"/>
      <c r="D8" s="565"/>
      <c r="E8" s="565"/>
      <c r="F8" s="233" t="s">
        <v>3338</v>
      </c>
      <c r="G8" s="229" t="s">
        <v>3339</v>
      </c>
      <c r="H8" s="223" t="s">
        <v>3338</v>
      </c>
      <c r="I8" s="223"/>
      <c r="J8" s="223"/>
      <c r="K8" s="223"/>
      <c r="L8" s="223"/>
      <c r="M8" s="223"/>
      <c r="N8" s="223"/>
      <c r="O8" s="21"/>
      <c r="P8" s="21"/>
      <c r="Q8" s="21"/>
      <c r="R8" s="21"/>
      <c r="S8" s="21"/>
      <c r="T8" s="21"/>
      <c r="U8" s="21"/>
      <c r="V8" s="21"/>
      <c r="W8" s="21"/>
      <c r="X8" s="21"/>
      <c r="Y8" s="21"/>
      <c r="Z8" s="21"/>
    </row>
    <row r="9" spans="1:26" ht="16.5" customHeight="1">
      <c r="A9" s="21"/>
      <c r="B9" s="21"/>
      <c r="C9" s="223"/>
      <c r="D9" s="565"/>
      <c r="E9" s="565"/>
      <c r="F9" s="223" t="s">
        <v>3335</v>
      </c>
      <c r="G9" s="229" t="s">
        <v>3340</v>
      </c>
      <c r="H9" s="223" t="s">
        <v>3341</v>
      </c>
      <c r="I9" s="223"/>
      <c r="J9" s="223"/>
      <c r="K9" s="223"/>
      <c r="L9" s="223"/>
      <c r="M9" s="223"/>
      <c r="N9" s="223"/>
      <c r="O9" s="21"/>
      <c r="P9" s="21"/>
      <c r="Q9" s="21"/>
      <c r="R9" s="21"/>
      <c r="S9" s="21"/>
      <c r="T9" s="21"/>
      <c r="U9" s="21"/>
      <c r="V9" s="21"/>
      <c r="W9" s="21"/>
      <c r="X9" s="21"/>
      <c r="Y9" s="21"/>
      <c r="Z9" s="21"/>
    </row>
    <row r="10" spans="1:26" ht="16.5" customHeight="1">
      <c r="A10" s="21"/>
      <c r="B10" s="21"/>
      <c r="C10" s="556" t="s">
        <v>3342</v>
      </c>
      <c r="D10" s="556" t="s">
        <v>3343</v>
      </c>
      <c r="E10" s="556" t="s">
        <v>3344</v>
      </c>
      <c r="F10" s="559" t="s">
        <v>3345</v>
      </c>
      <c r="G10" s="223" t="s">
        <v>3346</v>
      </c>
      <c r="H10" s="223" t="s">
        <v>3347</v>
      </c>
      <c r="I10" s="223"/>
      <c r="J10" s="223"/>
      <c r="K10" s="223"/>
      <c r="L10" s="223" t="s">
        <v>3348</v>
      </c>
      <c r="M10" s="223"/>
      <c r="N10" s="223"/>
      <c r="O10" s="21"/>
      <c r="P10" s="21"/>
      <c r="Q10" s="21"/>
      <c r="R10" s="21" t="s">
        <v>872</v>
      </c>
      <c r="S10" s="21"/>
      <c r="T10" s="21"/>
      <c r="U10" s="21"/>
      <c r="V10" s="21"/>
      <c r="W10" s="21"/>
      <c r="X10" s="21"/>
      <c r="Y10" s="21"/>
      <c r="Z10" s="21"/>
    </row>
    <row r="11" spans="1:26" ht="16.5" customHeight="1">
      <c r="A11" s="21"/>
      <c r="B11" s="21"/>
      <c r="C11" s="565"/>
      <c r="D11" s="565"/>
      <c r="E11" s="565"/>
      <c r="F11" s="565"/>
      <c r="G11" s="223" t="s">
        <v>3349</v>
      </c>
      <c r="H11" s="223" t="s">
        <v>3350</v>
      </c>
      <c r="I11" s="223"/>
      <c r="J11" s="223"/>
      <c r="K11" s="223" t="s">
        <v>3351</v>
      </c>
      <c r="L11" s="223" t="s">
        <v>3352</v>
      </c>
      <c r="M11" s="223"/>
      <c r="N11" s="223"/>
      <c r="O11" s="21"/>
      <c r="P11" s="21"/>
      <c r="Q11" s="21"/>
      <c r="R11" s="21" t="s">
        <v>873</v>
      </c>
      <c r="S11" s="21"/>
      <c r="T11" s="21"/>
      <c r="U11" s="21"/>
      <c r="V11" s="21"/>
      <c r="W11" s="21"/>
      <c r="X11" s="21"/>
      <c r="Y11" s="21"/>
      <c r="Z11" s="21"/>
    </row>
    <row r="12" spans="1:26" ht="16.5" customHeight="1">
      <c r="A12" s="21"/>
      <c r="B12" s="21"/>
      <c r="C12" s="565"/>
      <c r="D12" s="565"/>
      <c r="E12" s="565"/>
      <c r="F12" s="565"/>
      <c r="G12" s="223" t="s">
        <v>3353</v>
      </c>
      <c r="H12" s="223" t="s">
        <v>3350</v>
      </c>
      <c r="I12" s="223" t="s">
        <v>3354</v>
      </c>
      <c r="J12" s="223" t="s">
        <v>3355</v>
      </c>
      <c r="K12" s="223" t="s">
        <v>3356</v>
      </c>
      <c r="L12" s="223" t="s">
        <v>3357</v>
      </c>
      <c r="M12" s="223"/>
      <c r="N12" s="223"/>
      <c r="O12" s="21"/>
      <c r="P12" s="21"/>
      <c r="Q12" s="21"/>
      <c r="R12" s="21" t="s">
        <v>874</v>
      </c>
      <c r="S12" s="21"/>
      <c r="T12" s="21"/>
      <c r="U12" s="21"/>
      <c r="V12" s="21"/>
      <c r="W12" s="21"/>
      <c r="X12" s="21"/>
      <c r="Y12" s="21"/>
      <c r="Z12" s="21"/>
    </row>
    <row r="13" spans="1:26" ht="16.5" customHeight="1">
      <c r="A13" s="21"/>
      <c r="B13" s="21"/>
      <c r="C13" s="565"/>
      <c r="D13" s="565"/>
      <c r="E13" s="565"/>
      <c r="F13" s="565"/>
      <c r="G13" s="223" t="s">
        <v>3358</v>
      </c>
      <c r="H13" s="223" t="s">
        <v>3347</v>
      </c>
      <c r="I13" s="223" t="s">
        <v>3354</v>
      </c>
      <c r="J13" s="223" t="s">
        <v>3359</v>
      </c>
      <c r="K13" s="223" t="s">
        <v>3360</v>
      </c>
      <c r="L13" s="223" t="s">
        <v>3361</v>
      </c>
      <c r="M13" s="223"/>
      <c r="N13" s="223"/>
      <c r="O13" s="21"/>
      <c r="P13" s="21"/>
      <c r="Q13" s="21"/>
      <c r="R13" s="21" t="s">
        <v>875</v>
      </c>
      <c r="S13" s="21"/>
      <c r="T13" s="21"/>
      <c r="U13" s="21"/>
      <c r="V13" s="21"/>
      <c r="W13" s="21"/>
      <c r="X13" s="21"/>
      <c r="Y13" s="21"/>
      <c r="Z13" s="21"/>
    </row>
    <row r="14" spans="1:26" ht="16.5" customHeight="1">
      <c r="A14" s="21"/>
      <c r="B14" s="21"/>
      <c r="C14" s="565"/>
      <c r="D14" s="565"/>
      <c r="E14" s="565"/>
      <c r="F14" s="565"/>
      <c r="G14" s="223" t="s">
        <v>3362</v>
      </c>
      <c r="H14" s="223" t="s">
        <v>3350</v>
      </c>
      <c r="I14" s="223"/>
      <c r="J14" s="223" t="s">
        <v>3363</v>
      </c>
      <c r="K14" s="223"/>
      <c r="L14" s="223" t="s">
        <v>3364</v>
      </c>
      <c r="M14" s="223"/>
      <c r="N14" s="223"/>
      <c r="O14" s="21"/>
      <c r="P14" s="21"/>
      <c r="Q14" s="21"/>
      <c r="R14" s="21" t="s">
        <v>876</v>
      </c>
      <c r="S14" s="21"/>
      <c r="T14" s="21"/>
      <c r="U14" s="21"/>
      <c r="V14" s="21"/>
      <c r="W14" s="21"/>
      <c r="X14" s="21"/>
      <c r="Y14" s="21"/>
      <c r="Z14" s="21"/>
    </row>
    <row r="15" spans="1:26" ht="16.5" customHeight="1">
      <c r="A15" s="21"/>
      <c r="B15" s="21"/>
      <c r="C15" s="565"/>
      <c r="D15" s="565"/>
      <c r="E15" s="565"/>
      <c r="F15" s="565"/>
      <c r="G15" s="223" t="s">
        <v>3365</v>
      </c>
      <c r="H15" s="223" t="s">
        <v>3347</v>
      </c>
      <c r="I15" s="223" t="s">
        <v>3366</v>
      </c>
      <c r="J15" s="223"/>
      <c r="K15" s="223" t="s">
        <v>3367</v>
      </c>
      <c r="L15" s="223"/>
      <c r="M15" s="223"/>
      <c r="N15" s="223"/>
      <c r="O15" s="21"/>
      <c r="P15" s="21"/>
      <c r="Q15" s="21"/>
      <c r="R15" s="21" t="s">
        <v>877</v>
      </c>
      <c r="S15" s="21"/>
      <c r="T15" s="21"/>
      <c r="U15" s="21"/>
      <c r="V15" s="21"/>
      <c r="W15" s="21"/>
      <c r="X15" s="21"/>
      <c r="Y15" s="21"/>
      <c r="Z15" s="21"/>
    </row>
    <row r="16" spans="1:26" ht="16.5" customHeight="1">
      <c r="A16" s="21"/>
      <c r="B16" s="21"/>
      <c r="C16" s="565"/>
      <c r="D16" s="565"/>
      <c r="E16" s="565"/>
      <c r="F16" s="565"/>
      <c r="G16" s="223" t="s">
        <v>3368</v>
      </c>
      <c r="H16" s="223" t="s">
        <v>3347</v>
      </c>
      <c r="I16" s="223" t="s">
        <v>3354</v>
      </c>
      <c r="J16" s="223" t="s">
        <v>3369</v>
      </c>
      <c r="K16" s="223" t="s">
        <v>3370</v>
      </c>
      <c r="L16" s="223" t="s">
        <v>3371</v>
      </c>
      <c r="M16" s="223"/>
      <c r="N16" s="223"/>
      <c r="O16" s="21"/>
      <c r="P16" s="21"/>
      <c r="Q16" s="21"/>
      <c r="R16" s="21" t="s">
        <v>878</v>
      </c>
      <c r="S16" s="21"/>
      <c r="T16" s="21"/>
      <c r="U16" s="21"/>
      <c r="V16" s="21"/>
      <c r="W16" s="21"/>
      <c r="X16" s="21"/>
      <c r="Y16" s="21"/>
      <c r="Z16" s="21"/>
    </row>
    <row r="17" spans="1:26" ht="16.5" customHeight="1">
      <c r="A17" s="21"/>
      <c r="B17" s="21"/>
      <c r="C17" s="565"/>
      <c r="D17" s="565"/>
      <c r="E17" s="565"/>
      <c r="F17" s="565"/>
      <c r="G17" s="223" t="s">
        <v>3372</v>
      </c>
      <c r="H17" s="223" t="s">
        <v>3347</v>
      </c>
      <c r="I17" s="223" t="s">
        <v>3354</v>
      </c>
      <c r="J17" s="223" t="s">
        <v>3363</v>
      </c>
      <c r="K17" s="223"/>
      <c r="L17" s="223" t="s">
        <v>3373</v>
      </c>
      <c r="M17" s="223"/>
      <c r="N17" s="223"/>
      <c r="O17" s="21"/>
      <c r="P17" s="21"/>
      <c r="Q17" s="21"/>
      <c r="R17" s="21" t="s">
        <v>879</v>
      </c>
      <c r="S17" s="21"/>
      <c r="T17" s="21"/>
      <c r="U17" s="21"/>
      <c r="V17" s="21"/>
      <c r="W17" s="21"/>
      <c r="X17" s="21"/>
      <c r="Y17" s="21"/>
      <c r="Z17" s="21"/>
    </row>
    <row r="18" spans="1:26" ht="16.5" customHeight="1">
      <c r="A18" s="21"/>
      <c r="B18" s="21"/>
      <c r="C18" s="565"/>
      <c r="D18" s="565"/>
      <c r="E18" s="565"/>
      <c r="F18" s="565"/>
      <c r="G18" s="223" t="s">
        <v>3374</v>
      </c>
      <c r="H18" s="223" t="s">
        <v>3347</v>
      </c>
      <c r="I18" s="223"/>
      <c r="J18" s="223"/>
      <c r="K18" s="223" t="s">
        <v>3351</v>
      </c>
      <c r="L18" s="223"/>
      <c r="M18" s="223"/>
      <c r="N18" s="223"/>
      <c r="O18" s="21"/>
      <c r="P18" s="21"/>
      <c r="Q18" s="21"/>
      <c r="R18" s="21" t="s">
        <v>880</v>
      </c>
      <c r="S18" s="21"/>
      <c r="T18" s="21"/>
      <c r="U18" s="21"/>
      <c r="V18" s="21"/>
      <c r="W18" s="21"/>
      <c r="X18" s="21"/>
      <c r="Y18" s="21"/>
      <c r="Z18" s="21"/>
    </row>
    <row r="19" spans="1:26" ht="16.5" customHeight="1">
      <c r="A19" s="21"/>
      <c r="B19" s="21"/>
      <c r="C19" s="565"/>
      <c r="D19" s="565"/>
      <c r="E19" s="565"/>
      <c r="F19" s="565"/>
      <c r="G19" s="223" t="s">
        <v>3375</v>
      </c>
      <c r="H19" s="223" t="s">
        <v>3350</v>
      </c>
      <c r="I19" s="223" t="s">
        <v>3376</v>
      </c>
      <c r="J19" s="223" t="s">
        <v>3377</v>
      </c>
      <c r="K19" s="223"/>
      <c r="L19" s="223"/>
      <c r="M19" s="223"/>
      <c r="N19" s="223"/>
      <c r="O19" s="21"/>
      <c r="P19" s="21"/>
      <c r="Q19" s="21"/>
      <c r="R19" s="21" t="s">
        <v>881</v>
      </c>
      <c r="S19" s="21"/>
      <c r="T19" s="21"/>
      <c r="U19" s="21"/>
      <c r="V19" s="21"/>
      <c r="W19" s="21"/>
      <c r="X19" s="21"/>
      <c r="Y19" s="21"/>
      <c r="Z19" s="21"/>
    </row>
    <row r="20" spans="1:26" ht="16.5" customHeight="1">
      <c r="A20" s="21"/>
      <c r="B20" s="21"/>
      <c r="C20" s="565"/>
      <c r="D20" s="565"/>
      <c r="E20" s="565"/>
      <c r="F20" s="565"/>
      <c r="G20" s="223" t="s">
        <v>3378</v>
      </c>
      <c r="H20" s="223" t="s">
        <v>3350</v>
      </c>
      <c r="I20" s="223" t="s">
        <v>3379</v>
      </c>
      <c r="J20" s="223" t="s">
        <v>3380</v>
      </c>
      <c r="K20" s="223"/>
      <c r="L20" s="223"/>
      <c r="M20" s="223"/>
      <c r="N20" s="223"/>
      <c r="O20" s="21"/>
      <c r="P20" s="21"/>
      <c r="Q20" s="21"/>
      <c r="R20" s="21" t="s">
        <v>882</v>
      </c>
      <c r="S20" s="21"/>
      <c r="T20" s="21"/>
      <c r="U20" s="21"/>
      <c r="V20" s="21"/>
      <c r="W20" s="21"/>
      <c r="X20" s="21"/>
      <c r="Y20" s="21"/>
      <c r="Z20" s="21"/>
    </row>
    <row r="21" spans="1:26" ht="16.5" customHeight="1">
      <c r="A21" s="21"/>
      <c r="B21" s="21"/>
      <c r="C21" s="565"/>
      <c r="D21" s="565"/>
      <c r="E21" s="565"/>
      <c r="F21" s="565"/>
      <c r="G21" s="223" t="s">
        <v>3381</v>
      </c>
      <c r="H21" s="223" t="s">
        <v>3347</v>
      </c>
      <c r="I21" s="223"/>
      <c r="J21" s="223"/>
      <c r="K21" s="223" t="s">
        <v>3382</v>
      </c>
      <c r="L21" s="223"/>
      <c r="M21" s="223" t="s">
        <v>3383</v>
      </c>
      <c r="N21" s="223"/>
      <c r="O21" s="21"/>
      <c r="P21" s="21"/>
      <c r="Q21" s="21"/>
      <c r="R21" s="21" t="s">
        <v>883</v>
      </c>
      <c r="S21" s="21"/>
      <c r="T21" s="21"/>
      <c r="U21" s="21"/>
      <c r="V21" s="21"/>
      <c r="W21" s="21"/>
      <c r="X21" s="21"/>
      <c r="Y21" s="21"/>
      <c r="Z21" s="21"/>
    </row>
    <row r="22" spans="1:26" ht="51" customHeight="1">
      <c r="A22" s="21"/>
      <c r="B22" s="21"/>
      <c r="C22" s="565"/>
      <c r="D22" s="567" t="s">
        <v>3384</v>
      </c>
      <c r="E22" s="556" t="s">
        <v>3385</v>
      </c>
      <c r="F22" s="556" t="s">
        <v>3384</v>
      </c>
      <c r="G22" s="556" t="s">
        <v>3386</v>
      </c>
      <c r="H22" s="223" t="s">
        <v>3387</v>
      </c>
      <c r="I22" s="223" t="s">
        <v>3388</v>
      </c>
      <c r="J22" s="223"/>
      <c r="K22" s="223"/>
      <c r="L22" s="223"/>
      <c r="M22" s="223"/>
      <c r="N22" s="223"/>
      <c r="O22" s="21"/>
      <c r="P22" s="21"/>
      <c r="Q22" s="21"/>
      <c r="R22" s="21" t="s">
        <v>884</v>
      </c>
      <c r="S22" s="21"/>
      <c r="T22" s="21"/>
      <c r="U22" s="21"/>
      <c r="V22" s="21"/>
      <c r="W22" s="21"/>
      <c r="X22" s="21"/>
      <c r="Y22" s="21"/>
      <c r="Z22" s="21"/>
    </row>
    <row r="23" spans="1:26" ht="16.5" customHeight="1">
      <c r="A23" s="21"/>
      <c r="B23" s="21"/>
      <c r="C23" s="565"/>
      <c r="D23" s="565"/>
      <c r="E23" s="565"/>
      <c r="F23" s="565"/>
      <c r="G23" s="565"/>
      <c r="H23" s="223" t="s">
        <v>3389</v>
      </c>
      <c r="I23" s="223" t="s">
        <v>3390</v>
      </c>
      <c r="J23" s="223"/>
      <c r="K23" s="223"/>
      <c r="L23" s="223"/>
      <c r="M23" s="223"/>
      <c r="N23" s="223"/>
      <c r="O23" s="21"/>
      <c r="P23" s="21"/>
      <c r="Q23" s="21"/>
      <c r="R23" s="21"/>
      <c r="S23" s="21"/>
      <c r="T23" s="21"/>
      <c r="U23" s="21"/>
      <c r="V23" s="21"/>
      <c r="W23" s="21"/>
      <c r="X23" s="21"/>
      <c r="Y23" s="21"/>
      <c r="Z23" s="21"/>
    </row>
    <row r="24" spans="1:26" ht="16.5" customHeight="1">
      <c r="A24" s="21"/>
      <c r="B24" s="21"/>
      <c r="C24" s="565"/>
      <c r="D24" s="565"/>
      <c r="E24" s="565"/>
      <c r="F24" s="565"/>
      <c r="G24" s="556" t="s">
        <v>3391</v>
      </c>
      <c r="H24" s="223" t="s">
        <v>3392</v>
      </c>
      <c r="I24" s="223" t="s">
        <v>3393</v>
      </c>
      <c r="J24" s="223"/>
      <c r="K24" s="223"/>
      <c r="L24" s="223"/>
      <c r="M24" s="223"/>
      <c r="N24" s="223"/>
      <c r="O24" s="21"/>
      <c r="P24" s="21"/>
      <c r="Q24" s="21"/>
      <c r="R24" s="21"/>
      <c r="S24" s="21"/>
      <c r="T24" s="21"/>
      <c r="U24" s="21"/>
      <c r="V24" s="21"/>
      <c r="W24" s="21"/>
      <c r="X24" s="21"/>
      <c r="Y24" s="21"/>
      <c r="Z24" s="21"/>
    </row>
    <row r="25" spans="1:26" ht="16.5" customHeight="1">
      <c r="A25" s="21"/>
      <c r="B25" s="21"/>
      <c r="C25" s="565"/>
      <c r="D25" s="565"/>
      <c r="E25" s="565"/>
      <c r="F25" s="565"/>
      <c r="G25" s="565"/>
      <c r="H25" s="223" t="s">
        <v>3394</v>
      </c>
      <c r="I25" s="223" t="s">
        <v>3395</v>
      </c>
      <c r="J25" s="223"/>
      <c r="K25" s="223"/>
      <c r="L25" s="223"/>
      <c r="M25" s="223"/>
      <c r="N25" s="223"/>
      <c r="O25" s="21"/>
      <c r="P25" s="21"/>
      <c r="Q25" s="21"/>
      <c r="R25" s="21"/>
      <c r="S25" s="21"/>
      <c r="T25" s="21"/>
      <c r="U25" s="21"/>
      <c r="V25" s="21"/>
      <c r="W25" s="21"/>
      <c r="X25" s="21"/>
      <c r="Y25" s="21"/>
      <c r="Z25" s="21"/>
    </row>
    <row r="26" spans="1:26" ht="16.5" customHeight="1">
      <c r="A26" s="21"/>
      <c r="B26" s="21"/>
      <c r="C26" s="565"/>
      <c r="D26" s="565"/>
      <c r="E26" s="565"/>
      <c r="F26" s="565"/>
      <c r="G26" s="556" t="s">
        <v>3396</v>
      </c>
      <c r="H26" s="223" t="s">
        <v>3397</v>
      </c>
      <c r="I26" s="223" t="s">
        <v>3398</v>
      </c>
      <c r="J26" s="223"/>
      <c r="K26" s="223"/>
      <c r="L26" s="223"/>
      <c r="M26" s="223"/>
      <c r="N26" s="223"/>
      <c r="O26" s="21"/>
      <c r="P26" s="21"/>
      <c r="Q26" s="21"/>
      <c r="R26" s="21"/>
      <c r="S26" s="21"/>
      <c r="T26" s="21"/>
      <c r="U26" s="21"/>
      <c r="V26" s="21"/>
      <c r="W26" s="21"/>
      <c r="X26" s="21"/>
      <c r="Y26" s="21"/>
      <c r="Z26" s="21"/>
    </row>
    <row r="27" spans="1:26" ht="16.5" customHeight="1">
      <c r="A27" s="21"/>
      <c r="B27" s="21"/>
      <c r="C27" s="565"/>
      <c r="D27" s="565"/>
      <c r="E27" s="565"/>
      <c r="F27" s="565"/>
      <c r="G27" s="565"/>
      <c r="H27" s="223" t="s">
        <v>3399</v>
      </c>
      <c r="I27" s="223" t="s">
        <v>3400</v>
      </c>
      <c r="J27" s="223"/>
      <c r="K27" s="223"/>
      <c r="L27" s="223"/>
      <c r="M27" s="223"/>
      <c r="N27" s="223"/>
      <c r="O27" s="21"/>
      <c r="P27" s="21"/>
      <c r="Q27" s="21"/>
      <c r="R27" s="21"/>
      <c r="S27" s="21"/>
      <c r="T27" s="21"/>
      <c r="U27" s="21"/>
      <c r="V27" s="21"/>
      <c r="W27" s="21"/>
      <c r="X27" s="21"/>
      <c r="Y27" s="21"/>
      <c r="Z27" s="21"/>
    </row>
    <row r="28" spans="1:26" ht="16.5" customHeight="1">
      <c r="A28" s="21"/>
      <c r="B28" s="21"/>
      <c r="C28" s="565"/>
      <c r="D28" s="565"/>
      <c r="E28" s="565"/>
      <c r="F28" s="565"/>
      <c r="G28" s="556" t="s">
        <v>3401</v>
      </c>
      <c r="H28" s="565"/>
      <c r="I28" s="223" t="s">
        <v>3402</v>
      </c>
      <c r="J28" s="223"/>
      <c r="K28" s="223"/>
      <c r="L28" s="223"/>
      <c r="M28" s="223"/>
      <c r="N28" s="223"/>
      <c r="O28" s="21"/>
      <c r="P28" s="21"/>
      <c r="Q28" s="21"/>
      <c r="R28" s="21"/>
      <c r="S28" s="21"/>
      <c r="T28" s="21"/>
      <c r="U28" s="21"/>
      <c r="V28" s="21"/>
      <c r="W28" s="21"/>
      <c r="X28" s="21"/>
      <c r="Y28" s="21"/>
      <c r="Z28" s="21"/>
    </row>
    <row r="29" spans="1:26" ht="16.5" customHeight="1">
      <c r="A29" s="21"/>
      <c r="B29" s="21"/>
      <c r="C29" s="565"/>
      <c r="D29" s="565"/>
      <c r="E29" s="565"/>
      <c r="F29" s="565"/>
      <c r="G29" s="556" t="s">
        <v>3403</v>
      </c>
      <c r="H29" s="565"/>
      <c r="I29" s="223" t="s">
        <v>3404</v>
      </c>
      <c r="J29" s="223"/>
      <c r="K29" s="223"/>
      <c r="L29" s="223"/>
      <c r="M29" s="223"/>
      <c r="N29" s="223"/>
      <c r="O29" s="21"/>
      <c r="P29" s="21"/>
      <c r="Q29" s="21"/>
      <c r="R29" s="21"/>
      <c r="S29" s="21"/>
      <c r="T29" s="21"/>
      <c r="U29" s="21"/>
      <c r="V29" s="21"/>
      <c r="W29" s="21"/>
      <c r="X29" s="21"/>
      <c r="Y29" s="21"/>
      <c r="Z29" s="21"/>
    </row>
    <row r="30" spans="1:26" ht="16.5" customHeight="1">
      <c r="A30" s="21"/>
      <c r="B30" s="21"/>
      <c r="C30" s="565"/>
      <c r="D30" s="565"/>
      <c r="E30" s="565"/>
      <c r="F30" s="556" t="s">
        <v>3405</v>
      </c>
      <c r="G30" s="556" t="s">
        <v>3406</v>
      </c>
      <c r="H30" s="565"/>
      <c r="I30" s="223" t="s">
        <v>3407</v>
      </c>
      <c r="J30" s="223"/>
      <c r="K30" s="223"/>
      <c r="L30" s="223"/>
      <c r="M30" s="223"/>
      <c r="N30" s="223"/>
      <c r="O30" s="21"/>
      <c r="P30" s="21"/>
      <c r="Q30" s="21"/>
      <c r="R30" s="21"/>
      <c r="S30" s="21"/>
      <c r="T30" s="21"/>
      <c r="U30" s="21"/>
      <c r="V30" s="21"/>
      <c r="W30" s="21"/>
      <c r="X30" s="21"/>
      <c r="Y30" s="21"/>
      <c r="Z30" s="21"/>
    </row>
    <row r="31" spans="1:26" ht="16.5" customHeight="1">
      <c r="A31" s="21"/>
      <c r="B31" s="21"/>
      <c r="C31" s="565"/>
      <c r="D31" s="565"/>
      <c r="E31" s="565"/>
      <c r="F31" s="565"/>
      <c r="G31" s="556" t="s">
        <v>3408</v>
      </c>
      <c r="H31" s="565"/>
      <c r="I31" s="223" t="s">
        <v>3409</v>
      </c>
      <c r="J31" s="223"/>
      <c r="K31" s="223"/>
      <c r="L31" s="223"/>
      <c r="M31" s="223"/>
      <c r="N31" s="223"/>
      <c r="O31" s="21"/>
      <c r="P31" s="21"/>
      <c r="Q31" s="21"/>
      <c r="R31" s="21"/>
      <c r="S31" s="21"/>
      <c r="T31" s="21"/>
      <c r="U31" s="21"/>
      <c r="V31" s="21"/>
      <c r="W31" s="21"/>
      <c r="X31" s="21"/>
      <c r="Y31" s="21"/>
      <c r="Z31" s="21"/>
    </row>
    <row r="32" spans="1:26" ht="16.5" customHeight="1">
      <c r="A32" s="21"/>
      <c r="B32" s="21"/>
      <c r="C32" s="565"/>
      <c r="D32" s="565"/>
      <c r="E32" s="565"/>
      <c r="F32" s="565"/>
      <c r="G32" s="556" t="s">
        <v>3410</v>
      </c>
      <c r="H32" s="565"/>
      <c r="I32" s="223" t="s">
        <v>3411</v>
      </c>
      <c r="J32" s="223"/>
      <c r="K32" s="223"/>
      <c r="L32" s="223"/>
      <c r="M32" s="223"/>
      <c r="N32" s="223"/>
      <c r="O32" s="21"/>
      <c r="P32" s="21"/>
      <c r="Q32" s="21"/>
      <c r="R32" s="21"/>
      <c r="S32" s="21"/>
      <c r="T32" s="21"/>
      <c r="U32" s="21"/>
      <c r="V32" s="21"/>
      <c r="W32" s="21"/>
      <c r="X32" s="21"/>
      <c r="Y32" s="21"/>
      <c r="Z32" s="21"/>
    </row>
    <row r="33" spans="1:26" ht="16.5" customHeight="1">
      <c r="A33" s="21"/>
      <c r="B33" s="21"/>
      <c r="C33" s="565"/>
      <c r="D33" s="565"/>
      <c r="E33" s="565"/>
      <c r="F33" s="565"/>
      <c r="G33" s="556" t="s">
        <v>3412</v>
      </c>
      <c r="H33" s="223" t="s">
        <v>3412</v>
      </c>
      <c r="I33" s="223" t="s">
        <v>3413</v>
      </c>
      <c r="J33" s="223"/>
      <c r="K33" s="223"/>
      <c r="L33" s="223"/>
      <c r="M33" s="223"/>
      <c r="N33" s="223"/>
      <c r="O33" s="21"/>
      <c r="P33" s="21"/>
      <c r="Q33" s="21"/>
      <c r="R33" s="21"/>
      <c r="S33" s="21"/>
      <c r="T33" s="21"/>
      <c r="U33" s="21"/>
      <c r="V33" s="21"/>
      <c r="W33" s="21"/>
      <c r="X33" s="21"/>
      <c r="Y33" s="21"/>
      <c r="Z33" s="21"/>
    </row>
    <row r="34" spans="1:26" ht="16.5" customHeight="1">
      <c r="A34" s="21"/>
      <c r="B34" s="21"/>
      <c r="C34" s="565"/>
      <c r="D34" s="565"/>
      <c r="E34" s="565"/>
      <c r="F34" s="565"/>
      <c r="G34" s="565"/>
      <c r="H34" s="223" t="s">
        <v>3414</v>
      </c>
      <c r="I34" s="223" t="s">
        <v>3415</v>
      </c>
      <c r="J34" s="223"/>
      <c r="K34" s="223"/>
      <c r="L34" s="223"/>
      <c r="M34" s="223"/>
      <c r="N34" s="223"/>
      <c r="O34" s="21"/>
      <c r="P34" s="21"/>
      <c r="Q34" s="21"/>
      <c r="R34" s="21"/>
      <c r="S34" s="21"/>
      <c r="T34" s="21"/>
      <c r="U34" s="21"/>
      <c r="V34" s="21"/>
      <c r="W34" s="21"/>
      <c r="X34" s="21"/>
      <c r="Y34" s="21"/>
      <c r="Z34" s="21"/>
    </row>
    <row r="35" spans="1:26" ht="16.5" customHeight="1">
      <c r="A35" s="21"/>
      <c r="B35" s="21"/>
      <c r="C35" s="565"/>
      <c r="D35" s="565"/>
      <c r="E35" s="565"/>
      <c r="F35" s="565"/>
      <c r="G35" s="565"/>
      <c r="H35" s="223" t="s">
        <v>3416</v>
      </c>
      <c r="I35" s="223" t="s">
        <v>3367</v>
      </c>
      <c r="J35" s="223"/>
      <c r="K35" s="223"/>
      <c r="L35" s="223"/>
      <c r="M35" s="223"/>
      <c r="N35" s="223"/>
      <c r="O35" s="21"/>
      <c r="P35" s="21"/>
      <c r="Q35" s="21"/>
      <c r="R35" s="21"/>
      <c r="S35" s="21"/>
      <c r="T35" s="21"/>
      <c r="U35" s="21"/>
      <c r="V35" s="21"/>
      <c r="W35" s="21"/>
      <c r="X35" s="21"/>
      <c r="Y35" s="21"/>
      <c r="Z35" s="21"/>
    </row>
    <row r="36" spans="1:26" ht="16.5" customHeight="1">
      <c r="A36" s="21"/>
      <c r="B36" s="21"/>
      <c r="C36" s="565"/>
      <c r="D36" s="565"/>
      <c r="E36" s="559" t="s">
        <v>3417</v>
      </c>
      <c r="F36" s="556" t="s">
        <v>3418</v>
      </c>
      <c r="G36" s="223" t="s">
        <v>3419</v>
      </c>
      <c r="H36" s="223" t="s">
        <v>3420</v>
      </c>
      <c r="I36" s="223" t="s">
        <v>3421</v>
      </c>
      <c r="J36" s="223"/>
      <c r="K36" s="223"/>
      <c r="L36" s="223"/>
      <c r="M36" s="223"/>
      <c r="N36" s="223"/>
      <c r="O36" s="21"/>
      <c r="P36" s="21"/>
      <c r="Q36" s="21"/>
      <c r="R36" s="21" t="s">
        <v>885</v>
      </c>
      <c r="S36" s="21"/>
      <c r="T36" s="21"/>
      <c r="U36" s="21"/>
      <c r="V36" s="21"/>
      <c r="W36" s="21"/>
      <c r="X36" s="21"/>
      <c r="Y36" s="21"/>
      <c r="Z36" s="21"/>
    </row>
    <row r="37" spans="1:26" ht="16.5" customHeight="1">
      <c r="A37" s="21"/>
      <c r="B37" s="21"/>
      <c r="C37" s="565"/>
      <c r="D37" s="565"/>
      <c r="E37" s="565"/>
      <c r="F37" s="565"/>
      <c r="G37" s="223" t="s">
        <v>3422</v>
      </c>
      <c r="H37" s="223"/>
      <c r="I37" s="223" t="s">
        <v>3423</v>
      </c>
      <c r="J37" s="223"/>
      <c r="K37" s="223"/>
      <c r="L37" s="223"/>
      <c r="M37" s="234"/>
      <c r="N37" s="223"/>
      <c r="O37" s="21"/>
      <c r="P37" s="21"/>
      <c r="Q37" s="21"/>
      <c r="R37" s="21"/>
      <c r="S37" s="21"/>
      <c r="T37" s="21"/>
      <c r="U37" s="21"/>
      <c r="V37" s="21"/>
      <c r="W37" s="21"/>
      <c r="X37" s="21"/>
      <c r="Y37" s="21"/>
      <c r="Z37" s="21"/>
    </row>
    <row r="38" spans="1:26" ht="16.5" customHeight="1">
      <c r="A38" s="21"/>
      <c r="B38" s="21"/>
      <c r="C38" s="565"/>
      <c r="D38" s="565"/>
      <c r="E38" s="565"/>
      <c r="F38" s="565"/>
      <c r="G38" s="223" t="s">
        <v>3424</v>
      </c>
      <c r="H38" s="223" t="s">
        <v>3420</v>
      </c>
      <c r="I38" s="223" t="s">
        <v>3425</v>
      </c>
      <c r="J38" s="223"/>
      <c r="K38" s="223"/>
      <c r="L38" s="223"/>
      <c r="M38" s="223"/>
      <c r="N38" s="223"/>
      <c r="O38" s="21"/>
      <c r="P38" s="21"/>
      <c r="Q38" s="21"/>
      <c r="R38" s="21"/>
      <c r="S38" s="21"/>
      <c r="T38" s="21"/>
      <c r="U38" s="21"/>
      <c r="V38" s="21"/>
      <c r="W38" s="21"/>
      <c r="X38" s="21"/>
      <c r="Y38" s="21"/>
      <c r="Z38" s="21"/>
    </row>
    <row r="39" spans="1:26" ht="16.5" customHeight="1">
      <c r="A39" s="21"/>
      <c r="B39" s="21"/>
      <c r="C39" s="565"/>
      <c r="D39" s="565"/>
      <c r="E39" s="565"/>
      <c r="F39" s="565"/>
      <c r="G39" s="223" t="s">
        <v>3426</v>
      </c>
      <c r="H39" s="223"/>
      <c r="I39" s="223" t="s">
        <v>3427</v>
      </c>
      <c r="J39" s="223"/>
      <c r="K39" s="223"/>
      <c r="L39" s="223"/>
      <c r="M39" s="223"/>
      <c r="N39" s="223"/>
      <c r="O39" s="21"/>
      <c r="P39" s="21"/>
      <c r="Q39" s="21"/>
      <c r="R39" s="21"/>
      <c r="S39" s="21"/>
      <c r="T39" s="21"/>
      <c r="U39" s="21"/>
      <c r="V39" s="21"/>
      <c r="W39" s="21"/>
      <c r="X39" s="21"/>
      <c r="Y39" s="21"/>
      <c r="Z39" s="21"/>
    </row>
    <row r="40" spans="1:26" ht="16.5" customHeight="1">
      <c r="A40" s="21"/>
      <c r="B40" s="21"/>
      <c r="C40" s="556" t="s">
        <v>3428</v>
      </c>
      <c r="D40" s="556" t="s">
        <v>3429</v>
      </c>
      <c r="E40" s="559" t="s">
        <v>3430</v>
      </c>
      <c r="F40" s="559" t="s">
        <v>3431</v>
      </c>
      <c r="G40" s="229" t="s">
        <v>3432</v>
      </c>
      <c r="H40" s="223"/>
      <c r="I40" s="223" t="s">
        <v>3433</v>
      </c>
      <c r="J40" s="223"/>
      <c r="K40" s="223"/>
      <c r="L40" s="223"/>
      <c r="M40" s="223"/>
      <c r="N40" s="223"/>
      <c r="O40" s="21"/>
      <c r="P40" s="21"/>
      <c r="Q40" s="21"/>
      <c r="R40" s="21"/>
      <c r="S40" s="21"/>
      <c r="T40" s="21"/>
      <c r="U40" s="21"/>
      <c r="V40" s="21"/>
      <c r="W40" s="21"/>
      <c r="X40" s="21"/>
      <c r="Y40" s="21"/>
      <c r="Z40" s="21"/>
    </row>
    <row r="41" spans="1:26" ht="16.5" customHeight="1">
      <c r="A41" s="21"/>
      <c r="B41" s="21"/>
      <c r="C41" s="565"/>
      <c r="D41" s="565"/>
      <c r="E41" s="565"/>
      <c r="F41" s="565"/>
      <c r="G41" s="235" t="s">
        <v>3434</v>
      </c>
      <c r="H41" s="223"/>
      <c r="I41" s="223" t="s">
        <v>3435</v>
      </c>
      <c r="J41" s="223"/>
      <c r="K41" s="223"/>
      <c r="L41" s="223"/>
      <c r="M41" s="223"/>
      <c r="N41" s="223"/>
      <c r="O41" s="21"/>
      <c r="P41" s="21"/>
      <c r="Q41" s="21"/>
      <c r="R41" s="21"/>
      <c r="S41" s="21"/>
      <c r="T41" s="21"/>
      <c r="U41" s="21"/>
      <c r="V41" s="21"/>
      <c r="W41" s="21"/>
      <c r="X41" s="21"/>
      <c r="Y41" s="21"/>
      <c r="Z41" s="21"/>
    </row>
    <row r="42" spans="1:26" ht="16.5" customHeight="1">
      <c r="A42" s="21"/>
      <c r="B42" s="21"/>
      <c r="C42" s="565"/>
      <c r="D42" s="565"/>
      <c r="E42" s="565"/>
      <c r="F42" s="565"/>
      <c r="G42" s="235" t="s">
        <v>3436</v>
      </c>
      <c r="H42" s="234"/>
      <c r="I42" s="223" t="s">
        <v>3437</v>
      </c>
      <c r="J42" s="223"/>
      <c r="K42" s="223"/>
      <c r="L42" s="223"/>
      <c r="M42" s="223"/>
      <c r="N42" s="223"/>
      <c r="O42" s="21"/>
      <c r="P42" s="21"/>
      <c r="Q42" s="21"/>
      <c r="R42" s="21"/>
      <c r="S42" s="21"/>
      <c r="T42" s="21"/>
      <c r="U42" s="21"/>
      <c r="V42" s="21"/>
      <c r="W42" s="21"/>
      <c r="X42" s="21"/>
      <c r="Y42" s="21"/>
      <c r="Z42" s="21"/>
    </row>
    <row r="43" spans="1:26" ht="16.5" customHeight="1">
      <c r="A43" s="21"/>
      <c r="B43" s="21"/>
      <c r="C43" s="565"/>
      <c r="D43" s="565"/>
      <c r="E43" s="565"/>
      <c r="F43" s="559" t="s">
        <v>3438</v>
      </c>
      <c r="G43" s="559" t="s">
        <v>3439</v>
      </c>
      <c r="H43" s="223" t="s">
        <v>3351</v>
      </c>
      <c r="I43" s="223"/>
      <c r="J43" s="223"/>
      <c r="K43" s="223"/>
      <c r="L43" s="223"/>
      <c r="M43" s="223"/>
      <c r="N43" s="223"/>
      <c r="O43" s="21"/>
      <c r="P43" s="21"/>
      <c r="Q43" s="21"/>
      <c r="R43" s="21"/>
      <c r="S43" s="21"/>
      <c r="T43" s="21"/>
      <c r="U43" s="21"/>
      <c r="V43" s="21"/>
      <c r="W43" s="21"/>
      <c r="X43" s="21"/>
      <c r="Y43" s="21"/>
      <c r="Z43" s="21"/>
    </row>
    <row r="44" spans="1:26" ht="16.5" customHeight="1">
      <c r="A44" s="21"/>
      <c r="B44" s="21"/>
      <c r="C44" s="565"/>
      <c r="D44" s="565"/>
      <c r="E44" s="565"/>
      <c r="F44" s="565"/>
      <c r="G44" s="565"/>
      <c r="H44" s="223" t="s">
        <v>3440</v>
      </c>
      <c r="I44" s="223" t="s">
        <v>3441</v>
      </c>
      <c r="J44" s="223"/>
      <c r="K44" s="223"/>
      <c r="L44" s="223"/>
      <c r="M44" s="223"/>
      <c r="N44" s="223"/>
      <c r="O44" s="21"/>
      <c r="P44" s="21"/>
      <c r="Q44" s="21"/>
      <c r="R44" s="21"/>
      <c r="S44" s="21"/>
      <c r="T44" s="21"/>
      <c r="U44" s="21"/>
      <c r="V44" s="21"/>
      <c r="W44" s="21"/>
      <c r="X44" s="21"/>
      <c r="Y44" s="21"/>
      <c r="Z44" s="21"/>
    </row>
    <row r="45" spans="1:26" ht="16.5" customHeight="1">
      <c r="A45" s="21"/>
      <c r="B45" s="21"/>
      <c r="C45" s="565"/>
      <c r="D45" s="565"/>
      <c r="E45" s="565"/>
      <c r="F45" s="565"/>
      <c r="G45" s="559" t="s">
        <v>3442</v>
      </c>
      <c r="H45" s="223" t="s">
        <v>3443</v>
      </c>
      <c r="I45" s="223" t="s">
        <v>3444</v>
      </c>
      <c r="J45" s="223"/>
      <c r="K45" s="223"/>
      <c r="L45" s="223"/>
      <c r="M45" s="223"/>
      <c r="N45" s="223"/>
      <c r="O45" s="21"/>
      <c r="P45" s="21"/>
      <c r="Q45" s="21"/>
      <c r="R45" s="21"/>
      <c r="S45" s="21"/>
      <c r="T45" s="21"/>
      <c r="U45" s="21"/>
      <c r="V45" s="21"/>
      <c r="W45" s="21"/>
      <c r="X45" s="21"/>
      <c r="Y45" s="21"/>
      <c r="Z45" s="21"/>
    </row>
    <row r="46" spans="1:26" ht="16.5" customHeight="1">
      <c r="A46" s="21"/>
      <c r="B46" s="21"/>
      <c r="C46" s="565"/>
      <c r="D46" s="565"/>
      <c r="E46" s="565"/>
      <c r="F46" s="565"/>
      <c r="G46" s="565"/>
      <c r="H46" s="223" t="s">
        <v>3445</v>
      </c>
      <c r="I46" s="223"/>
      <c r="J46" s="223"/>
      <c r="K46" s="223"/>
      <c r="L46" s="223"/>
      <c r="M46" s="223"/>
      <c r="N46" s="223"/>
      <c r="O46" s="21"/>
      <c r="P46" s="21"/>
      <c r="Q46" s="21"/>
      <c r="R46" s="21"/>
      <c r="S46" s="21"/>
      <c r="T46" s="21"/>
      <c r="U46" s="21"/>
      <c r="V46" s="21"/>
      <c r="W46" s="21"/>
      <c r="X46" s="21"/>
      <c r="Y46" s="21"/>
      <c r="Z46" s="21"/>
    </row>
    <row r="47" spans="1:26" ht="16.5" customHeight="1">
      <c r="A47" s="21"/>
      <c r="B47" s="21"/>
      <c r="C47" s="565"/>
      <c r="D47" s="565"/>
      <c r="E47" s="565"/>
      <c r="F47" s="565"/>
      <c r="G47" s="559" t="s">
        <v>3446</v>
      </c>
      <c r="H47" s="223" t="s">
        <v>3443</v>
      </c>
      <c r="I47" s="223" t="s">
        <v>3447</v>
      </c>
      <c r="J47" s="223"/>
      <c r="K47" s="223"/>
      <c r="L47" s="223"/>
      <c r="M47" s="223"/>
      <c r="N47" s="223"/>
      <c r="O47" s="21"/>
      <c r="P47" s="21"/>
      <c r="Q47" s="21"/>
      <c r="R47" s="21"/>
      <c r="S47" s="21"/>
      <c r="T47" s="21"/>
      <c r="U47" s="21"/>
      <c r="V47" s="21"/>
      <c r="W47" s="21"/>
      <c r="X47" s="21"/>
      <c r="Y47" s="21"/>
      <c r="Z47" s="21"/>
    </row>
    <row r="48" spans="1:26" ht="16.5" customHeight="1">
      <c r="A48" s="21"/>
      <c r="B48" s="21"/>
      <c r="C48" s="565"/>
      <c r="D48" s="565"/>
      <c r="E48" s="565"/>
      <c r="F48" s="565"/>
      <c r="G48" s="565"/>
      <c r="H48" s="223" t="s">
        <v>3445</v>
      </c>
      <c r="I48" s="223"/>
      <c r="J48" s="223"/>
      <c r="K48" s="223"/>
      <c r="L48" s="223"/>
      <c r="M48" s="223"/>
      <c r="N48" s="223"/>
      <c r="O48" s="21"/>
      <c r="P48" s="21"/>
      <c r="Q48" s="21"/>
      <c r="R48" s="21"/>
      <c r="S48" s="485" t="s">
        <v>4445</v>
      </c>
      <c r="T48" s="21"/>
      <c r="U48" s="21"/>
      <c r="V48" s="21"/>
      <c r="W48" s="21"/>
      <c r="X48" s="21"/>
      <c r="Y48" s="21"/>
      <c r="Z48" s="21"/>
    </row>
    <row r="49" spans="1:26" ht="16.5" customHeight="1">
      <c r="A49" s="21"/>
      <c r="B49" s="21"/>
      <c r="C49" s="565"/>
      <c r="D49" s="565"/>
      <c r="E49" s="565"/>
      <c r="F49" s="565"/>
      <c r="G49" s="235" t="s">
        <v>3448</v>
      </c>
      <c r="H49" s="223" t="s">
        <v>3367</v>
      </c>
      <c r="I49" s="223" t="s">
        <v>3449</v>
      </c>
      <c r="J49" s="223"/>
      <c r="K49" s="223"/>
      <c r="L49" s="223"/>
      <c r="M49" s="223"/>
      <c r="N49" s="223"/>
      <c r="O49" s="21"/>
      <c r="P49" s="21"/>
      <c r="Q49" s="21"/>
      <c r="R49" s="21"/>
      <c r="S49" s="21"/>
      <c r="T49" s="21"/>
      <c r="U49" s="21"/>
      <c r="V49" s="21"/>
      <c r="W49" s="21"/>
      <c r="X49" s="21"/>
      <c r="Y49" s="21"/>
      <c r="Z49" s="21"/>
    </row>
    <row r="50" spans="1:26" ht="16.5" customHeight="1">
      <c r="A50" s="21"/>
      <c r="B50" s="21"/>
      <c r="C50" s="565"/>
      <c r="D50" s="565"/>
      <c r="E50" s="565"/>
      <c r="F50" s="565"/>
      <c r="G50" s="235" t="s">
        <v>3450</v>
      </c>
      <c r="H50" s="223"/>
      <c r="I50" s="223"/>
      <c r="J50" s="223"/>
      <c r="K50" s="223"/>
      <c r="L50" s="223"/>
      <c r="M50" s="223"/>
      <c r="N50" s="223"/>
      <c r="O50" s="21"/>
      <c r="P50" s="21"/>
      <c r="Q50" s="21"/>
      <c r="R50" s="21"/>
      <c r="S50" s="21"/>
      <c r="T50" s="21"/>
      <c r="U50" s="21"/>
      <c r="V50" s="21"/>
      <c r="W50" s="21"/>
      <c r="X50" s="21"/>
      <c r="Y50" s="21"/>
      <c r="Z50" s="21"/>
    </row>
    <row r="51" spans="1:26" ht="16.5" customHeight="1">
      <c r="A51" s="21"/>
      <c r="B51" s="21"/>
      <c r="C51" s="565"/>
      <c r="D51" s="565"/>
      <c r="E51" s="565"/>
      <c r="F51" s="565"/>
      <c r="G51" s="235" t="s">
        <v>3451</v>
      </c>
      <c r="H51" s="223"/>
      <c r="I51" s="223"/>
      <c r="J51" s="223"/>
      <c r="K51" s="223"/>
      <c r="L51" s="223"/>
      <c r="M51" s="223"/>
      <c r="N51" s="223"/>
      <c r="O51" s="21"/>
      <c r="P51" s="21"/>
      <c r="Q51" s="21"/>
      <c r="R51" s="21"/>
      <c r="S51" s="21"/>
      <c r="T51" s="21"/>
      <c r="U51" s="21"/>
      <c r="V51" s="21"/>
      <c r="W51" s="21"/>
      <c r="X51" s="21"/>
      <c r="Y51" s="21"/>
      <c r="Z51" s="21"/>
    </row>
    <row r="52" spans="1:26" ht="16.5" customHeight="1">
      <c r="A52" s="21"/>
      <c r="B52" s="21"/>
      <c r="C52" s="565"/>
      <c r="D52" s="565"/>
      <c r="E52" s="565"/>
      <c r="F52" s="565"/>
      <c r="G52" s="556" t="s">
        <v>3452</v>
      </c>
      <c r="H52" s="223" t="s">
        <v>3443</v>
      </c>
      <c r="I52" s="223" t="s">
        <v>3413</v>
      </c>
      <c r="J52" s="223"/>
      <c r="K52" s="223"/>
      <c r="L52" s="223"/>
      <c r="M52" s="223"/>
      <c r="N52" s="223"/>
      <c r="O52" s="21"/>
      <c r="P52" s="21"/>
      <c r="Q52" s="21"/>
      <c r="R52" s="21"/>
      <c r="S52" s="21"/>
      <c r="T52" s="21"/>
      <c r="U52" s="21"/>
      <c r="V52" s="21"/>
      <c r="W52" s="21"/>
      <c r="X52" s="21"/>
      <c r="Y52" s="21"/>
      <c r="Z52" s="21"/>
    </row>
    <row r="53" spans="1:26" ht="16.5" customHeight="1">
      <c r="A53" s="21"/>
      <c r="B53" s="21"/>
      <c r="C53" s="565"/>
      <c r="D53" s="565"/>
      <c r="E53" s="565"/>
      <c r="F53" s="565"/>
      <c r="G53" s="565"/>
      <c r="H53" s="223" t="s">
        <v>3445</v>
      </c>
      <c r="I53" s="223" t="s">
        <v>3453</v>
      </c>
      <c r="J53" s="223"/>
      <c r="K53" s="223"/>
      <c r="L53" s="223"/>
      <c r="M53" s="223"/>
      <c r="N53" s="223"/>
      <c r="O53" s="21"/>
      <c r="P53" s="21"/>
      <c r="Q53" s="21"/>
      <c r="R53" s="21"/>
      <c r="S53" s="21"/>
      <c r="T53" s="21"/>
      <c r="U53" s="21"/>
      <c r="V53" s="21"/>
      <c r="W53" s="21"/>
      <c r="X53" s="21"/>
      <c r="Y53" s="21"/>
      <c r="Z53" s="21"/>
    </row>
    <row r="54" spans="1:26" ht="16.5" customHeight="1">
      <c r="A54" s="21"/>
      <c r="B54" s="21"/>
      <c r="C54" s="565"/>
      <c r="D54" s="565"/>
      <c r="E54" s="565"/>
      <c r="F54" s="565"/>
      <c r="G54" s="565"/>
      <c r="H54" s="223" t="s">
        <v>3367</v>
      </c>
      <c r="I54" s="223" t="s">
        <v>3454</v>
      </c>
      <c r="J54" s="223"/>
      <c r="K54" s="223"/>
      <c r="L54" s="223"/>
      <c r="M54" s="223"/>
      <c r="N54" s="223"/>
      <c r="O54" s="21"/>
      <c r="P54" s="21"/>
      <c r="Q54" s="21"/>
      <c r="R54" s="21"/>
      <c r="S54" s="21"/>
      <c r="T54" s="21"/>
      <c r="U54" s="21"/>
      <c r="V54" s="21"/>
      <c r="W54" s="21"/>
      <c r="X54" s="21"/>
      <c r="Y54" s="21"/>
      <c r="Z54" s="21"/>
    </row>
    <row r="55" spans="1:26" ht="16.5" customHeight="1">
      <c r="A55" s="21"/>
      <c r="B55" s="21"/>
      <c r="C55" s="565"/>
      <c r="D55" s="565"/>
      <c r="E55" s="565"/>
      <c r="F55" s="565"/>
      <c r="G55" s="229" t="s">
        <v>3455</v>
      </c>
      <c r="H55" s="223"/>
      <c r="I55" s="223" t="s">
        <v>3456</v>
      </c>
      <c r="J55" s="223"/>
      <c r="K55" s="223"/>
      <c r="L55" s="223"/>
      <c r="M55" s="223"/>
      <c r="N55" s="223"/>
      <c r="O55" s="21"/>
      <c r="P55" s="21"/>
      <c r="Q55" s="21"/>
      <c r="R55" s="21"/>
      <c r="S55" s="21"/>
      <c r="T55" s="21"/>
      <c r="U55" s="21"/>
      <c r="V55" s="21"/>
      <c r="W55" s="21"/>
      <c r="X55" s="21"/>
      <c r="Y55" s="21"/>
      <c r="Z55" s="21"/>
    </row>
    <row r="56" spans="1:26" ht="16.5" customHeight="1">
      <c r="A56" s="21"/>
      <c r="B56" s="21"/>
      <c r="C56" s="565"/>
      <c r="D56" s="565"/>
      <c r="E56" s="565"/>
      <c r="F56" s="565"/>
      <c r="G56" s="556" t="s">
        <v>3457</v>
      </c>
      <c r="H56" s="223" t="s">
        <v>3458</v>
      </c>
      <c r="I56" s="223"/>
      <c r="J56" s="223"/>
      <c r="K56" s="223"/>
      <c r="L56" s="223"/>
      <c r="M56" s="223"/>
      <c r="N56" s="223"/>
      <c r="O56" s="21"/>
      <c r="P56" s="21"/>
      <c r="Q56" s="21"/>
      <c r="R56" s="21"/>
      <c r="S56" s="21"/>
      <c r="T56" s="21"/>
      <c r="U56" s="21"/>
      <c r="V56" s="21"/>
      <c r="W56" s="21"/>
      <c r="X56" s="21"/>
      <c r="Y56" s="21"/>
      <c r="Z56" s="21"/>
    </row>
    <row r="57" spans="1:26" ht="16.5" customHeight="1">
      <c r="A57" s="21"/>
      <c r="B57" s="21"/>
      <c r="C57" s="565"/>
      <c r="D57" s="565"/>
      <c r="E57" s="565"/>
      <c r="F57" s="565"/>
      <c r="G57" s="565"/>
      <c r="H57" s="223" t="s">
        <v>3459</v>
      </c>
      <c r="I57" s="223"/>
      <c r="J57" s="223"/>
      <c r="K57" s="223"/>
      <c r="L57" s="223"/>
      <c r="M57" s="223"/>
      <c r="N57" s="223"/>
      <c r="O57" s="21"/>
      <c r="P57" s="21"/>
      <c r="Q57" s="21"/>
      <c r="R57" s="21"/>
      <c r="S57" s="21"/>
      <c r="T57" s="21"/>
      <c r="U57" s="21"/>
      <c r="V57" s="21"/>
      <c r="W57" s="21"/>
      <c r="X57" s="21"/>
      <c r="Y57" s="21"/>
      <c r="Z57" s="21"/>
    </row>
    <row r="58" spans="1:26" ht="16.5" customHeight="1">
      <c r="A58" s="21"/>
      <c r="B58" s="21"/>
      <c r="C58" s="565"/>
      <c r="D58" s="565"/>
      <c r="E58" s="565"/>
      <c r="F58" s="565"/>
      <c r="G58" s="556" t="s">
        <v>3460</v>
      </c>
      <c r="H58" s="223" t="s">
        <v>3461</v>
      </c>
      <c r="I58" s="223" t="s">
        <v>3462</v>
      </c>
      <c r="J58" s="223"/>
      <c r="K58" s="223"/>
      <c r="L58" s="223"/>
      <c r="M58" s="223"/>
      <c r="N58" s="223"/>
      <c r="O58" s="21"/>
      <c r="P58" s="21"/>
      <c r="Q58" s="21"/>
      <c r="R58" s="21"/>
      <c r="S58" s="21"/>
      <c r="T58" s="21"/>
      <c r="U58" s="21"/>
      <c r="V58" s="21"/>
      <c r="W58" s="21"/>
      <c r="X58" s="21"/>
      <c r="Y58" s="21"/>
      <c r="Z58" s="21"/>
    </row>
    <row r="59" spans="1:26" ht="16.5" customHeight="1">
      <c r="A59" s="21"/>
      <c r="B59" s="21"/>
      <c r="C59" s="565"/>
      <c r="D59" s="565"/>
      <c r="E59" s="565"/>
      <c r="F59" s="565"/>
      <c r="G59" s="565"/>
      <c r="H59" s="223" t="s">
        <v>3463</v>
      </c>
      <c r="I59" s="223"/>
      <c r="J59" s="223"/>
      <c r="K59" s="223"/>
      <c r="L59" s="223"/>
      <c r="M59" s="223"/>
      <c r="N59" s="223"/>
      <c r="O59" s="21"/>
      <c r="P59" s="21"/>
      <c r="Q59" s="21"/>
      <c r="R59" s="21"/>
      <c r="S59" s="21"/>
      <c r="T59" s="21"/>
      <c r="U59" s="21"/>
      <c r="V59" s="21"/>
      <c r="W59" s="21"/>
      <c r="X59" s="21"/>
      <c r="Y59" s="21"/>
      <c r="Z59" s="21"/>
    </row>
    <row r="60" spans="1:26" ht="16.5" customHeight="1">
      <c r="A60" s="21"/>
      <c r="B60" s="21"/>
      <c r="C60" s="565"/>
      <c r="D60" s="565"/>
      <c r="E60" s="565"/>
      <c r="F60" s="565"/>
      <c r="G60" s="556" t="s">
        <v>3464</v>
      </c>
      <c r="H60" s="223" t="s">
        <v>3465</v>
      </c>
      <c r="I60" s="223"/>
      <c r="J60" s="223"/>
      <c r="K60" s="223"/>
      <c r="L60" s="223"/>
      <c r="M60" s="223"/>
      <c r="N60" s="223"/>
      <c r="O60" s="21"/>
      <c r="P60" s="21"/>
      <c r="Q60" s="21"/>
      <c r="R60" s="21"/>
      <c r="S60" s="21"/>
      <c r="T60" s="21"/>
      <c r="U60" s="21"/>
      <c r="V60" s="21"/>
      <c r="W60" s="21"/>
      <c r="X60" s="21"/>
      <c r="Y60" s="21"/>
      <c r="Z60" s="21"/>
    </row>
    <row r="61" spans="1:26" ht="16.5" customHeight="1">
      <c r="A61" s="21"/>
      <c r="B61" s="21"/>
      <c r="C61" s="565"/>
      <c r="D61" s="565"/>
      <c r="E61" s="565"/>
      <c r="F61" s="565"/>
      <c r="G61" s="565"/>
      <c r="H61" s="223" t="s">
        <v>3466</v>
      </c>
      <c r="I61" s="223"/>
      <c r="J61" s="223"/>
      <c r="K61" s="223"/>
      <c r="L61" s="223"/>
      <c r="M61" s="223"/>
      <c r="N61" s="223"/>
      <c r="O61" s="21"/>
      <c r="P61" s="21"/>
      <c r="Q61" s="21"/>
      <c r="R61" s="21"/>
      <c r="S61" s="21"/>
      <c r="T61" s="21"/>
      <c r="U61" s="21"/>
      <c r="V61" s="21"/>
      <c r="W61" s="21"/>
      <c r="X61" s="21"/>
      <c r="Y61" s="21"/>
      <c r="Z61" s="21"/>
    </row>
    <row r="62" spans="1:26" ht="16.5" customHeight="1">
      <c r="A62" s="21"/>
      <c r="B62" s="21"/>
      <c r="C62" s="565"/>
      <c r="D62" s="565"/>
      <c r="E62" s="565"/>
      <c r="F62" s="565"/>
      <c r="G62" s="565"/>
      <c r="H62" s="223" t="s">
        <v>3467</v>
      </c>
      <c r="I62" s="223"/>
      <c r="J62" s="223"/>
      <c r="K62" s="223"/>
      <c r="L62" s="223"/>
      <c r="M62" s="223"/>
      <c r="N62" s="223"/>
      <c r="O62" s="21"/>
      <c r="P62" s="21"/>
      <c r="Q62" s="21"/>
      <c r="R62" s="21"/>
      <c r="S62" s="21"/>
      <c r="T62" s="21"/>
      <c r="U62" s="21"/>
      <c r="V62" s="21"/>
      <c r="W62" s="21"/>
      <c r="X62" s="21"/>
      <c r="Y62" s="21"/>
      <c r="Z62" s="21"/>
    </row>
    <row r="63" spans="1:26" ht="16.5" customHeight="1">
      <c r="A63" s="21"/>
      <c r="B63" s="21"/>
      <c r="C63" s="565"/>
      <c r="D63" s="565"/>
      <c r="E63" s="565"/>
      <c r="F63" s="565"/>
      <c r="G63" s="556" t="s">
        <v>3330</v>
      </c>
      <c r="H63" s="223" t="s">
        <v>3468</v>
      </c>
      <c r="I63" s="223" t="s">
        <v>3469</v>
      </c>
      <c r="J63" s="223"/>
      <c r="K63" s="223"/>
      <c r="L63" s="223"/>
      <c r="M63" s="223"/>
      <c r="N63" s="223"/>
      <c r="O63" s="21"/>
      <c r="P63" s="21"/>
      <c r="Q63" s="21"/>
      <c r="R63" s="21"/>
      <c r="S63" s="21"/>
      <c r="T63" s="21"/>
      <c r="U63" s="21"/>
      <c r="V63" s="21"/>
      <c r="W63" s="21"/>
      <c r="X63" s="21"/>
      <c r="Y63" s="21"/>
      <c r="Z63" s="21"/>
    </row>
    <row r="64" spans="1:26" ht="16.5" customHeight="1">
      <c r="A64" s="21"/>
      <c r="B64" s="21"/>
      <c r="C64" s="565"/>
      <c r="D64" s="565"/>
      <c r="E64" s="565"/>
      <c r="F64" s="565"/>
      <c r="G64" s="565"/>
      <c r="H64" s="223" t="s">
        <v>3470</v>
      </c>
      <c r="I64" s="223" t="s">
        <v>3471</v>
      </c>
      <c r="J64" s="223"/>
      <c r="K64" s="223"/>
      <c r="L64" s="223"/>
      <c r="M64" s="223"/>
      <c r="N64" s="223"/>
      <c r="O64" s="21"/>
      <c r="P64" s="21"/>
      <c r="Q64" s="21"/>
      <c r="R64" s="21"/>
      <c r="S64" s="21"/>
      <c r="T64" s="21"/>
      <c r="U64" s="21"/>
      <c r="V64" s="21"/>
      <c r="W64" s="21"/>
      <c r="X64" s="21"/>
      <c r="Y64" s="21"/>
      <c r="Z64" s="21"/>
    </row>
    <row r="65" spans="1:26" ht="16.5" customHeight="1">
      <c r="A65" s="21"/>
      <c r="B65" s="21"/>
      <c r="C65" s="565"/>
      <c r="D65" s="565"/>
      <c r="E65" s="565"/>
      <c r="F65" s="565"/>
      <c r="G65" s="556" t="s">
        <v>3445</v>
      </c>
      <c r="H65" s="229" t="s">
        <v>3472</v>
      </c>
      <c r="I65" s="223"/>
      <c r="J65" s="223" t="s">
        <v>3473</v>
      </c>
      <c r="K65" s="223"/>
      <c r="L65" s="223"/>
      <c r="M65" s="223"/>
      <c r="N65" s="223"/>
      <c r="O65" s="21"/>
      <c r="P65" s="21"/>
      <c r="Q65" s="21"/>
      <c r="R65" s="21"/>
      <c r="S65" s="21"/>
      <c r="T65" s="21"/>
      <c r="U65" s="21"/>
      <c r="V65" s="21"/>
      <c r="W65" s="21"/>
      <c r="X65" s="21"/>
      <c r="Y65" s="21"/>
      <c r="Z65" s="21"/>
    </row>
    <row r="66" spans="1:26" ht="16.5" customHeight="1">
      <c r="A66" s="21"/>
      <c r="B66" s="21"/>
      <c r="C66" s="565"/>
      <c r="D66" s="565"/>
      <c r="E66" s="565"/>
      <c r="F66" s="565"/>
      <c r="G66" s="565"/>
      <c r="H66" s="229" t="s">
        <v>3474</v>
      </c>
      <c r="I66" s="223"/>
      <c r="J66" s="223" t="s">
        <v>3475</v>
      </c>
      <c r="K66" s="223"/>
      <c r="L66" s="223"/>
      <c r="M66" s="223"/>
      <c r="N66" s="223"/>
      <c r="O66" s="21"/>
      <c r="P66" s="21"/>
      <c r="Q66" s="21"/>
      <c r="R66" s="21"/>
      <c r="S66" s="21"/>
      <c r="T66" s="21"/>
      <c r="U66" s="21"/>
      <c r="V66" s="21"/>
      <c r="W66" s="21"/>
      <c r="X66" s="21"/>
      <c r="Y66" s="21"/>
      <c r="Z66" s="21"/>
    </row>
    <row r="67" spans="1:26" ht="16.5" customHeight="1">
      <c r="A67" s="21"/>
      <c r="B67" s="21"/>
      <c r="C67" s="565"/>
      <c r="D67" s="565"/>
      <c r="E67" s="565"/>
      <c r="F67" s="565"/>
      <c r="G67" s="565"/>
      <c r="H67" s="229" t="s">
        <v>3476</v>
      </c>
      <c r="I67" s="223"/>
      <c r="J67" s="223" t="s">
        <v>3477</v>
      </c>
      <c r="K67" s="223"/>
      <c r="L67" s="223"/>
      <c r="M67" s="223"/>
      <c r="N67" s="223"/>
      <c r="O67" s="21"/>
      <c r="P67" s="21"/>
      <c r="Q67" s="21"/>
      <c r="R67" s="21"/>
      <c r="S67" s="21"/>
      <c r="T67" s="21"/>
      <c r="U67" s="21"/>
      <c r="V67" s="21"/>
      <c r="W67" s="21"/>
      <c r="X67" s="21"/>
      <c r="Y67" s="21"/>
      <c r="Z67" s="21"/>
    </row>
    <row r="68" spans="1:26" ht="16.5" customHeight="1">
      <c r="A68" s="21"/>
      <c r="B68" s="21"/>
      <c r="C68" s="223"/>
      <c r="D68" s="556" t="s">
        <v>3478</v>
      </c>
      <c r="E68" s="556" t="s">
        <v>3344</v>
      </c>
      <c r="F68" s="559" t="s">
        <v>3479</v>
      </c>
      <c r="G68" s="223" t="s">
        <v>3480</v>
      </c>
      <c r="H68" s="223"/>
      <c r="I68" s="223" t="s">
        <v>3481</v>
      </c>
      <c r="J68" s="223"/>
      <c r="K68" s="223"/>
      <c r="L68" s="223"/>
      <c r="M68" s="223"/>
      <c r="N68" s="223"/>
      <c r="O68" s="21"/>
      <c r="P68" s="21"/>
      <c r="Q68" s="21"/>
      <c r="R68" s="21"/>
      <c r="S68" s="21"/>
      <c r="T68" s="21"/>
      <c r="U68" s="21"/>
      <c r="V68" s="21"/>
      <c r="W68" s="21"/>
      <c r="X68" s="21"/>
      <c r="Y68" s="21"/>
      <c r="Z68" s="21"/>
    </row>
    <row r="69" spans="1:26" ht="16.5" customHeight="1">
      <c r="A69" s="21"/>
      <c r="B69" s="21"/>
      <c r="C69" s="223"/>
      <c r="D69" s="565"/>
      <c r="E69" s="565"/>
      <c r="F69" s="565"/>
      <c r="G69" s="223" t="s">
        <v>3482</v>
      </c>
      <c r="H69" s="223" t="s">
        <v>3483</v>
      </c>
      <c r="I69" s="223" t="s">
        <v>3484</v>
      </c>
      <c r="J69" s="223"/>
      <c r="K69" s="223"/>
      <c r="L69" s="223"/>
      <c r="M69" s="223"/>
      <c r="N69" s="223"/>
      <c r="O69" s="21"/>
      <c r="P69" s="21"/>
      <c r="Q69" s="21"/>
      <c r="R69" s="21"/>
      <c r="S69" s="21"/>
      <c r="T69" s="21"/>
      <c r="U69" s="21"/>
      <c r="V69" s="21"/>
      <c r="W69" s="21"/>
      <c r="X69" s="21"/>
      <c r="Y69" s="21"/>
      <c r="Z69" s="21"/>
    </row>
    <row r="70" spans="1:26" ht="16.5" customHeight="1">
      <c r="A70" s="21"/>
      <c r="B70" s="21"/>
      <c r="C70" s="223"/>
      <c r="D70" s="565"/>
      <c r="E70" s="565"/>
      <c r="F70" s="565"/>
      <c r="G70" s="223" t="s">
        <v>3485</v>
      </c>
      <c r="H70" s="223" t="s">
        <v>3486</v>
      </c>
      <c r="I70" s="223" t="s">
        <v>3487</v>
      </c>
      <c r="J70" s="223"/>
      <c r="K70" s="223"/>
      <c r="L70" s="223"/>
      <c r="M70" s="223"/>
      <c r="N70" s="223"/>
      <c r="O70" s="21"/>
      <c r="P70" s="21"/>
      <c r="Q70" s="21"/>
      <c r="R70" s="21"/>
      <c r="S70" s="21"/>
      <c r="T70" s="21"/>
      <c r="U70" s="21"/>
      <c r="V70" s="21"/>
      <c r="W70" s="21"/>
      <c r="X70" s="21"/>
      <c r="Y70" s="21"/>
      <c r="Z70" s="21"/>
    </row>
    <row r="71" spans="1:26" ht="16.5" customHeight="1">
      <c r="A71" s="21"/>
      <c r="B71" s="21"/>
      <c r="C71" s="223"/>
      <c r="D71" s="565"/>
      <c r="E71" s="565"/>
      <c r="F71" s="565"/>
      <c r="G71" s="223" t="s">
        <v>3488</v>
      </c>
      <c r="H71" s="223"/>
      <c r="I71" s="223" t="s">
        <v>3489</v>
      </c>
      <c r="J71" s="223"/>
      <c r="K71" s="223"/>
      <c r="L71" s="223"/>
      <c r="M71" s="223"/>
      <c r="N71" s="223"/>
      <c r="O71" s="21"/>
      <c r="P71" s="21"/>
      <c r="Q71" s="21"/>
      <c r="R71" s="21"/>
      <c r="S71" s="21"/>
      <c r="T71" s="21"/>
      <c r="U71" s="21"/>
      <c r="V71" s="21"/>
      <c r="W71" s="38"/>
      <c r="X71" s="21"/>
      <c r="Y71" s="21"/>
      <c r="Z71" s="21"/>
    </row>
    <row r="72" spans="1:26" ht="16.5" customHeight="1">
      <c r="A72" s="21"/>
      <c r="B72" s="21"/>
      <c r="C72" s="223"/>
      <c r="D72" s="565"/>
      <c r="E72" s="565"/>
      <c r="F72" s="565"/>
      <c r="G72" s="223" t="s">
        <v>3490</v>
      </c>
      <c r="H72" s="223"/>
      <c r="I72" s="223" t="s">
        <v>3491</v>
      </c>
      <c r="J72" s="223"/>
      <c r="K72" s="223"/>
      <c r="L72" s="223"/>
      <c r="M72" s="223"/>
      <c r="N72" s="223"/>
      <c r="O72" s="21"/>
      <c r="P72" s="21"/>
      <c r="Q72" s="21"/>
      <c r="R72" s="21"/>
      <c r="S72" s="21"/>
      <c r="T72" s="21"/>
      <c r="U72" s="21"/>
      <c r="V72" s="21"/>
      <c r="W72" s="38"/>
      <c r="X72" s="21"/>
      <c r="Y72" s="21"/>
      <c r="Z72" s="21"/>
    </row>
    <row r="73" spans="1:26" ht="16.5" customHeight="1">
      <c r="A73" s="21"/>
      <c r="B73" s="21"/>
      <c r="C73" s="223"/>
      <c r="D73" s="565"/>
      <c r="E73" s="565"/>
      <c r="F73" s="565"/>
      <c r="G73" s="223" t="s">
        <v>3492</v>
      </c>
      <c r="H73" s="223" t="s">
        <v>3493</v>
      </c>
      <c r="I73" s="223" t="s">
        <v>3494</v>
      </c>
      <c r="J73" s="223"/>
      <c r="K73" s="223"/>
      <c r="L73" s="223"/>
      <c r="M73" s="223"/>
      <c r="N73" s="223"/>
      <c r="O73" s="21"/>
      <c r="P73" s="21"/>
      <c r="Q73" s="21"/>
      <c r="R73" s="21"/>
      <c r="S73" s="21"/>
      <c r="T73" s="21"/>
      <c r="U73" s="21"/>
      <c r="V73" s="21"/>
      <c r="W73" s="38"/>
      <c r="X73" s="21"/>
      <c r="Y73" s="21"/>
      <c r="Z73" s="21"/>
    </row>
    <row r="74" spans="1:26" ht="16.5" customHeight="1">
      <c r="A74" s="21"/>
      <c r="B74" s="21"/>
      <c r="C74" s="223"/>
      <c r="D74" s="565"/>
      <c r="E74" s="565"/>
      <c r="F74" s="565"/>
      <c r="G74" s="223" t="s">
        <v>3495</v>
      </c>
      <c r="H74" s="223"/>
      <c r="I74" s="223" t="s">
        <v>3496</v>
      </c>
      <c r="J74" s="223"/>
      <c r="K74" s="223"/>
      <c r="L74" s="223"/>
      <c r="M74" s="223"/>
      <c r="N74" s="223"/>
      <c r="O74" s="21"/>
      <c r="P74" s="21"/>
      <c r="Q74" s="21"/>
      <c r="R74" s="21"/>
      <c r="S74" s="21"/>
      <c r="T74" s="21"/>
      <c r="U74" s="21"/>
      <c r="V74" s="21"/>
      <c r="W74" s="38"/>
      <c r="X74" s="21"/>
      <c r="Y74" s="21"/>
      <c r="Z74" s="21"/>
    </row>
    <row r="75" spans="1:26" ht="16.5" customHeight="1">
      <c r="A75" s="21"/>
      <c r="B75" s="21"/>
      <c r="C75" s="223"/>
      <c r="D75" s="565"/>
      <c r="E75" s="565"/>
      <c r="F75" s="565"/>
      <c r="G75" s="223" t="s">
        <v>3497</v>
      </c>
      <c r="H75" s="223"/>
      <c r="I75" s="223" t="s">
        <v>3498</v>
      </c>
      <c r="J75" s="223"/>
      <c r="K75" s="223"/>
      <c r="L75" s="223"/>
      <c r="M75" s="223"/>
      <c r="N75" s="223"/>
      <c r="O75" s="21"/>
      <c r="P75" s="21"/>
      <c r="Q75" s="21"/>
      <c r="R75" s="21"/>
      <c r="S75" s="21"/>
      <c r="T75" s="21"/>
      <c r="U75" s="21"/>
      <c r="V75" s="21"/>
      <c r="W75" s="38"/>
      <c r="X75" s="21"/>
      <c r="Y75" s="21"/>
      <c r="Z75" s="21"/>
    </row>
    <row r="76" spans="1:26" ht="16.5" customHeight="1">
      <c r="A76" s="21"/>
      <c r="B76" s="21"/>
      <c r="C76" s="223"/>
      <c r="D76" s="565"/>
      <c r="E76" s="565"/>
      <c r="F76" s="565"/>
      <c r="G76" s="223" t="s">
        <v>3499</v>
      </c>
      <c r="H76" s="223" t="s">
        <v>3500</v>
      </c>
      <c r="I76" s="223" t="s">
        <v>3501</v>
      </c>
      <c r="J76" s="223"/>
      <c r="K76" s="223"/>
      <c r="L76" s="223"/>
      <c r="M76" s="223"/>
      <c r="N76" s="223"/>
      <c r="O76" s="21"/>
      <c r="P76" s="21"/>
      <c r="Q76" s="21"/>
      <c r="R76" s="21"/>
      <c r="S76" s="21"/>
      <c r="T76" s="21"/>
      <c r="U76" s="21"/>
      <c r="V76" s="21"/>
      <c r="W76" s="38"/>
      <c r="X76" s="21"/>
      <c r="Y76" s="21"/>
      <c r="Z76" s="21"/>
    </row>
    <row r="77" spans="1:26" ht="16.5" customHeight="1">
      <c r="A77" s="21"/>
      <c r="B77" s="21"/>
      <c r="C77" s="223"/>
      <c r="D77" s="565"/>
      <c r="E77" s="565"/>
      <c r="F77" s="565"/>
      <c r="G77" s="223" t="s">
        <v>3502</v>
      </c>
      <c r="H77" s="223"/>
      <c r="I77" s="223" t="s">
        <v>3503</v>
      </c>
      <c r="J77" s="223"/>
      <c r="K77" s="223"/>
      <c r="L77" s="223"/>
      <c r="M77" s="223"/>
      <c r="N77" s="223"/>
      <c r="O77" s="21"/>
      <c r="P77" s="21"/>
      <c r="Q77" s="21"/>
      <c r="R77" s="21"/>
      <c r="S77" s="21"/>
      <c r="T77" s="21"/>
      <c r="U77" s="21"/>
      <c r="V77" s="21"/>
      <c r="W77" s="21"/>
      <c r="X77" s="21"/>
      <c r="Y77" s="21"/>
      <c r="Z77" s="21"/>
    </row>
    <row r="78" spans="1:26" ht="16.5" customHeight="1">
      <c r="A78" s="21"/>
      <c r="B78" s="21"/>
      <c r="C78" s="223"/>
      <c r="D78" s="565"/>
      <c r="E78" s="565"/>
      <c r="F78" s="565"/>
      <c r="G78" s="223" t="s">
        <v>3504</v>
      </c>
      <c r="H78" s="223"/>
      <c r="I78" s="223" t="s">
        <v>3505</v>
      </c>
      <c r="J78" s="223"/>
      <c r="K78" s="223"/>
      <c r="L78" s="223"/>
      <c r="M78" s="223"/>
      <c r="N78" s="223"/>
      <c r="O78" s="21"/>
      <c r="P78" s="21"/>
      <c r="Q78" s="21"/>
      <c r="R78" s="21"/>
      <c r="S78" s="21"/>
      <c r="T78" s="21"/>
      <c r="U78" s="21"/>
      <c r="V78" s="21"/>
      <c r="W78" s="21"/>
      <c r="X78" s="21"/>
      <c r="Y78" s="21"/>
      <c r="Z78" s="21"/>
    </row>
    <row r="79" spans="1:26" ht="16.5" customHeight="1">
      <c r="A79" s="21"/>
      <c r="B79" s="21"/>
      <c r="C79" s="223"/>
      <c r="D79" s="565"/>
      <c r="E79" s="565"/>
      <c r="F79" s="565"/>
      <c r="G79" s="223" t="s">
        <v>3506</v>
      </c>
      <c r="H79" s="223"/>
      <c r="I79" s="223" t="s">
        <v>3507</v>
      </c>
      <c r="J79" s="223"/>
      <c r="K79" s="223"/>
      <c r="L79" s="223"/>
      <c r="M79" s="223"/>
      <c r="N79" s="223"/>
      <c r="O79" s="21"/>
      <c r="P79" s="21"/>
      <c r="Q79" s="21"/>
      <c r="R79" s="21"/>
      <c r="S79" s="21"/>
      <c r="T79" s="21"/>
      <c r="U79" s="21"/>
      <c r="V79" s="21"/>
      <c r="W79" s="21"/>
      <c r="X79" s="21"/>
      <c r="Y79" s="21"/>
      <c r="Z79" s="21"/>
    </row>
    <row r="80" spans="1:26" s="211" customFormat="1" ht="16.5" customHeight="1">
      <c r="A80" s="21"/>
      <c r="B80" s="21" t="s">
        <v>3597</v>
      </c>
      <c r="C80" s="557" t="s">
        <v>3596</v>
      </c>
      <c r="D80" s="556" t="s">
        <v>3566</v>
      </c>
      <c r="E80" s="556"/>
      <c r="F80" s="556"/>
      <c r="G80" s="229" t="s">
        <v>3567</v>
      </c>
      <c r="H80" s="223"/>
      <c r="I80" s="223" t="s">
        <v>3568</v>
      </c>
      <c r="J80" s="223"/>
      <c r="K80" s="223"/>
      <c r="L80" s="223"/>
      <c r="M80" s="223"/>
      <c r="N80" s="223"/>
      <c r="O80" s="21"/>
      <c r="P80" s="21"/>
      <c r="Q80" s="21"/>
      <c r="R80" s="21"/>
      <c r="S80" s="21"/>
      <c r="T80" s="21"/>
      <c r="U80" s="21"/>
      <c r="V80" s="21"/>
      <c r="W80" s="21"/>
      <c r="X80" s="21"/>
      <c r="Y80" s="21"/>
      <c r="Z80" s="21"/>
    </row>
    <row r="81" spans="1:30" s="211" customFormat="1" ht="16.5" customHeight="1">
      <c r="A81" s="21"/>
      <c r="B81" s="238"/>
      <c r="C81" s="558"/>
      <c r="D81" s="556"/>
      <c r="E81" s="556"/>
      <c r="F81" s="556"/>
      <c r="G81" s="229" t="s">
        <v>3569</v>
      </c>
      <c r="H81" s="223"/>
      <c r="I81" s="223" t="s">
        <v>3570</v>
      </c>
      <c r="J81" s="223"/>
      <c r="K81" s="223"/>
      <c r="L81" s="223"/>
      <c r="M81" s="223"/>
      <c r="N81" s="223"/>
      <c r="O81" s="21"/>
      <c r="P81" s="21"/>
      <c r="Q81" s="21"/>
      <c r="R81" s="21"/>
      <c r="S81" s="21"/>
      <c r="T81" s="21"/>
      <c r="U81" s="21"/>
      <c r="V81" s="21"/>
      <c r="W81" s="21"/>
      <c r="X81" s="21"/>
      <c r="Y81" s="21"/>
      <c r="Z81" s="21"/>
    </row>
    <row r="82" spans="1:30" s="211" customFormat="1" ht="16.5" customHeight="1">
      <c r="A82" s="21"/>
      <c r="B82" s="21"/>
      <c r="C82" s="558"/>
      <c r="D82" s="556"/>
      <c r="E82" s="556"/>
      <c r="F82" s="556"/>
      <c r="G82" s="229" t="s">
        <v>3571</v>
      </c>
      <c r="H82" s="223"/>
      <c r="I82" s="223" t="s">
        <v>3572</v>
      </c>
      <c r="J82" s="223"/>
      <c r="K82" s="223"/>
      <c r="L82" s="223"/>
      <c r="M82" s="223"/>
      <c r="N82" s="223"/>
      <c r="O82" s="21"/>
      <c r="P82" s="21"/>
      <c r="Q82" s="21"/>
      <c r="R82" s="21"/>
      <c r="S82" s="21"/>
      <c r="T82" s="21"/>
      <c r="U82" s="21"/>
      <c r="V82" s="21"/>
      <c r="W82" s="21"/>
      <c r="X82" s="21"/>
      <c r="Y82" s="21"/>
      <c r="Z82" s="21"/>
    </row>
    <row r="83" spans="1:30" ht="16.5" customHeight="1">
      <c r="A83" s="21"/>
      <c r="B83" s="21"/>
      <c r="C83" s="558"/>
      <c r="D83" s="543" t="s">
        <v>3599</v>
      </c>
      <c r="E83" s="559"/>
      <c r="F83" s="556" t="s">
        <v>3508</v>
      </c>
      <c r="G83" s="229" t="s">
        <v>3509</v>
      </c>
      <c r="H83" s="223"/>
      <c r="I83" s="223" t="s">
        <v>3510</v>
      </c>
      <c r="J83" s="223"/>
      <c r="K83" s="223" t="s">
        <v>3511</v>
      </c>
      <c r="L83" s="223"/>
      <c r="M83" s="223"/>
      <c r="N83" s="223"/>
      <c r="O83" s="21"/>
      <c r="P83" s="21"/>
      <c r="Q83" s="21"/>
      <c r="R83" s="21"/>
      <c r="S83" s="21"/>
      <c r="T83" s="553" t="s">
        <v>3309</v>
      </c>
      <c r="U83" s="563"/>
      <c r="V83" s="563"/>
      <c r="W83" s="563"/>
      <c r="X83" s="563"/>
      <c r="Y83" s="563"/>
      <c r="Z83" s="563"/>
      <c r="AA83" s="563"/>
      <c r="AB83" s="563"/>
      <c r="AC83" s="563"/>
      <c r="AD83" s="563"/>
    </row>
    <row r="84" spans="1:30" ht="16.5" customHeight="1">
      <c r="A84" s="21"/>
      <c r="B84" s="21"/>
      <c r="C84" s="558"/>
      <c r="D84" s="559"/>
      <c r="E84" s="559"/>
      <c r="F84" s="556"/>
      <c r="G84" s="229" t="s">
        <v>3512</v>
      </c>
      <c r="H84" s="223"/>
      <c r="I84" s="223" t="s">
        <v>3513</v>
      </c>
      <c r="J84" s="223"/>
      <c r="K84" s="232"/>
      <c r="L84" s="223"/>
      <c r="M84" s="223"/>
      <c r="N84" s="223"/>
      <c r="O84" s="21"/>
      <c r="P84" s="21"/>
      <c r="Q84" s="21"/>
      <c r="R84" s="21"/>
      <c r="S84" s="21"/>
      <c r="T84" s="563"/>
      <c r="U84" s="563"/>
      <c r="V84" s="563"/>
      <c r="W84" s="563"/>
      <c r="X84" s="563"/>
      <c r="Y84" s="563"/>
      <c r="Z84" s="563"/>
      <c r="AA84" s="563"/>
      <c r="AB84" s="563"/>
      <c r="AC84" s="563"/>
      <c r="AD84" s="563"/>
    </row>
    <row r="85" spans="1:30" ht="16.5" customHeight="1">
      <c r="A85" s="21"/>
      <c r="B85" s="21"/>
      <c r="C85" s="558"/>
      <c r="D85" s="559"/>
      <c r="E85" s="559"/>
      <c r="F85" s="556"/>
      <c r="G85" s="229" t="s">
        <v>3514</v>
      </c>
      <c r="H85" s="223"/>
      <c r="I85" s="223" t="s">
        <v>3573</v>
      </c>
      <c r="J85" s="223"/>
      <c r="K85" s="232"/>
      <c r="L85" s="223"/>
      <c r="M85" s="223"/>
      <c r="N85" s="223"/>
      <c r="O85" s="21"/>
      <c r="P85" s="21"/>
      <c r="Q85" s="21"/>
      <c r="R85" s="21"/>
      <c r="S85" s="21"/>
      <c r="T85" s="563"/>
      <c r="U85" s="563"/>
      <c r="V85" s="563"/>
      <c r="W85" s="563"/>
      <c r="X85" s="563"/>
      <c r="Y85" s="563"/>
      <c r="Z85" s="563"/>
      <c r="AA85" s="563"/>
      <c r="AB85" s="563"/>
      <c r="AC85" s="563"/>
      <c r="AD85" s="563"/>
    </row>
    <row r="86" spans="1:30" ht="16.5" customHeight="1">
      <c r="A86" s="21"/>
      <c r="B86" s="21"/>
      <c r="C86" s="558"/>
      <c r="D86" s="559"/>
      <c r="E86" s="559"/>
      <c r="F86" s="556"/>
      <c r="G86" s="229" t="s">
        <v>3515</v>
      </c>
      <c r="H86" s="223"/>
      <c r="I86" s="223" t="s">
        <v>3516</v>
      </c>
      <c r="J86" s="223"/>
      <c r="K86" s="232"/>
      <c r="L86" s="223"/>
      <c r="M86" s="223"/>
      <c r="N86" s="223"/>
      <c r="O86" s="21"/>
      <c r="P86" s="21"/>
      <c r="Q86" s="21"/>
      <c r="R86" s="21"/>
      <c r="S86" s="21"/>
      <c r="T86" s="563"/>
      <c r="U86" s="563"/>
      <c r="V86" s="563"/>
      <c r="W86" s="563"/>
      <c r="X86" s="563"/>
      <c r="Y86" s="563"/>
      <c r="Z86" s="563"/>
      <c r="AA86" s="563"/>
      <c r="AB86" s="563"/>
      <c r="AC86" s="563"/>
      <c r="AD86" s="563"/>
    </row>
    <row r="87" spans="1:30" ht="16.5" customHeight="1">
      <c r="A87" s="21"/>
      <c r="B87" s="21"/>
      <c r="C87" s="558"/>
      <c r="D87" s="559"/>
      <c r="E87" s="559"/>
      <c r="F87" s="556"/>
      <c r="G87" s="229" t="s">
        <v>3517</v>
      </c>
      <c r="H87" s="223"/>
      <c r="I87" s="223" t="s">
        <v>3310</v>
      </c>
      <c r="J87" s="223"/>
      <c r="K87" s="232"/>
      <c r="L87" s="223"/>
      <c r="M87" s="223"/>
      <c r="N87" s="223"/>
      <c r="O87" s="21"/>
      <c r="P87" s="21"/>
      <c r="Q87" s="21"/>
      <c r="R87" s="21"/>
      <c r="S87" s="21"/>
      <c r="T87" s="563"/>
      <c r="U87" s="563"/>
      <c r="V87" s="563"/>
      <c r="W87" s="563"/>
      <c r="X87" s="563"/>
      <c r="Y87" s="563"/>
      <c r="Z87" s="563"/>
      <c r="AA87" s="563"/>
      <c r="AB87" s="563"/>
      <c r="AC87" s="563"/>
      <c r="AD87" s="563"/>
    </row>
    <row r="88" spans="1:30" ht="16.5" customHeight="1">
      <c r="A88" s="21"/>
      <c r="B88" s="21"/>
      <c r="C88" s="558"/>
      <c r="D88" s="559" t="s">
        <v>3581</v>
      </c>
      <c r="E88" s="559"/>
      <c r="F88" s="559" t="s">
        <v>3311</v>
      </c>
      <c r="G88" s="229" t="s">
        <v>3518</v>
      </c>
      <c r="H88" s="223"/>
      <c r="I88" s="223" t="s">
        <v>3519</v>
      </c>
      <c r="J88" s="223"/>
      <c r="K88" s="223" t="s">
        <v>3520</v>
      </c>
      <c r="L88" s="223"/>
      <c r="M88" s="223"/>
      <c r="N88" s="223"/>
      <c r="O88" s="21"/>
      <c r="P88" s="21"/>
      <c r="Q88" s="21"/>
      <c r="R88" s="21"/>
      <c r="S88" s="21"/>
      <c r="T88" s="563"/>
      <c r="U88" s="563"/>
      <c r="V88" s="563"/>
      <c r="W88" s="563"/>
      <c r="X88" s="563"/>
      <c r="Y88" s="563"/>
      <c r="Z88" s="563"/>
      <c r="AA88" s="563"/>
      <c r="AB88" s="563"/>
      <c r="AC88" s="563"/>
      <c r="AD88" s="563"/>
    </row>
    <row r="89" spans="1:30" ht="16.5" customHeight="1">
      <c r="A89" s="21"/>
      <c r="B89" s="21"/>
      <c r="C89" s="558"/>
      <c r="D89" s="559"/>
      <c r="E89" s="559"/>
      <c r="F89" s="559"/>
      <c r="G89" s="229" t="s">
        <v>3521</v>
      </c>
      <c r="H89" s="223"/>
      <c r="I89" s="223" t="s">
        <v>3522</v>
      </c>
      <c r="J89" s="223"/>
      <c r="K89" s="223" t="s">
        <v>3520</v>
      </c>
      <c r="L89" s="223"/>
      <c r="M89" s="223"/>
      <c r="N89" s="223"/>
      <c r="O89" s="21"/>
      <c r="P89" s="21"/>
      <c r="Q89" s="21"/>
      <c r="R89" s="21"/>
      <c r="S89" s="21"/>
      <c r="T89" s="563"/>
      <c r="U89" s="563"/>
      <c r="V89" s="563"/>
      <c r="W89" s="563"/>
      <c r="X89" s="563"/>
      <c r="Y89" s="563"/>
      <c r="Z89" s="563"/>
      <c r="AA89" s="563"/>
      <c r="AB89" s="563"/>
      <c r="AC89" s="563"/>
      <c r="AD89" s="563"/>
    </row>
    <row r="90" spans="1:30" ht="16.5" customHeight="1">
      <c r="A90" s="21"/>
      <c r="B90" s="21"/>
      <c r="C90" s="558"/>
      <c r="D90" s="559"/>
      <c r="E90" s="559"/>
      <c r="F90" s="559"/>
      <c r="G90" s="229" t="s">
        <v>3523</v>
      </c>
      <c r="H90" s="223"/>
      <c r="I90" s="223" t="s">
        <v>3524</v>
      </c>
      <c r="J90" s="223"/>
      <c r="K90" s="223" t="s">
        <v>3520</v>
      </c>
      <c r="L90" s="223"/>
      <c r="M90" s="223"/>
      <c r="N90" s="223"/>
      <c r="O90" s="21"/>
      <c r="P90" s="21"/>
      <c r="Q90" s="21"/>
      <c r="R90" s="21"/>
      <c r="S90" s="21"/>
      <c r="T90" s="563"/>
      <c r="U90" s="563"/>
      <c r="V90" s="563"/>
      <c r="W90" s="563"/>
      <c r="X90" s="563"/>
      <c r="Y90" s="563"/>
      <c r="Z90" s="563"/>
      <c r="AA90" s="563"/>
      <c r="AB90" s="563"/>
      <c r="AC90" s="563"/>
      <c r="AD90" s="563"/>
    </row>
    <row r="91" spans="1:30" ht="16.5" customHeight="1">
      <c r="A91" s="21"/>
      <c r="B91" s="21"/>
      <c r="C91" s="558"/>
      <c r="D91" s="559"/>
      <c r="E91" s="559"/>
      <c r="F91" s="559"/>
      <c r="G91" s="229" t="s">
        <v>3525</v>
      </c>
      <c r="H91" s="223"/>
      <c r="I91" s="223" t="s">
        <v>3526</v>
      </c>
      <c r="J91" s="223"/>
      <c r="K91" s="223" t="s">
        <v>3527</v>
      </c>
      <c r="L91" s="223"/>
      <c r="M91" s="223"/>
      <c r="N91" s="223"/>
      <c r="O91" s="21"/>
      <c r="P91" s="21"/>
      <c r="Q91" s="21"/>
      <c r="R91" s="21"/>
      <c r="S91" s="21"/>
      <c r="T91" s="563"/>
      <c r="U91" s="563"/>
      <c r="V91" s="563"/>
      <c r="W91" s="563"/>
      <c r="X91" s="563"/>
      <c r="Y91" s="563"/>
      <c r="Z91" s="563"/>
      <c r="AA91" s="563"/>
      <c r="AB91" s="563"/>
      <c r="AC91" s="563"/>
      <c r="AD91" s="563"/>
    </row>
    <row r="92" spans="1:30" ht="16.5" customHeight="1">
      <c r="A92" s="21"/>
      <c r="B92" s="21"/>
      <c r="C92" s="558"/>
      <c r="D92" s="559"/>
      <c r="E92" s="559"/>
      <c r="F92" s="559"/>
      <c r="G92" s="229" t="s">
        <v>3528</v>
      </c>
      <c r="H92" s="223"/>
      <c r="I92" s="223" t="s">
        <v>3529</v>
      </c>
      <c r="J92" s="223"/>
      <c r="K92" s="223" t="s">
        <v>3527</v>
      </c>
      <c r="L92" s="223"/>
      <c r="M92" s="223"/>
      <c r="N92" s="223"/>
      <c r="O92" s="21"/>
      <c r="P92" s="21"/>
      <c r="Q92" s="21"/>
      <c r="R92" s="21"/>
      <c r="S92" s="21"/>
      <c r="T92" s="563"/>
      <c r="U92" s="563"/>
      <c r="V92" s="563"/>
      <c r="W92" s="563"/>
      <c r="X92" s="563"/>
      <c r="Y92" s="563"/>
      <c r="Z92" s="563"/>
      <c r="AA92" s="563"/>
      <c r="AB92" s="563"/>
      <c r="AC92" s="563"/>
      <c r="AD92" s="563"/>
    </row>
    <row r="93" spans="1:30" ht="16.5" customHeight="1">
      <c r="A93" s="21"/>
      <c r="B93" s="21"/>
      <c r="C93" s="558"/>
      <c r="D93" s="559"/>
      <c r="E93" s="559"/>
      <c r="F93" s="559"/>
      <c r="G93" s="229" t="s">
        <v>3530</v>
      </c>
      <c r="H93" s="223"/>
      <c r="I93" s="223" t="s">
        <v>3531</v>
      </c>
      <c r="J93" s="223"/>
      <c r="K93" s="223" t="s">
        <v>3527</v>
      </c>
      <c r="L93" s="223"/>
      <c r="M93" s="223"/>
      <c r="N93" s="223"/>
      <c r="O93" s="21"/>
      <c r="P93" s="21"/>
      <c r="Q93" s="21"/>
      <c r="R93" s="21"/>
      <c r="S93" s="21"/>
      <c r="T93" s="563"/>
      <c r="U93" s="563"/>
      <c r="V93" s="563"/>
      <c r="W93" s="563"/>
      <c r="X93" s="563"/>
      <c r="Y93" s="563"/>
      <c r="Z93" s="563"/>
      <c r="AA93" s="563"/>
      <c r="AB93" s="563"/>
      <c r="AC93" s="563"/>
      <c r="AD93" s="563"/>
    </row>
    <row r="94" spans="1:30" ht="16.5" customHeight="1">
      <c r="A94" s="21"/>
      <c r="B94" s="21"/>
      <c r="C94" s="558"/>
      <c r="D94" s="559"/>
      <c r="E94" s="559"/>
      <c r="F94" s="559"/>
      <c r="G94" s="229" t="s">
        <v>3436</v>
      </c>
      <c r="H94" s="223"/>
      <c r="I94" s="223" t="s">
        <v>3532</v>
      </c>
      <c r="J94" s="223"/>
      <c r="K94" s="223" t="s">
        <v>3533</v>
      </c>
      <c r="L94" s="223"/>
      <c r="M94" s="223"/>
      <c r="N94" s="223"/>
      <c r="O94" s="21"/>
      <c r="P94" s="21"/>
      <c r="Q94" s="21"/>
      <c r="R94" s="21"/>
      <c r="S94" s="21"/>
      <c r="T94" s="563"/>
      <c r="U94" s="563"/>
      <c r="V94" s="563"/>
      <c r="W94" s="563"/>
      <c r="X94" s="563"/>
      <c r="Y94" s="563"/>
      <c r="Z94" s="563"/>
      <c r="AA94" s="563"/>
      <c r="AB94" s="563"/>
      <c r="AC94" s="563"/>
      <c r="AD94" s="563"/>
    </row>
    <row r="95" spans="1:30" ht="16.5" customHeight="1">
      <c r="A95" s="21"/>
      <c r="B95" s="21"/>
      <c r="C95" s="558"/>
      <c r="D95" s="559"/>
      <c r="E95" s="559"/>
      <c r="F95" s="559"/>
      <c r="G95" s="229" t="s">
        <v>3534</v>
      </c>
      <c r="H95" s="223"/>
      <c r="I95" s="223" t="s">
        <v>3535</v>
      </c>
      <c r="J95" s="223"/>
      <c r="K95" s="223" t="s">
        <v>3536</v>
      </c>
      <c r="L95" s="232"/>
      <c r="M95" s="223"/>
      <c r="N95" s="223"/>
      <c r="O95" s="21"/>
      <c r="P95" s="21"/>
      <c r="Q95" s="21"/>
      <c r="R95" s="21"/>
      <c r="S95" s="21"/>
      <c r="T95" s="563"/>
      <c r="U95" s="563"/>
      <c r="V95" s="563"/>
      <c r="W95" s="563"/>
      <c r="X95" s="563"/>
      <c r="Y95" s="563"/>
      <c r="Z95" s="563"/>
      <c r="AA95" s="563"/>
      <c r="AB95" s="563"/>
      <c r="AC95" s="563"/>
      <c r="AD95" s="563"/>
    </row>
    <row r="96" spans="1:30" ht="16.5" customHeight="1">
      <c r="A96" s="21"/>
      <c r="B96" s="21"/>
      <c r="C96" s="558"/>
      <c r="D96" s="559"/>
      <c r="E96" s="559"/>
      <c r="F96" s="556" t="s">
        <v>3312</v>
      </c>
      <c r="G96" s="556" t="s">
        <v>3537</v>
      </c>
      <c r="H96" s="229" t="s">
        <v>3351</v>
      </c>
      <c r="I96" s="223" t="s">
        <v>3538</v>
      </c>
      <c r="J96" s="223"/>
      <c r="K96" s="232"/>
      <c r="L96" s="232"/>
      <c r="M96" s="223"/>
      <c r="N96" s="223"/>
      <c r="O96" s="21"/>
      <c r="P96" s="21"/>
      <c r="Q96" s="21"/>
      <c r="R96" s="21"/>
      <c r="S96" s="21"/>
      <c r="T96" s="563"/>
      <c r="U96" s="563"/>
      <c r="V96" s="563"/>
      <c r="W96" s="563"/>
      <c r="X96" s="563"/>
      <c r="Y96" s="563"/>
      <c r="Z96" s="563"/>
      <c r="AA96" s="563"/>
      <c r="AB96" s="563"/>
      <c r="AC96" s="563"/>
      <c r="AD96" s="563"/>
    </row>
    <row r="97" spans="1:30" ht="16.5" customHeight="1">
      <c r="A97" s="21"/>
      <c r="B97" s="21"/>
      <c r="C97" s="558"/>
      <c r="D97" s="559"/>
      <c r="E97" s="559"/>
      <c r="F97" s="556"/>
      <c r="G97" s="556"/>
      <c r="H97" s="229" t="s">
        <v>3539</v>
      </c>
      <c r="I97" s="223" t="s">
        <v>3540</v>
      </c>
      <c r="J97" s="223"/>
      <c r="K97" s="232"/>
      <c r="L97" s="232"/>
      <c r="M97" s="223"/>
      <c r="N97" s="223"/>
      <c r="O97" s="21"/>
      <c r="P97" s="21"/>
      <c r="Q97" s="21"/>
      <c r="R97" s="21"/>
      <c r="S97" s="21"/>
      <c r="T97" s="563"/>
      <c r="U97" s="563"/>
      <c r="V97" s="563"/>
      <c r="W97" s="563"/>
      <c r="X97" s="563"/>
      <c r="Y97" s="563"/>
      <c r="Z97" s="563"/>
      <c r="AA97" s="563"/>
      <c r="AB97" s="563"/>
      <c r="AC97" s="563"/>
      <c r="AD97" s="563"/>
    </row>
    <row r="98" spans="1:30" ht="16.5" customHeight="1">
      <c r="A98" s="21"/>
      <c r="B98" s="21"/>
      <c r="C98" s="558"/>
      <c r="D98" s="559"/>
      <c r="E98" s="559"/>
      <c r="F98" s="556"/>
      <c r="G98" s="556" t="s">
        <v>3541</v>
      </c>
      <c r="H98" s="556"/>
      <c r="I98" s="223" t="s">
        <v>3542</v>
      </c>
      <c r="J98" s="223"/>
      <c r="K98" s="232"/>
      <c r="L98" s="232"/>
      <c r="M98" s="223"/>
      <c r="N98" s="223"/>
      <c r="O98" s="21"/>
      <c r="P98" s="21"/>
      <c r="Q98" s="21"/>
      <c r="R98" s="21"/>
      <c r="S98" s="21"/>
      <c r="T98" s="563"/>
      <c r="U98" s="563"/>
      <c r="V98" s="563"/>
      <c r="W98" s="563"/>
      <c r="X98" s="563"/>
      <c r="Y98" s="563"/>
      <c r="Z98" s="563"/>
      <c r="AA98" s="563"/>
      <c r="AB98" s="563"/>
      <c r="AC98" s="563"/>
      <c r="AD98" s="563"/>
    </row>
    <row r="99" spans="1:30" ht="16.5" customHeight="1">
      <c r="A99" s="21"/>
      <c r="B99" s="21"/>
      <c r="C99" s="558"/>
      <c r="D99" s="559" t="s">
        <v>3580</v>
      </c>
      <c r="E99" s="556"/>
      <c r="F99" s="560" t="s">
        <v>3543</v>
      </c>
      <c r="G99" s="560"/>
      <c r="H99" s="223"/>
      <c r="I99" s="223" t="s">
        <v>3544</v>
      </c>
      <c r="J99" s="223"/>
      <c r="K99" s="223"/>
      <c r="L99" s="223"/>
      <c r="M99" s="223"/>
      <c r="N99" s="223"/>
      <c r="O99" s="21"/>
      <c r="P99" s="21"/>
      <c r="Q99" s="21"/>
      <c r="R99" s="21"/>
      <c r="S99" s="21"/>
      <c r="T99" s="563"/>
      <c r="U99" s="563"/>
      <c r="V99" s="563"/>
      <c r="W99" s="563"/>
      <c r="X99" s="563"/>
      <c r="Y99" s="563"/>
      <c r="Z99" s="563"/>
      <c r="AA99" s="563"/>
      <c r="AB99" s="563"/>
      <c r="AC99" s="563"/>
      <c r="AD99" s="563"/>
    </row>
    <row r="100" spans="1:30" ht="16.5" customHeight="1">
      <c r="A100" s="21"/>
      <c r="B100" s="21"/>
      <c r="C100" s="558"/>
      <c r="D100" s="556"/>
      <c r="E100" s="556"/>
      <c r="F100" s="561" t="s">
        <v>3582</v>
      </c>
      <c r="G100" s="561"/>
      <c r="H100" s="232" t="s">
        <v>3583</v>
      </c>
      <c r="I100" s="233" t="s">
        <v>3584</v>
      </c>
      <c r="J100" s="223"/>
      <c r="K100" s="223"/>
      <c r="L100" s="223"/>
      <c r="M100" s="223"/>
      <c r="N100" s="223"/>
      <c r="O100" s="21"/>
      <c r="P100" s="21"/>
      <c r="Q100" s="21"/>
      <c r="R100" s="21"/>
      <c r="S100" s="21"/>
      <c r="T100" s="563"/>
      <c r="U100" s="563"/>
      <c r="V100" s="563"/>
      <c r="W100" s="563"/>
      <c r="X100" s="563"/>
      <c r="Y100" s="563"/>
      <c r="Z100" s="563"/>
      <c r="AA100" s="563"/>
      <c r="AB100" s="563"/>
      <c r="AC100" s="563"/>
      <c r="AD100" s="563"/>
    </row>
    <row r="101" spans="1:30" ht="16.5" customHeight="1">
      <c r="A101" s="21"/>
      <c r="B101" s="21"/>
      <c r="C101" s="558"/>
      <c r="D101" s="556"/>
      <c r="E101" s="556"/>
      <c r="F101" s="556" t="s">
        <v>3545</v>
      </c>
      <c r="G101" s="223" t="s">
        <v>3546</v>
      </c>
      <c r="H101" s="223"/>
      <c r="I101" s="223" t="s">
        <v>3585</v>
      </c>
      <c r="J101" s="223"/>
      <c r="K101" s="223"/>
      <c r="L101" s="223"/>
      <c r="M101" s="223"/>
      <c r="N101" s="223"/>
      <c r="O101" s="21"/>
      <c r="P101" s="21"/>
      <c r="Q101" s="21"/>
      <c r="R101" s="21"/>
      <c r="S101" s="21"/>
      <c r="T101" s="563"/>
      <c r="U101" s="563"/>
      <c r="V101" s="563"/>
      <c r="W101" s="563"/>
      <c r="X101" s="563"/>
      <c r="Y101" s="563"/>
      <c r="Z101" s="563"/>
      <c r="AA101" s="563"/>
      <c r="AB101" s="563"/>
      <c r="AC101" s="563"/>
      <c r="AD101" s="563"/>
    </row>
    <row r="102" spans="1:30" ht="16.5" customHeight="1">
      <c r="A102" s="21"/>
      <c r="B102" s="21"/>
      <c r="C102" s="558"/>
      <c r="D102" s="556"/>
      <c r="E102" s="556"/>
      <c r="F102" s="556"/>
      <c r="G102" s="223" t="s">
        <v>3547</v>
      </c>
      <c r="H102" s="223"/>
      <c r="I102" s="223" t="s">
        <v>3548</v>
      </c>
      <c r="J102" s="232"/>
      <c r="K102" s="223"/>
      <c r="L102" s="223"/>
      <c r="M102" s="223"/>
      <c r="N102" s="223"/>
      <c r="O102" s="21"/>
      <c r="P102" s="21"/>
      <c r="Q102" s="21"/>
      <c r="R102" s="21"/>
      <c r="S102" s="21"/>
      <c r="T102" s="563"/>
      <c r="U102" s="563"/>
      <c r="V102" s="563"/>
      <c r="W102" s="563"/>
      <c r="X102" s="563"/>
      <c r="Y102" s="563"/>
      <c r="Z102" s="563"/>
      <c r="AA102" s="563"/>
      <c r="AB102" s="563"/>
      <c r="AC102" s="563"/>
      <c r="AD102" s="563"/>
    </row>
    <row r="103" spans="1:30" ht="16.5" customHeight="1">
      <c r="A103" s="21"/>
      <c r="B103" s="21"/>
      <c r="C103" s="558"/>
      <c r="D103" s="556"/>
      <c r="E103" s="556"/>
      <c r="F103" s="556"/>
      <c r="G103" s="232" t="s">
        <v>3549</v>
      </c>
      <c r="H103" s="232"/>
      <c r="I103" s="232" t="s">
        <v>3586</v>
      </c>
      <c r="J103" s="232"/>
      <c r="K103" s="223"/>
      <c r="L103" s="223"/>
      <c r="M103" s="223"/>
      <c r="N103" s="223"/>
      <c r="O103" s="21"/>
      <c r="P103" s="21"/>
      <c r="Q103" s="21"/>
      <c r="R103" s="21"/>
      <c r="S103" s="21"/>
      <c r="T103" s="563"/>
      <c r="U103" s="563"/>
      <c r="V103" s="563"/>
      <c r="W103" s="563"/>
      <c r="X103" s="563"/>
      <c r="Y103" s="563"/>
      <c r="Z103" s="563"/>
      <c r="AA103" s="563"/>
      <c r="AB103" s="563"/>
      <c r="AC103" s="563"/>
      <c r="AD103" s="563"/>
    </row>
    <row r="104" spans="1:30" ht="16.5" customHeight="1">
      <c r="A104" s="21"/>
      <c r="B104" s="21"/>
      <c r="C104" s="558"/>
      <c r="D104" s="556"/>
      <c r="E104" s="556"/>
      <c r="F104" s="556"/>
      <c r="G104" s="232" t="s">
        <v>3587</v>
      </c>
      <c r="H104" s="232"/>
      <c r="I104" s="223" t="s">
        <v>3574</v>
      </c>
      <c r="J104" s="232"/>
      <c r="K104" s="232"/>
      <c r="L104" s="232"/>
      <c r="M104" s="223"/>
      <c r="N104" s="223"/>
      <c r="O104" s="21"/>
      <c r="P104" s="21"/>
      <c r="Q104" s="21"/>
      <c r="R104" s="21"/>
      <c r="S104" s="21"/>
      <c r="T104" s="563"/>
      <c r="U104" s="563"/>
      <c r="V104" s="563"/>
      <c r="W104" s="563"/>
      <c r="X104" s="563"/>
      <c r="Y104" s="563"/>
      <c r="Z104" s="563"/>
      <c r="AA104" s="563"/>
      <c r="AB104" s="563"/>
      <c r="AC104" s="563"/>
      <c r="AD104" s="563"/>
    </row>
    <row r="105" spans="1:30" ht="16.5" customHeight="1">
      <c r="A105" s="21"/>
      <c r="B105" s="21"/>
      <c r="C105" s="558"/>
      <c r="D105" s="556"/>
      <c r="E105" s="556"/>
      <c r="F105" s="562" t="s">
        <v>3555</v>
      </c>
      <c r="G105" s="562"/>
      <c r="H105" s="232"/>
      <c r="I105" s="232" t="s">
        <v>3588</v>
      </c>
      <c r="J105" s="232"/>
      <c r="K105" s="223"/>
      <c r="L105" s="232"/>
      <c r="M105" s="223"/>
      <c r="N105" s="223"/>
      <c r="O105" s="21"/>
      <c r="P105" s="21"/>
      <c r="Q105" s="21"/>
      <c r="R105" s="21"/>
      <c r="S105" s="21"/>
      <c r="T105" s="563"/>
      <c r="U105" s="563"/>
      <c r="V105" s="563"/>
      <c r="W105" s="563"/>
      <c r="X105" s="563"/>
      <c r="Y105" s="563"/>
      <c r="Z105" s="563"/>
      <c r="AA105" s="563"/>
      <c r="AB105" s="563"/>
      <c r="AC105" s="563"/>
      <c r="AD105" s="563"/>
    </row>
    <row r="106" spans="1:30" ht="16.5" customHeight="1">
      <c r="A106" s="21"/>
      <c r="B106" s="21"/>
      <c r="C106" s="558"/>
      <c r="D106" s="556"/>
      <c r="E106" s="556"/>
      <c r="F106" s="559" t="s">
        <v>3589</v>
      </c>
      <c r="G106" s="232" t="s">
        <v>3590</v>
      </c>
      <c r="H106" s="232"/>
      <c r="I106" s="223" t="s">
        <v>3591</v>
      </c>
      <c r="J106" s="232"/>
      <c r="K106" s="223"/>
      <c r="L106" s="223"/>
      <c r="M106" s="223"/>
      <c r="N106" s="223"/>
      <c r="O106" s="21"/>
      <c r="P106" s="21"/>
      <c r="Q106" s="21"/>
      <c r="R106" s="21"/>
      <c r="S106" s="21"/>
      <c r="T106" s="21"/>
      <c r="U106" s="21"/>
      <c r="V106" s="21"/>
      <c r="W106" s="21"/>
      <c r="X106" s="21"/>
      <c r="Y106" s="21"/>
      <c r="Z106" s="21"/>
    </row>
    <row r="107" spans="1:30" ht="16.5" customHeight="1">
      <c r="A107" s="21"/>
      <c r="B107" s="21"/>
      <c r="C107" s="558"/>
      <c r="D107" s="556"/>
      <c r="E107" s="556"/>
      <c r="F107" s="556"/>
      <c r="G107" s="232" t="s">
        <v>3592</v>
      </c>
      <c r="H107" s="232"/>
      <c r="I107" s="223" t="s">
        <v>3550</v>
      </c>
      <c r="J107" s="232"/>
      <c r="K107" s="223"/>
      <c r="L107" s="223"/>
      <c r="M107" s="223"/>
      <c r="N107" s="223"/>
      <c r="O107" s="21"/>
      <c r="P107" s="21"/>
      <c r="Q107" s="21"/>
      <c r="R107" s="21"/>
      <c r="S107" s="21"/>
      <c r="T107" s="21"/>
      <c r="U107" s="21"/>
      <c r="V107" s="21"/>
      <c r="W107" s="21"/>
      <c r="X107" s="21"/>
      <c r="Y107" s="21"/>
      <c r="Z107" s="21"/>
    </row>
    <row r="108" spans="1:30" ht="16.5" customHeight="1">
      <c r="A108" s="21"/>
      <c r="B108" s="21"/>
      <c r="C108" s="558"/>
      <c r="D108" s="556"/>
      <c r="E108" s="556"/>
      <c r="F108" s="556"/>
      <c r="G108" s="232" t="s">
        <v>3551</v>
      </c>
      <c r="H108" s="232"/>
      <c r="I108" s="223" t="s">
        <v>3593</v>
      </c>
      <c r="J108" s="232"/>
      <c r="K108" s="232"/>
      <c r="L108" s="223"/>
      <c r="M108" s="223"/>
      <c r="N108" s="223"/>
      <c r="O108" s="21"/>
      <c r="P108" s="21"/>
      <c r="Q108" s="21"/>
      <c r="R108" s="21"/>
      <c r="S108" s="21"/>
      <c r="T108" s="21"/>
      <c r="U108" s="21"/>
      <c r="V108" s="21"/>
      <c r="W108" s="21"/>
      <c r="X108" s="21"/>
      <c r="Y108" s="21"/>
      <c r="Z108" s="21"/>
    </row>
    <row r="109" spans="1:30" ht="16.5" customHeight="1">
      <c r="A109" s="21"/>
      <c r="B109" s="21"/>
      <c r="C109" s="558"/>
      <c r="D109" s="556"/>
      <c r="E109" s="556"/>
      <c r="F109" s="556"/>
      <c r="G109" s="232" t="s">
        <v>3552</v>
      </c>
      <c r="H109" s="232"/>
      <c r="I109" s="564" t="s">
        <v>3553</v>
      </c>
      <c r="J109" s="564"/>
      <c r="K109" s="564"/>
      <c r="L109" s="564"/>
      <c r="M109" s="223"/>
      <c r="N109" s="223"/>
      <c r="O109" s="21"/>
      <c r="P109" s="21"/>
      <c r="Q109" s="21"/>
      <c r="R109" s="21"/>
      <c r="S109" s="21"/>
      <c r="T109" s="21"/>
      <c r="U109" s="21"/>
      <c r="V109" s="21"/>
      <c r="W109" s="21"/>
      <c r="X109" s="21"/>
      <c r="Y109" s="21"/>
      <c r="Z109" s="21"/>
    </row>
    <row r="110" spans="1:30" ht="16.5" customHeight="1">
      <c r="A110" s="21"/>
      <c r="B110" s="21"/>
      <c r="C110" s="558"/>
      <c r="D110" s="556"/>
      <c r="E110" s="556"/>
      <c r="F110" s="556"/>
      <c r="G110" s="232" t="s">
        <v>3554</v>
      </c>
      <c r="H110" s="232"/>
      <c r="I110" s="564"/>
      <c r="J110" s="564"/>
      <c r="K110" s="564"/>
      <c r="L110" s="564"/>
      <c r="M110" s="223"/>
      <c r="N110" s="223"/>
      <c r="O110" s="21"/>
      <c r="P110" s="21"/>
      <c r="Q110" s="21"/>
      <c r="R110" s="21"/>
      <c r="S110" s="21"/>
      <c r="T110" s="21"/>
      <c r="U110" s="21"/>
      <c r="V110" s="21"/>
      <c r="W110" s="21"/>
      <c r="X110" s="21"/>
      <c r="Y110" s="21"/>
      <c r="Z110" s="21"/>
    </row>
    <row r="111" spans="1:30" ht="16.5" customHeight="1">
      <c r="A111" s="21"/>
      <c r="B111" s="21"/>
      <c r="C111" s="558"/>
      <c r="D111" s="559" t="s">
        <v>3594</v>
      </c>
      <c r="E111" s="556"/>
      <c r="F111" s="556" t="s">
        <v>3556</v>
      </c>
      <c r="G111" s="236" t="s">
        <v>3557</v>
      </c>
      <c r="H111" s="223"/>
      <c r="I111" s="223" t="s">
        <v>3595</v>
      </c>
      <c r="J111" s="223"/>
      <c r="K111" s="223"/>
      <c r="L111" s="223"/>
      <c r="M111" s="223"/>
      <c r="N111" s="223"/>
      <c r="O111" s="21"/>
      <c r="P111" s="21"/>
      <c r="Q111" s="21"/>
      <c r="R111" s="21"/>
      <c r="S111" s="21"/>
      <c r="T111" s="21"/>
      <c r="U111" s="21"/>
      <c r="V111" s="21"/>
      <c r="W111" s="21"/>
      <c r="X111" s="21"/>
      <c r="Y111" s="21"/>
      <c r="Z111" s="21"/>
    </row>
    <row r="112" spans="1:30" ht="16.5" customHeight="1">
      <c r="A112" s="21"/>
      <c r="B112" s="21"/>
      <c r="C112" s="558"/>
      <c r="D112" s="556"/>
      <c r="E112" s="556"/>
      <c r="F112" s="556"/>
      <c r="G112" s="236" t="s">
        <v>3558</v>
      </c>
      <c r="H112" s="232"/>
      <c r="I112" s="232" t="s">
        <v>3559</v>
      </c>
      <c r="J112" s="223"/>
      <c r="K112" s="223"/>
      <c r="L112" s="223"/>
      <c r="M112" s="223"/>
      <c r="N112" s="223"/>
      <c r="O112" s="21"/>
      <c r="P112" s="21"/>
      <c r="Q112" s="21"/>
      <c r="R112" s="21"/>
      <c r="S112" s="21"/>
      <c r="T112" s="21"/>
      <c r="U112" s="21"/>
      <c r="V112" s="21"/>
      <c r="W112" s="21"/>
      <c r="X112" s="21"/>
      <c r="Y112" s="21"/>
      <c r="Z112" s="21"/>
    </row>
    <row r="113" spans="1:26" ht="16.5" customHeight="1">
      <c r="A113" s="21"/>
      <c r="B113" s="21"/>
      <c r="C113" s="558"/>
      <c r="D113" s="556"/>
      <c r="E113" s="556"/>
      <c r="F113" s="556"/>
      <c r="G113" s="236" t="s">
        <v>3560</v>
      </c>
      <c r="H113" s="237"/>
      <c r="I113" s="232" t="s">
        <v>3575</v>
      </c>
      <c r="J113" s="223"/>
      <c r="K113" s="223"/>
      <c r="L113" s="223"/>
      <c r="M113" s="223"/>
      <c r="N113" s="223"/>
      <c r="O113" s="21"/>
      <c r="P113" s="21"/>
      <c r="Q113" s="21"/>
      <c r="R113" s="21"/>
      <c r="S113" s="21"/>
      <c r="T113" s="21"/>
    </row>
    <row r="114" spans="1:26" ht="16.5" customHeight="1">
      <c r="A114" s="21"/>
      <c r="B114" s="21"/>
      <c r="C114" s="558"/>
      <c r="D114" s="556"/>
      <c r="E114" s="556"/>
      <c r="F114" s="556"/>
      <c r="G114" s="236" t="s">
        <v>3564</v>
      </c>
      <c r="H114" s="232"/>
      <c r="I114" s="232" t="s">
        <v>3576</v>
      </c>
      <c r="J114" s="223"/>
      <c r="K114" s="223"/>
      <c r="L114" s="223"/>
      <c r="M114" s="223"/>
      <c r="N114" s="223"/>
      <c r="O114" s="21"/>
      <c r="P114" s="21"/>
      <c r="Q114" s="21"/>
      <c r="R114" s="21"/>
      <c r="S114" s="21"/>
      <c r="T114" s="21"/>
    </row>
    <row r="115" spans="1:26" ht="16.5" customHeight="1">
      <c r="A115" s="21"/>
      <c r="B115" s="21"/>
      <c r="C115" s="558"/>
      <c r="D115" s="556"/>
      <c r="E115" s="556"/>
      <c r="F115" s="556" t="s">
        <v>3314</v>
      </c>
      <c r="G115" s="236" t="s">
        <v>3562</v>
      </c>
      <c r="H115" s="232"/>
      <c r="I115" s="232" t="s">
        <v>3577</v>
      </c>
      <c r="J115" s="223"/>
      <c r="K115" s="223"/>
      <c r="L115" s="223"/>
      <c r="M115" s="223"/>
      <c r="N115" s="223"/>
      <c r="O115" s="21"/>
      <c r="P115" s="21"/>
      <c r="Q115" s="21"/>
      <c r="R115" s="21"/>
      <c r="S115" s="21"/>
      <c r="T115" s="21"/>
    </row>
    <row r="116" spans="1:26" ht="16.5" customHeight="1">
      <c r="A116" s="21"/>
      <c r="B116" s="21"/>
      <c r="C116" s="558"/>
      <c r="D116" s="556"/>
      <c r="E116" s="556"/>
      <c r="F116" s="556"/>
      <c r="G116" s="236" t="s">
        <v>3563</v>
      </c>
      <c r="H116" s="232"/>
      <c r="I116" s="232" t="s">
        <v>3578</v>
      </c>
      <c r="J116" s="232"/>
      <c r="K116" s="232"/>
      <c r="L116" s="232"/>
      <c r="M116" s="223"/>
      <c r="N116" s="223"/>
      <c r="O116" s="21"/>
      <c r="P116" s="21"/>
      <c r="Q116" s="21"/>
      <c r="R116" s="21"/>
      <c r="S116" s="21"/>
      <c r="T116" s="21"/>
    </row>
    <row r="117" spans="1:26" ht="16.5" customHeight="1">
      <c r="A117" s="21"/>
      <c r="B117" s="21"/>
      <c r="C117" s="558"/>
      <c r="D117" s="556"/>
      <c r="E117" s="556"/>
      <c r="F117" s="556" t="s">
        <v>3565</v>
      </c>
      <c r="G117" s="556"/>
      <c r="H117" s="232"/>
      <c r="I117" s="232" t="s">
        <v>3579</v>
      </c>
      <c r="J117" s="232"/>
      <c r="K117" s="232"/>
      <c r="L117" s="232"/>
      <c r="M117" s="223"/>
      <c r="N117" s="223"/>
      <c r="O117" s="21"/>
      <c r="P117" s="21"/>
      <c r="Q117" s="21"/>
      <c r="R117" s="21"/>
      <c r="S117" s="21"/>
      <c r="T117" s="21"/>
    </row>
    <row r="118" spans="1:26" ht="16.5" customHeight="1">
      <c r="A118" s="21"/>
      <c r="B118" s="21"/>
      <c r="C118" s="558"/>
      <c r="D118" s="556"/>
      <c r="E118" s="556"/>
      <c r="F118" s="556" t="s">
        <v>3313</v>
      </c>
      <c r="G118" s="556"/>
      <c r="H118" s="232"/>
      <c r="I118" s="232" t="s">
        <v>3561</v>
      </c>
      <c r="J118" s="232"/>
      <c r="K118" s="232"/>
      <c r="L118" s="232"/>
      <c r="M118" s="223"/>
      <c r="N118" s="223"/>
      <c r="O118" s="21"/>
      <c r="P118" s="21"/>
      <c r="Q118" s="21"/>
      <c r="R118" s="21"/>
      <c r="S118" s="21"/>
      <c r="T118" s="21"/>
    </row>
    <row r="119" spans="1:26" ht="16.5" customHeight="1">
      <c r="A119" s="21"/>
      <c r="B119" s="21"/>
      <c r="C119" s="21"/>
      <c r="M119" s="21"/>
      <c r="N119" s="21"/>
      <c r="O119" s="21"/>
      <c r="P119" s="21"/>
      <c r="Q119" s="21"/>
      <c r="R119" s="21"/>
      <c r="S119" s="21"/>
      <c r="T119" s="21"/>
    </row>
    <row r="120" spans="1:26" ht="16.5" customHeight="1">
      <c r="A120" s="21"/>
      <c r="B120" s="21"/>
      <c r="C120" s="21"/>
      <c r="L120" s="223"/>
      <c r="M120" s="21"/>
      <c r="N120" s="21"/>
      <c r="O120" s="21"/>
      <c r="P120" s="21"/>
      <c r="Q120" s="21"/>
      <c r="R120" s="21"/>
      <c r="S120" s="21"/>
      <c r="T120" s="21"/>
    </row>
    <row r="121" spans="1:26" ht="16.5" customHeight="1">
      <c r="A121" s="21"/>
      <c r="B121" s="21"/>
      <c r="C121" s="21"/>
      <c r="S121" s="21"/>
      <c r="T121" s="21"/>
    </row>
    <row r="122" spans="1:26" ht="16.5" customHeight="1">
      <c r="A122" s="21"/>
      <c r="B122" s="21"/>
      <c r="C122" s="21"/>
      <c r="M122" s="21"/>
      <c r="N122" s="21"/>
      <c r="O122" s="21"/>
      <c r="P122" s="21"/>
      <c r="Q122" s="21"/>
      <c r="R122" s="21"/>
      <c r="S122" s="21"/>
      <c r="T122" s="21"/>
    </row>
    <row r="123" spans="1:26" ht="16.5" customHeight="1">
      <c r="A123" s="21"/>
      <c r="B123" s="21"/>
      <c r="C123" s="21"/>
      <c r="M123" s="21"/>
      <c r="N123" s="21"/>
      <c r="O123" s="21"/>
      <c r="P123" s="21"/>
      <c r="Q123" s="21"/>
      <c r="R123" s="21"/>
      <c r="S123" s="21"/>
      <c r="T123" s="21"/>
    </row>
    <row r="124" spans="1:26" ht="16.5" customHeight="1">
      <c r="A124" s="21"/>
      <c r="B124" s="21"/>
      <c r="C124" s="21"/>
      <c r="M124" s="21"/>
      <c r="N124" s="21"/>
      <c r="O124" s="21"/>
      <c r="P124" s="21"/>
      <c r="Q124" s="21"/>
      <c r="R124" s="21"/>
      <c r="S124" s="21"/>
      <c r="T124" s="21"/>
      <c r="U124" s="21"/>
      <c r="V124" s="21"/>
      <c r="W124" s="21"/>
      <c r="X124" s="21"/>
      <c r="Y124" s="21"/>
      <c r="Z124" s="21"/>
    </row>
    <row r="125" spans="1:26" ht="16.5" customHeight="1">
      <c r="A125" s="21"/>
      <c r="B125" s="21"/>
      <c r="C125" s="21"/>
      <c r="M125" s="21"/>
      <c r="N125" s="21"/>
      <c r="O125" s="21"/>
      <c r="P125" s="21"/>
      <c r="Q125" s="21"/>
      <c r="R125" s="21"/>
      <c r="S125" s="21"/>
      <c r="T125" s="21"/>
      <c r="U125" s="21"/>
      <c r="V125" s="21"/>
      <c r="W125" s="21"/>
      <c r="X125" s="21"/>
      <c r="Y125" s="21"/>
      <c r="Z125" s="21"/>
    </row>
    <row r="126" spans="1:26" ht="16.5" customHeight="1">
      <c r="A126" s="21"/>
      <c r="B126" s="21"/>
      <c r="C126" s="21"/>
      <c r="M126" s="21"/>
      <c r="N126" s="21"/>
      <c r="O126" s="21"/>
      <c r="P126" s="21"/>
      <c r="Q126" s="21"/>
      <c r="R126" s="21"/>
      <c r="S126" s="21"/>
      <c r="T126" s="21"/>
      <c r="U126" s="21"/>
      <c r="V126" s="21"/>
      <c r="W126" s="21"/>
      <c r="X126" s="21"/>
      <c r="Y126" s="21"/>
      <c r="Z126" s="21"/>
    </row>
    <row r="127" spans="1:26" ht="16.5" customHeight="1">
      <c r="A127" s="21"/>
      <c r="B127" s="21"/>
      <c r="C127" s="21"/>
      <c r="M127" s="21"/>
      <c r="N127" s="21"/>
      <c r="O127" s="21"/>
      <c r="P127" s="21"/>
      <c r="Q127" s="21"/>
      <c r="R127" s="21"/>
      <c r="S127" s="21"/>
      <c r="T127" s="21"/>
      <c r="U127" s="21"/>
      <c r="V127" s="21"/>
      <c r="W127" s="21"/>
      <c r="X127" s="21"/>
      <c r="Y127" s="21"/>
      <c r="Z127" s="21"/>
    </row>
    <row r="128" spans="1:26" ht="16.5" customHeight="1">
      <c r="A128" s="21"/>
      <c r="B128" s="21"/>
      <c r="C128" s="21"/>
      <c r="M128" s="21"/>
      <c r="N128" s="21"/>
      <c r="O128" s="21"/>
      <c r="P128" s="21"/>
      <c r="Q128" s="21"/>
      <c r="R128" s="21"/>
      <c r="S128" s="21"/>
      <c r="T128" s="21"/>
      <c r="U128" s="21"/>
      <c r="V128" s="21"/>
      <c r="W128" s="21"/>
      <c r="X128" s="21"/>
      <c r="Y128" s="21"/>
      <c r="Z128" s="21"/>
    </row>
    <row r="129" spans="1:26" ht="16.5" customHeight="1">
      <c r="A129" s="21"/>
      <c r="B129" s="21"/>
      <c r="C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65">
    <mergeCell ref="D68:D79"/>
    <mergeCell ref="E68:E79"/>
    <mergeCell ref="F68:F79"/>
    <mergeCell ref="G60:G62"/>
    <mergeCell ref="G63:G64"/>
    <mergeCell ref="G65:G67"/>
    <mergeCell ref="F40:F42"/>
    <mergeCell ref="G43:G44"/>
    <mergeCell ref="C40:C67"/>
    <mergeCell ref="D40:D67"/>
    <mergeCell ref="E40:E67"/>
    <mergeCell ref="F43:F67"/>
    <mergeCell ref="G45:G46"/>
    <mergeCell ref="G47:G48"/>
    <mergeCell ref="G52:G54"/>
    <mergeCell ref="G56:G57"/>
    <mergeCell ref="G58:G59"/>
    <mergeCell ref="D6:D9"/>
    <mergeCell ref="D10:D21"/>
    <mergeCell ref="E10:E21"/>
    <mergeCell ref="F10:F21"/>
    <mergeCell ref="F22:F29"/>
    <mergeCell ref="E6:E9"/>
    <mergeCell ref="D22:D39"/>
    <mergeCell ref="E22:E35"/>
    <mergeCell ref="E36:E39"/>
    <mergeCell ref="F1:J1"/>
    <mergeCell ref="D2:D5"/>
    <mergeCell ref="E2:E5"/>
    <mergeCell ref="F2:F5"/>
    <mergeCell ref="J2:N5"/>
    <mergeCell ref="C10:C39"/>
    <mergeCell ref="F36:F39"/>
    <mergeCell ref="F30:F35"/>
    <mergeCell ref="G30:H30"/>
    <mergeCell ref="G31:H31"/>
    <mergeCell ref="G32:H32"/>
    <mergeCell ref="G33:G35"/>
    <mergeCell ref="G22:G23"/>
    <mergeCell ref="G24:G25"/>
    <mergeCell ref="G26:G27"/>
    <mergeCell ref="G28:H28"/>
    <mergeCell ref="G29:H29"/>
    <mergeCell ref="T83:AD105"/>
    <mergeCell ref="F106:F110"/>
    <mergeCell ref="I109:L110"/>
    <mergeCell ref="F101:F104"/>
    <mergeCell ref="F83:F87"/>
    <mergeCell ref="G98:H98"/>
    <mergeCell ref="G96:G97"/>
    <mergeCell ref="F96:F98"/>
    <mergeCell ref="F111:F114"/>
    <mergeCell ref="C80:C118"/>
    <mergeCell ref="D80:F82"/>
    <mergeCell ref="F88:F95"/>
    <mergeCell ref="D88:E98"/>
    <mergeCell ref="F118:G118"/>
    <mergeCell ref="F115:F116"/>
    <mergeCell ref="F117:G117"/>
    <mergeCell ref="D111:E118"/>
    <mergeCell ref="D99:E110"/>
    <mergeCell ref="F99:G99"/>
    <mergeCell ref="F100:G100"/>
    <mergeCell ref="F105:G105"/>
    <mergeCell ref="D83:E87"/>
  </mergeCells>
  <phoneticPr fontId="38" type="noConversion"/>
  <pageMargins left="0.7" right="0.7" top="0.75" bottom="0.75" header="0" footer="0"/>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topLeftCell="A25" workbookViewId="0">
      <selection activeCell="H39" sqref="H39"/>
    </sheetView>
  </sheetViews>
  <sheetFormatPr defaultColWidth="14.375" defaultRowHeight="15" customHeight="1"/>
  <cols>
    <col min="1" max="1" width="49.5" customWidth="1"/>
    <col min="2" max="2" width="8.875" customWidth="1"/>
    <col min="3" max="3" width="8.625" customWidth="1"/>
    <col min="4" max="4" width="8.625" hidden="1" customWidth="1"/>
    <col min="5" max="6" width="8.625" customWidth="1"/>
  </cols>
  <sheetData>
    <row r="1" spans="1:5" ht="16.5" customHeight="1">
      <c r="A1" s="2" t="s">
        <v>4</v>
      </c>
      <c r="B1" s="2" t="s">
        <v>667</v>
      </c>
      <c r="C1" s="2" t="s">
        <v>668</v>
      </c>
      <c r="D1" s="2" t="s">
        <v>431</v>
      </c>
      <c r="E1" s="2" t="s">
        <v>669</v>
      </c>
    </row>
    <row r="2" spans="1:5" ht="16.5" customHeight="1">
      <c r="A2" s="2" t="s">
        <v>670</v>
      </c>
      <c r="B2" s="2" t="s">
        <v>671</v>
      </c>
      <c r="C2" s="29" t="s">
        <v>672</v>
      </c>
      <c r="D2" s="30" t="s">
        <v>673</v>
      </c>
      <c r="E2" s="2" t="s">
        <v>674</v>
      </c>
    </row>
    <row r="3" spans="1:5" ht="16.5" customHeight="1">
      <c r="A3" s="2" t="s">
        <v>675</v>
      </c>
      <c r="B3" s="2" t="s">
        <v>676</v>
      </c>
      <c r="C3" s="29" t="s">
        <v>677</v>
      </c>
      <c r="D3" s="30" t="s">
        <v>673</v>
      </c>
      <c r="E3" s="2" t="s">
        <v>678</v>
      </c>
    </row>
    <row r="4" spans="1:5" ht="16.5" customHeight="1">
      <c r="A4" s="2" t="s">
        <v>679</v>
      </c>
      <c r="B4" s="2" t="s">
        <v>671</v>
      </c>
      <c r="C4" s="29" t="s">
        <v>680</v>
      </c>
      <c r="D4" s="30" t="s">
        <v>673</v>
      </c>
      <c r="E4" s="2" t="s">
        <v>681</v>
      </c>
    </row>
    <row r="5" spans="1:5" ht="16.5" customHeight="1">
      <c r="A5" s="2" t="s">
        <v>682</v>
      </c>
      <c r="B5" s="2" t="s">
        <v>676</v>
      </c>
      <c r="C5" s="29" t="s">
        <v>683</v>
      </c>
      <c r="D5" s="30" t="s">
        <v>673</v>
      </c>
      <c r="E5" s="2" t="s">
        <v>684</v>
      </c>
    </row>
    <row r="6" spans="1:5" ht="16.5" customHeight="1">
      <c r="A6" s="2" t="s">
        <v>685</v>
      </c>
      <c r="B6" s="2" t="s">
        <v>671</v>
      </c>
      <c r="C6" s="29" t="s">
        <v>686</v>
      </c>
      <c r="D6" s="30" t="s">
        <v>673</v>
      </c>
      <c r="E6" s="2" t="s">
        <v>687</v>
      </c>
    </row>
    <row r="7" spans="1:5" ht="16.5" customHeight="1">
      <c r="A7" s="27" t="s">
        <v>688</v>
      </c>
      <c r="B7" s="2" t="s">
        <v>689</v>
      </c>
      <c r="C7" s="29" t="s">
        <v>690</v>
      </c>
      <c r="D7" s="30" t="s">
        <v>673</v>
      </c>
    </row>
    <row r="8" spans="1:5" ht="16.5" customHeight="1">
      <c r="A8" s="2" t="s">
        <v>691</v>
      </c>
      <c r="B8" s="2" t="s">
        <v>689</v>
      </c>
      <c r="C8" s="29" t="s">
        <v>692</v>
      </c>
      <c r="D8" s="30" t="s">
        <v>673</v>
      </c>
      <c r="E8" s="2" t="s">
        <v>693</v>
      </c>
    </row>
    <row r="9" spans="1:5" ht="16.5" customHeight="1">
      <c r="A9" s="2" t="s">
        <v>694</v>
      </c>
      <c r="B9" s="2" t="s">
        <v>689</v>
      </c>
      <c r="C9" s="31" t="s">
        <v>695</v>
      </c>
      <c r="D9" s="30" t="s">
        <v>673</v>
      </c>
      <c r="E9" s="2" t="s">
        <v>696</v>
      </c>
    </row>
    <row r="10" spans="1:5" ht="16.5" customHeight="1">
      <c r="A10" s="2" t="s">
        <v>697</v>
      </c>
      <c r="B10" s="2" t="s">
        <v>689</v>
      </c>
      <c r="C10" s="29" t="s">
        <v>698</v>
      </c>
      <c r="D10" s="30" t="s">
        <v>673</v>
      </c>
      <c r="E10" s="2" t="s">
        <v>699</v>
      </c>
    </row>
    <row r="11" spans="1:5" ht="16.5" customHeight="1">
      <c r="A11" s="2" t="s">
        <v>700</v>
      </c>
      <c r="B11" s="2" t="s">
        <v>689</v>
      </c>
      <c r="C11" s="29" t="s">
        <v>701</v>
      </c>
      <c r="D11" s="30" t="s">
        <v>673</v>
      </c>
      <c r="E11" s="2" t="s">
        <v>702</v>
      </c>
    </row>
    <row r="12" spans="1:5" ht="16.5" customHeight="1">
      <c r="A12" s="2" t="s">
        <v>703</v>
      </c>
      <c r="B12" s="2" t="s">
        <v>689</v>
      </c>
      <c r="C12" s="29" t="s">
        <v>704</v>
      </c>
      <c r="D12" s="30" t="s">
        <v>673</v>
      </c>
      <c r="E12" s="2" t="s">
        <v>705</v>
      </c>
    </row>
    <row r="13" spans="1:5" ht="16.5" customHeight="1">
      <c r="A13" s="2" t="s">
        <v>706</v>
      </c>
      <c r="B13" s="2" t="s">
        <v>707</v>
      </c>
      <c r="C13" s="29" t="s">
        <v>708</v>
      </c>
      <c r="D13" s="30" t="s">
        <v>673</v>
      </c>
      <c r="E13" s="2" t="s">
        <v>709</v>
      </c>
    </row>
    <row r="14" spans="1:5" ht="16.5" customHeight="1">
      <c r="A14" s="2" t="s">
        <v>710</v>
      </c>
      <c r="B14" s="2" t="s">
        <v>671</v>
      </c>
      <c r="C14" s="29" t="s">
        <v>711</v>
      </c>
      <c r="D14" s="30" t="s">
        <v>673</v>
      </c>
      <c r="E14" s="2" t="s">
        <v>712</v>
      </c>
    </row>
    <row r="15" spans="1:5" ht="16.5" customHeight="1">
      <c r="A15" s="2" t="s">
        <v>713</v>
      </c>
      <c r="B15" s="2" t="s">
        <v>689</v>
      </c>
      <c r="C15" s="29" t="s">
        <v>714</v>
      </c>
      <c r="D15" s="30" t="s">
        <v>673</v>
      </c>
      <c r="E15" s="2" t="s">
        <v>715</v>
      </c>
    </row>
    <row r="16" spans="1:5" ht="16.5" customHeight="1">
      <c r="A16" s="2" t="s">
        <v>716</v>
      </c>
      <c r="B16" s="2" t="s">
        <v>689</v>
      </c>
      <c r="C16" s="29" t="s">
        <v>717</v>
      </c>
      <c r="D16" s="30" t="s">
        <v>673</v>
      </c>
      <c r="E16" s="2" t="s">
        <v>718</v>
      </c>
    </row>
    <row r="17" spans="1:5" ht="16.5" customHeight="1">
      <c r="A17" s="2" t="s">
        <v>719</v>
      </c>
      <c r="B17" s="2" t="s">
        <v>689</v>
      </c>
      <c r="C17" s="29" t="s">
        <v>720</v>
      </c>
      <c r="D17" s="30" t="s">
        <v>673</v>
      </c>
      <c r="E17" s="2" t="s">
        <v>721</v>
      </c>
    </row>
    <row r="18" spans="1:5" ht="16.5" customHeight="1">
      <c r="A18" s="2" t="s">
        <v>722</v>
      </c>
      <c r="B18" s="2" t="s">
        <v>689</v>
      </c>
      <c r="C18" s="29" t="s">
        <v>723</v>
      </c>
      <c r="D18" s="30" t="s">
        <v>673</v>
      </c>
      <c r="E18" s="2" t="s">
        <v>724</v>
      </c>
    </row>
    <row r="19" spans="1:5" ht="16.5" customHeight="1">
      <c r="A19" s="2" t="s">
        <v>725</v>
      </c>
      <c r="B19" s="2" t="s">
        <v>689</v>
      </c>
      <c r="C19" s="29" t="s">
        <v>726</v>
      </c>
      <c r="D19" s="30" t="s">
        <v>673</v>
      </c>
      <c r="E19" s="2" t="s">
        <v>727</v>
      </c>
    </row>
    <row r="20" spans="1:5" ht="16.5" customHeight="1">
      <c r="A20" s="2" t="s">
        <v>728</v>
      </c>
      <c r="B20" s="2" t="s">
        <v>729</v>
      </c>
      <c r="C20" s="29" t="s">
        <v>730</v>
      </c>
      <c r="D20" s="30" t="s">
        <v>673</v>
      </c>
      <c r="E20" s="2" t="s">
        <v>731</v>
      </c>
    </row>
    <row r="21" spans="1:5" ht="16.5" customHeight="1">
      <c r="A21" s="2" t="s">
        <v>732</v>
      </c>
      <c r="B21" s="2" t="s">
        <v>729</v>
      </c>
      <c r="C21" s="29" t="s">
        <v>733</v>
      </c>
      <c r="D21" s="30" t="s">
        <v>673</v>
      </c>
      <c r="E21" s="2" t="s">
        <v>734</v>
      </c>
    </row>
    <row r="22" spans="1:5" ht="16.5" customHeight="1">
      <c r="A22" s="2" t="s">
        <v>735</v>
      </c>
      <c r="B22" s="2" t="s">
        <v>736</v>
      </c>
      <c r="C22" s="29" t="s">
        <v>737</v>
      </c>
      <c r="D22" s="30" t="s">
        <v>673</v>
      </c>
      <c r="E22" s="2" t="s">
        <v>738</v>
      </c>
    </row>
    <row r="23" spans="1:5" ht="16.5" customHeight="1">
      <c r="A23" s="2" t="s">
        <v>739</v>
      </c>
      <c r="B23" s="2" t="s">
        <v>671</v>
      </c>
      <c r="C23" s="29" t="s">
        <v>740</v>
      </c>
      <c r="D23" s="30" t="s">
        <v>673</v>
      </c>
      <c r="E23" s="2" t="s">
        <v>741</v>
      </c>
    </row>
    <row r="24" spans="1:5" ht="16.5" customHeight="1">
      <c r="A24" s="2" t="s">
        <v>742</v>
      </c>
      <c r="B24" s="2" t="s">
        <v>736</v>
      </c>
      <c r="C24" s="29" t="s">
        <v>743</v>
      </c>
      <c r="D24" s="30" t="s">
        <v>673</v>
      </c>
      <c r="E24" s="2" t="s">
        <v>744</v>
      </c>
    </row>
    <row r="25" spans="1:5" ht="16.5" customHeight="1">
      <c r="A25" s="2" t="s">
        <v>745</v>
      </c>
      <c r="B25" s="2" t="s">
        <v>736</v>
      </c>
      <c r="C25" s="29" t="s">
        <v>746</v>
      </c>
      <c r="D25" s="30" t="s">
        <v>673</v>
      </c>
      <c r="E25" s="2" t="s">
        <v>747</v>
      </c>
    </row>
    <row r="26" spans="1:5" ht="16.5" customHeight="1">
      <c r="A26" s="27" t="s">
        <v>748</v>
      </c>
      <c r="B26" s="2" t="s">
        <v>749</v>
      </c>
      <c r="C26" s="29" t="s">
        <v>750</v>
      </c>
      <c r="D26" s="30" t="s">
        <v>673</v>
      </c>
      <c r="E26" s="2" t="s">
        <v>751</v>
      </c>
    </row>
    <row r="27" spans="1:5" ht="16.5" customHeight="1">
      <c r="A27" s="2" t="s">
        <v>752</v>
      </c>
      <c r="B27" s="2" t="s">
        <v>753</v>
      </c>
      <c r="C27" s="29" t="s">
        <v>754</v>
      </c>
      <c r="D27" s="30" t="s">
        <v>673</v>
      </c>
      <c r="E27" s="2" t="s">
        <v>755</v>
      </c>
    </row>
    <row r="28" spans="1:5" ht="16.5" customHeight="1">
      <c r="A28" s="2" t="s">
        <v>756</v>
      </c>
      <c r="B28" s="2" t="s">
        <v>707</v>
      </c>
      <c r="C28" s="29" t="s">
        <v>757</v>
      </c>
      <c r="D28" s="30" t="s">
        <v>673</v>
      </c>
      <c r="E28" s="2" t="s">
        <v>758</v>
      </c>
    </row>
    <row r="29" spans="1:5" ht="16.5" customHeight="1">
      <c r="A29" s="2" t="s">
        <v>759</v>
      </c>
      <c r="B29" s="2" t="s">
        <v>760</v>
      </c>
      <c r="C29" s="29" t="s">
        <v>761</v>
      </c>
      <c r="D29" s="30" t="s">
        <v>673</v>
      </c>
      <c r="E29" s="2" t="s">
        <v>762</v>
      </c>
    </row>
    <row r="30" spans="1:5" ht="16.5" customHeight="1">
      <c r="A30" s="2" t="s">
        <v>763</v>
      </c>
      <c r="B30" s="2" t="s">
        <v>671</v>
      </c>
      <c r="C30" s="29" t="s">
        <v>764</v>
      </c>
      <c r="D30" s="30" t="s">
        <v>673</v>
      </c>
      <c r="E30" s="2" t="s">
        <v>765</v>
      </c>
    </row>
    <row r="31" spans="1:5" ht="16.5" customHeight="1">
      <c r="A31" s="2" t="s">
        <v>766</v>
      </c>
      <c r="B31" s="2" t="s">
        <v>767</v>
      </c>
      <c r="C31" s="29" t="s">
        <v>768</v>
      </c>
      <c r="D31" s="30" t="s">
        <v>673</v>
      </c>
      <c r="E31" s="2" t="s">
        <v>769</v>
      </c>
    </row>
    <row r="32" spans="1:5" ht="16.5" customHeight="1">
      <c r="A32" s="2" t="s">
        <v>770</v>
      </c>
      <c r="B32" s="2" t="s">
        <v>771</v>
      </c>
      <c r="C32" s="29" t="s">
        <v>772</v>
      </c>
      <c r="D32" s="30" t="s">
        <v>673</v>
      </c>
      <c r="E32" s="2" t="s">
        <v>773</v>
      </c>
    </row>
    <row r="33" spans="1:5" ht="16.5" customHeight="1">
      <c r="A33" s="2" t="s">
        <v>774</v>
      </c>
      <c r="B33" s="32" t="s">
        <v>775</v>
      </c>
      <c r="C33" s="29" t="s">
        <v>776</v>
      </c>
      <c r="D33" s="30" t="s">
        <v>673</v>
      </c>
      <c r="E33" s="2" t="s">
        <v>777</v>
      </c>
    </row>
    <row r="34" spans="1:5" ht="16.5" customHeight="1">
      <c r="A34" s="2" t="s">
        <v>778</v>
      </c>
      <c r="B34" s="32" t="s">
        <v>779</v>
      </c>
      <c r="C34" s="29" t="s">
        <v>780</v>
      </c>
      <c r="D34" s="30" t="s">
        <v>673</v>
      </c>
      <c r="E34" s="2" t="s">
        <v>781</v>
      </c>
    </row>
    <row r="35" spans="1:5" ht="16.5" customHeight="1">
      <c r="A35" s="2" t="s">
        <v>782</v>
      </c>
      <c r="B35" s="32" t="s">
        <v>760</v>
      </c>
      <c r="C35" s="29" t="s">
        <v>783</v>
      </c>
      <c r="D35" s="30" t="s">
        <v>673</v>
      </c>
      <c r="E35" s="2" t="s">
        <v>784</v>
      </c>
    </row>
    <row r="36" spans="1:5" ht="16.5" customHeight="1">
      <c r="A36" s="2" t="s">
        <v>785</v>
      </c>
      <c r="B36" s="27" t="s">
        <v>753</v>
      </c>
      <c r="C36" s="29" t="s">
        <v>786</v>
      </c>
      <c r="D36" s="30" t="s">
        <v>673</v>
      </c>
      <c r="E36" s="2" t="s">
        <v>787</v>
      </c>
    </row>
    <row r="37" spans="1:5" ht="16.5" customHeight="1">
      <c r="A37" s="2" t="s">
        <v>788</v>
      </c>
      <c r="B37" s="32" t="s">
        <v>789</v>
      </c>
      <c r="C37" s="29" t="s">
        <v>790</v>
      </c>
      <c r="D37" s="30" t="s">
        <v>673</v>
      </c>
      <c r="E37" s="2" t="s">
        <v>791</v>
      </c>
    </row>
    <row r="38" spans="1:5" ht="16.5" customHeight="1">
      <c r="A38" s="2" t="s">
        <v>792</v>
      </c>
      <c r="B38" s="27" t="s">
        <v>793</v>
      </c>
      <c r="C38" s="29" t="s">
        <v>794</v>
      </c>
      <c r="D38" s="30" t="s">
        <v>673</v>
      </c>
      <c r="E38" s="2" t="s">
        <v>795</v>
      </c>
    </row>
    <row r="39" spans="1:5" ht="16.5" customHeight="1">
      <c r="A39" s="2" t="s">
        <v>796</v>
      </c>
      <c r="B39" s="27" t="s">
        <v>797</v>
      </c>
      <c r="C39" s="29" t="s">
        <v>798</v>
      </c>
      <c r="D39" s="30" t="s">
        <v>673</v>
      </c>
      <c r="E39" s="2" t="s">
        <v>799</v>
      </c>
    </row>
    <row r="40" spans="1:5" ht="16.5" customHeight="1">
      <c r="A40" s="2" t="s">
        <v>800</v>
      </c>
      <c r="B40" s="27" t="s">
        <v>789</v>
      </c>
      <c r="C40" s="29" t="s">
        <v>801</v>
      </c>
      <c r="D40" s="30" t="s">
        <v>673</v>
      </c>
      <c r="E40" s="2" t="s">
        <v>802</v>
      </c>
    </row>
    <row r="41" spans="1:5" ht="16.5" customHeight="1">
      <c r="A41" s="2" t="s">
        <v>803</v>
      </c>
      <c r="B41" s="27" t="s">
        <v>749</v>
      </c>
      <c r="C41" s="29" t="s">
        <v>804</v>
      </c>
      <c r="D41" s="30" t="s">
        <v>673</v>
      </c>
      <c r="E41" s="2" t="s">
        <v>805</v>
      </c>
    </row>
    <row r="42" spans="1:5" ht="16.5" customHeight="1">
      <c r="A42" s="2" t="s">
        <v>806</v>
      </c>
      <c r="B42" s="27" t="s">
        <v>707</v>
      </c>
      <c r="C42" s="29" t="s">
        <v>807</v>
      </c>
      <c r="D42" s="30" t="s">
        <v>673</v>
      </c>
      <c r="E42" s="2" t="s">
        <v>808</v>
      </c>
    </row>
    <row r="43" spans="1:5" ht="16.5" customHeight="1">
      <c r="A43" s="2" t="s">
        <v>809</v>
      </c>
      <c r="B43" s="27" t="s">
        <v>810</v>
      </c>
      <c r="C43" s="31" t="s">
        <v>811</v>
      </c>
      <c r="D43" s="30" t="s">
        <v>673</v>
      </c>
      <c r="E43" s="2" t="s">
        <v>812</v>
      </c>
    </row>
    <row r="44" spans="1:5" ht="16.5" customHeight="1">
      <c r="A44" s="2" t="s">
        <v>813</v>
      </c>
      <c r="B44" s="2" t="s">
        <v>814</v>
      </c>
      <c r="C44" s="29" t="s">
        <v>815</v>
      </c>
      <c r="D44" s="30" t="s">
        <v>673</v>
      </c>
      <c r="E44" s="2" t="s">
        <v>816</v>
      </c>
    </row>
    <row r="45" spans="1:5" ht="16.5" customHeight="1">
      <c r="A45" s="2" t="s">
        <v>817</v>
      </c>
      <c r="B45" s="27" t="s">
        <v>818</v>
      </c>
      <c r="C45" s="29" t="s">
        <v>819</v>
      </c>
      <c r="D45" s="30" t="s">
        <v>673</v>
      </c>
      <c r="E45" s="2" t="s">
        <v>820</v>
      </c>
    </row>
    <row r="46" spans="1:5" ht="16.5" customHeight="1">
      <c r="A46" s="2" t="s">
        <v>821</v>
      </c>
      <c r="B46" s="27" t="s">
        <v>689</v>
      </c>
      <c r="C46" s="29" t="s">
        <v>822</v>
      </c>
      <c r="D46" s="30" t="s">
        <v>673</v>
      </c>
      <c r="E46" s="2" t="s">
        <v>823</v>
      </c>
    </row>
    <row r="47" spans="1:5" ht="16.5" customHeight="1">
      <c r="A47" s="2" t="s">
        <v>824</v>
      </c>
      <c r="B47" s="2" t="s">
        <v>676</v>
      </c>
      <c r="C47" s="29" t="s">
        <v>825</v>
      </c>
      <c r="D47" s="30" t="s">
        <v>673</v>
      </c>
      <c r="E47" s="2" t="s">
        <v>826</v>
      </c>
    </row>
    <row r="48" spans="1:5" ht="16.5" customHeight="1">
      <c r="A48" s="2" t="s">
        <v>827</v>
      </c>
      <c r="B48" s="27" t="s">
        <v>793</v>
      </c>
      <c r="C48" s="29" t="s">
        <v>828</v>
      </c>
      <c r="D48" s="30" t="s">
        <v>673</v>
      </c>
      <c r="E48" s="2" t="s">
        <v>829</v>
      </c>
    </row>
    <row r="49" spans="1:5" ht="16.5" customHeight="1">
      <c r="A49" s="2" t="s">
        <v>830</v>
      </c>
      <c r="B49" s="27" t="s">
        <v>831</v>
      </c>
      <c r="C49" s="29" t="s">
        <v>832</v>
      </c>
      <c r="D49" s="30" t="s">
        <v>673</v>
      </c>
      <c r="E49" s="2" t="s">
        <v>833</v>
      </c>
    </row>
    <row r="50" spans="1:5" ht="16.5" customHeight="1">
      <c r="A50" s="2" t="s">
        <v>834</v>
      </c>
      <c r="B50" s="2" t="s">
        <v>676</v>
      </c>
      <c r="C50" s="31" t="s">
        <v>835</v>
      </c>
      <c r="D50" s="33" t="s">
        <v>673</v>
      </c>
      <c r="E50" s="2" t="s">
        <v>836</v>
      </c>
    </row>
    <row r="51" spans="1:5" ht="16.5" customHeight="1">
      <c r="A51" s="2" t="s">
        <v>837</v>
      </c>
      <c r="B51" s="2" t="s">
        <v>676</v>
      </c>
      <c r="C51" s="31" t="s">
        <v>838</v>
      </c>
      <c r="D51" s="33" t="s">
        <v>673</v>
      </c>
      <c r="E51" s="2" t="s">
        <v>839</v>
      </c>
    </row>
    <row r="52" spans="1:5" ht="16.5" customHeight="1">
      <c r="A52" s="31" t="s">
        <v>840</v>
      </c>
      <c r="B52" s="2" t="s">
        <v>841</v>
      </c>
      <c r="C52" s="31" t="s">
        <v>842</v>
      </c>
      <c r="D52" s="33" t="s">
        <v>673</v>
      </c>
      <c r="E52" s="2" t="s">
        <v>843</v>
      </c>
    </row>
    <row r="53" spans="1:5" ht="16.5" customHeight="1">
      <c r="A53" s="2" t="s">
        <v>844</v>
      </c>
      <c r="B53" s="2" t="s">
        <v>845</v>
      </c>
      <c r="C53" s="31" t="s">
        <v>846</v>
      </c>
      <c r="D53" s="33" t="s">
        <v>673</v>
      </c>
      <c r="E53" s="2" t="s">
        <v>847</v>
      </c>
    </row>
    <row r="54" spans="1:5" ht="16.5" customHeight="1">
      <c r="A54" s="34" t="s">
        <v>848</v>
      </c>
      <c r="B54" s="2" t="s">
        <v>849</v>
      </c>
      <c r="C54" s="31" t="s">
        <v>850</v>
      </c>
      <c r="D54" s="33" t="s">
        <v>673</v>
      </c>
      <c r="E54" s="2" t="s">
        <v>851</v>
      </c>
    </row>
    <row r="55" spans="1:5" ht="16.5" customHeight="1">
      <c r="A55" s="2" t="s">
        <v>852</v>
      </c>
      <c r="B55" s="2" t="s">
        <v>853</v>
      </c>
      <c r="C55" s="31" t="s">
        <v>854</v>
      </c>
      <c r="D55" s="33" t="s">
        <v>673</v>
      </c>
      <c r="E55" s="2" t="s">
        <v>855</v>
      </c>
    </row>
    <row r="56" spans="1:5" ht="16.5" customHeight="1">
      <c r="A56" s="2" t="s">
        <v>856</v>
      </c>
      <c r="B56" s="2" t="s">
        <v>857</v>
      </c>
      <c r="C56" s="31" t="s">
        <v>858</v>
      </c>
      <c r="D56" s="33" t="s">
        <v>673</v>
      </c>
      <c r="E56" s="2" t="s">
        <v>859</v>
      </c>
    </row>
    <row r="57" spans="1:5" ht="16.5" customHeight="1">
      <c r="A57" s="568" t="s">
        <v>860</v>
      </c>
      <c r="B57" s="34" t="s">
        <v>861</v>
      </c>
      <c r="C57" s="35" t="s">
        <v>862</v>
      </c>
      <c r="D57" s="33" t="s">
        <v>673</v>
      </c>
    </row>
    <row r="58" spans="1:5" ht="16.5" customHeight="1">
      <c r="A58" s="507"/>
      <c r="B58" s="34" t="s">
        <v>863</v>
      </c>
      <c r="C58" s="36" t="s">
        <v>864</v>
      </c>
      <c r="D58" s="33" t="s">
        <v>673</v>
      </c>
    </row>
    <row r="59" spans="1:5" ht="16.5" customHeight="1">
      <c r="A59" s="34" t="s">
        <v>865</v>
      </c>
      <c r="B59" s="34" t="s">
        <v>866</v>
      </c>
      <c r="C59" s="35" t="s">
        <v>867</v>
      </c>
      <c r="D59" s="33" t="s">
        <v>673</v>
      </c>
    </row>
    <row r="60" spans="1:5" ht="16.5" customHeight="1">
      <c r="A60" s="34" t="s">
        <v>868</v>
      </c>
      <c r="B60" s="34" t="s">
        <v>866</v>
      </c>
      <c r="C60" s="36" t="s">
        <v>869</v>
      </c>
      <c r="D60" s="33" t="s">
        <v>673</v>
      </c>
    </row>
    <row r="61" spans="1:5" ht="16.5" customHeight="1">
      <c r="A61" s="155" t="s">
        <v>2900</v>
      </c>
      <c r="B61" s="133" t="s">
        <v>2901</v>
      </c>
      <c r="C61" s="154" t="s">
        <v>2897</v>
      </c>
      <c r="D61" s="33" t="s">
        <v>673</v>
      </c>
      <c r="E61" s="156" t="s">
        <v>2904</v>
      </c>
    </row>
    <row r="62" spans="1:5" ht="16.5" customHeight="1">
      <c r="A62" s="153" t="s">
        <v>2899</v>
      </c>
      <c r="B62" s="156" t="s">
        <v>2902</v>
      </c>
      <c r="C62" s="154" t="s">
        <v>2898</v>
      </c>
      <c r="D62" s="33" t="s">
        <v>673</v>
      </c>
      <c r="E62" s="156" t="s">
        <v>2903</v>
      </c>
    </row>
    <row r="63" spans="1:5" ht="16.5" customHeight="1">
      <c r="A63" s="175" t="s">
        <v>2958</v>
      </c>
      <c r="B63" s="176" t="s">
        <v>2959</v>
      </c>
      <c r="C63" s="154" t="s">
        <v>2960</v>
      </c>
      <c r="D63" s="176" t="s">
        <v>673</v>
      </c>
      <c r="E63" s="133" t="s">
        <v>2961</v>
      </c>
    </row>
    <row r="64" spans="1:5" ht="16.5" customHeight="1">
      <c r="A64" s="132" t="s">
        <v>3225</v>
      </c>
      <c r="B64" s="202" t="s">
        <v>3224</v>
      </c>
      <c r="C64" s="154" t="s">
        <v>3226</v>
      </c>
      <c r="D64" s="176" t="s">
        <v>673</v>
      </c>
      <c r="E64" s="202" t="s">
        <v>3227</v>
      </c>
    </row>
    <row r="65" spans="1:5" ht="16.5" customHeight="1">
      <c r="A65" s="132" t="s">
        <v>3229</v>
      </c>
      <c r="B65" s="203" t="s">
        <v>3230</v>
      </c>
      <c r="C65" s="154" t="s">
        <v>3228</v>
      </c>
      <c r="D65" s="176" t="s">
        <v>673</v>
      </c>
      <c r="E65" s="123" t="s">
        <v>3231</v>
      </c>
    </row>
    <row r="66" spans="1:5" ht="16.5" customHeight="1">
      <c r="A66" s="132" t="s">
        <v>3237</v>
      </c>
      <c r="B66" s="206" t="s">
        <v>3235</v>
      </c>
      <c r="C66" s="154" t="s">
        <v>3234</v>
      </c>
      <c r="D66" s="176" t="s">
        <v>673</v>
      </c>
      <c r="E66" s="204" t="s">
        <v>3236</v>
      </c>
    </row>
    <row r="67" spans="1:5" ht="16.5" customHeight="1">
      <c r="A67" s="132" t="s">
        <v>3238</v>
      </c>
      <c r="B67" s="206" t="s">
        <v>3235</v>
      </c>
      <c r="C67" s="205" t="s">
        <v>3233</v>
      </c>
      <c r="D67" s="176" t="s">
        <v>673</v>
      </c>
      <c r="E67" s="204" t="s">
        <v>3232</v>
      </c>
    </row>
    <row r="68" spans="1:5" ht="16.5" customHeight="1">
      <c r="A68" s="132" t="s">
        <v>3241</v>
      </c>
      <c r="B68" s="175" t="s">
        <v>3242</v>
      </c>
      <c r="C68" s="154" t="s">
        <v>3240</v>
      </c>
      <c r="D68" s="176" t="s">
        <v>673</v>
      </c>
      <c r="E68" s="207" t="s">
        <v>3243</v>
      </c>
    </row>
    <row r="69" spans="1:5" ht="16.5" customHeight="1"/>
    <row r="70" spans="1:5" ht="16.5" customHeight="1"/>
    <row r="71" spans="1:5" ht="16.5" customHeight="1"/>
    <row r="72" spans="1:5" ht="16.5" customHeight="1"/>
    <row r="73" spans="1:5" ht="16.5" customHeight="1"/>
    <row r="74" spans="1:5" ht="16.5" customHeight="1"/>
    <row r="75" spans="1:5" ht="16.5" customHeight="1"/>
    <row r="76" spans="1:5" ht="16.5" customHeight="1"/>
    <row r="77" spans="1:5" ht="16.5" customHeight="1"/>
    <row r="78" spans="1:5" ht="16.5" customHeight="1"/>
    <row r="79" spans="1:5" ht="16.5" customHeight="1"/>
    <row r="80" spans="1:5"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57:A58"/>
  </mergeCells>
  <phoneticPr fontId="38" type="noConversion"/>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A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D05B7AE1-4046-4A7B-ACF0-0F4BF2B3CB75}"/>
    <hyperlink ref="C62" r:id="rId61" xr:uid="{B4CD09BA-747B-449C-9730-906E19DC1002}"/>
    <hyperlink ref="C63" r:id="rId62" xr:uid="{2484A79D-957F-4120-8C37-75FD8B9AE549}"/>
    <hyperlink ref="C64" r:id="rId63" xr:uid="{3C904C6C-9E6C-4DEA-8DE6-D8DAE576AB9B}"/>
    <hyperlink ref="C65" r:id="rId64" xr:uid="{EF74ED61-D520-42B5-B18E-787898401B34}"/>
    <hyperlink ref="C66" r:id="rId65" xr:uid="{F06B10CD-B626-4F58-9F16-E9F9EC123A99}"/>
    <hyperlink ref="C68" r:id="rId66" xr:uid="{D9B25154-8556-4526-B761-6B59420CDC98}"/>
  </hyperlinks>
  <pageMargins left="0.7" right="0.7" top="0.75" bottom="0.75" header="0" footer="0"/>
  <pageSetup paperSize="9" orientation="landscape" r:id="rId6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BL1000"/>
  <sheetViews>
    <sheetView workbookViewId="0">
      <selection activeCell="H14" sqref="H14"/>
    </sheetView>
  </sheetViews>
  <sheetFormatPr defaultColWidth="14.375" defaultRowHeight="15" customHeight="1"/>
  <cols>
    <col min="1" max="1" width="7.625" customWidth="1"/>
    <col min="2" max="3" width="8.625" customWidth="1"/>
    <col min="4" max="4" width="10.25" customWidth="1"/>
    <col min="5" max="5" width="21.5" customWidth="1"/>
    <col min="6" max="6" width="23.25" customWidth="1"/>
    <col min="7" max="7" width="28.5" customWidth="1"/>
    <col min="8" max="8" width="26.75" customWidth="1"/>
    <col min="9" max="9" width="22.25" customWidth="1"/>
    <col min="10" max="18" width="8.625" customWidth="1"/>
    <col min="19" max="19" width="18.625" customWidth="1"/>
    <col min="20" max="64" width="8.625" customWidth="1"/>
  </cols>
  <sheetData>
    <row r="1" spans="2:64" ht="16.5" customHeight="1"/>
    <row r="2" spans="2:64" ht="16.5" customHeight="1">
      <c r="F2" s="2" t="s">
        <v>2227</v>
      </c>
      <c r="G2" s="22">
        <v>1.4999999999999999E-2</v>
      </c>
      <c r="H2" s="34">
        <v>0</v>
      </c>
      <c r="I2" s="34">
        <v>1</v>
      </c>
      <c r="J2" s="34">
        <v>2</v>
      </c>
      <c r="K2" s="34">
        <v>3</v>
      </c>
      <c r="L2" s="34">
        <v>4</v>
      </c>
      <c r="M2" s="34">
        <v>5</v>
      </c>
      <c r="N2" s="34">
        <v>6</v>
      </c>
      <c r="O2" s="34">
        <v>7</v>
      </c>
      <c r="P2" s="34">
        <v>8</v>
      </c>
      <c r="Q2" s="34">
        <v>9</v>
      </c>
      <c r="R2" s="34">
        <v>10</v>
      </c>
    </row>
    <row r="3" spans="2:64" ht="16.5" customHeight="1">
      <c r="F3" s="155" t="s">
        <v>3913</v>
      </c>
      <c r="G3" s="22">
        <v>0.1</v>
      </c>
      <c r="H3" s="22">
        <v>0.1</v>
      </c>
      <c r="I3" s="11">
        <f t="shared" ref="I3:R3" si="0">IF(H3&gt;=99%,100%,H3+((100%-H3)*$G$3)+$G$2)</f>
        <v>0.20500000000000002</v>
      </c>
      <c r="J3" s="11">
        <f t="shared" si="0"/>
        <v>0.29950000000000004</v>
      </c>
      <c r="K3" s="11">
        <f t="shared" si="0"/>
        <v>0.38455000000000006</v>
      </c>
      <c r="L3" s="11">
        <f t="shared" si="0"/>
        <v>0.46109500000000009</v>
      </c>
      <c r="M3" s="11">
        <f t="shared" si="0"/>
        <v>0.52998550000000011</v>
      </c>
      <c r="N3" s="11">
        <f t="shared" si="0"/>
        <v>0.59198695000000012</v>
      </c>
      <c r="O3" s="11">
        <f t="shared" si="0"/>
        <v>0.64778825500000015</v>
      </c>
      <c r="P3" s="11">
        <f t="shared" si="0"/>
        <v>0.69800942950000011</v>
      </c>
      <c r="Q3" s="11">
        <f t="shared" si="0"/>
        <v>0.74320848655000016</v>
      </c>
      <c r="R3" s="11">
        <f t="shared" si="0"/>
        <v>0.78388763789500016</v>
      </c>
    </row>
    <row r="4" spans="2:64" ht="16.5" customHeight="1">
      <c r="H4" s="22">
        <v>0.3</v>
      </c>
      <c r="I4" s="11">
        <f t="shared" ref="I4:R4" si="1">IF(H4&gt;=99%,100%,H4+((100%-H4)*$G$3)+$G$2)</f>
        <v>0.38500000000000001</v>
      </c>
      <c r="J4" s="11">
        <f t="shared" si="1"/>
        <v>0.46150000000000002</v>
      </c>
      <c r="K4" s="11">
        <f t="shared" si="1"/>
        <v>0.53034999999999999</v>
      </c>
      <c r="L4" s="11">
        <f t="shared" si="1"/>
        <v>0.59231500000000004</v>
      </c>
      <c r="M4" s="11">
        <f t="shared" si="1"/>
        <v>0.64808350000000003</v>
      </c>
      <c r="N4" s="11">
        <f t="shared" si="1"/>
        <v>0.69827515000000007</v>
      </c>
      <c r="O4" s="11">
        <f t="shared" si="1"/>
        <v>0.74344763500000011</v>
      </c>
      <c r="P4" s="11">
        <f t="shared" si="1"/>
        <v>0.78410287150000013</v>
      </c>
      <c r="Q4" s="11">
        <f t="shared" si="1"/>
        <v>0.82069258435000014</v>
      </c>
      <c r="R4" s="11">
        <f t="shared" si="1"/>
        <v>0.85362332591500012</v>
      </c>
    </row>
    <row r="5" spans="2:64" ht="16.5" customHeight="1">
      <c r="H5" s="22">
        <v>0.5</v>
      </c>
      <c r="I5" s="11">
        <f t="shared" ref="I5:R5" si="2">IF(H5&gt;=99%,100%,H5+((100%-H5)*$G$3)+$G$2)</f>
        <v>0.56500000000000006</v>
      </c>
      <c r="J5" s="11">
        <f t="shared" si="2"/>
        <v>0.62350000000000005</v>
      </c>
      <c r="K5" s="11">
        <f t="shared" si="2"/>
        <v>0.67615000000000003</v>
      </c>
      <c r="L5" s="11">
        <f t="shared" si="2"/>
        <v>0.72353500000000004</v>
      </c>
      <c r="M5" s="11">
        <f t="shared" si="2"/>
        <v>0.76618150000000007</v>
      </c>
      <c r="N5" s="11">
        <f t="shared" si="2"/>
        <v>0.80456335000000012</v>
      </c>
      <c r="O5" s="11">
        <f t="shared" si="2"/>
        <v>0.83910701500000007</v>
      </c>
      <c r="P5" s="11">
        <f t="shared" si="2"/>
        <v>0.87019631350000004</v>
      </c>
      <c r="Q5" s="11">
        <f t="shared" si="2"/>
        <v>0.89817668215000002</v>
      </c>
      <c r="R5" s="11">
        <f t="shared" si="2"/>
        <v>0.92335901393499997</v>
      </c>
    </row>
    <row r="6" spans="2:64" ht="16.5" customHeight="1">
      <c r="H6" s="22">
        <v>0.7</v>
      </c>
      <c r="I6" s="11">
        <f t="shared" ref="I6:R6" si="3">IF(H6&gt;=99%,100%,H6+((100%-H6)*$G$3)+$G$2)</f>
        <v>0.745</v>
      </c>
      <c r="J6" s="11">
        <f t="shared" si="3"/>
        <v>0.78549999999999998</v>
      </c>
      <c r="K6" s="11">
        <f t="shared" si="3"/>
        <v>0.82194999999999996</v>
      </c>
      <c r="L6" s="11">
        <f t="shared" si="3"/>
        <v>0.85475499999999993</v>
      </c>
      <c r="M6" s="11">
        <f t="shared" si="3"/>
        <v>0.8842795</v>
      </c>
      <c r="N6" s="11">
        <f t="shared" si="3"/>
        <v>0.91085154999999995</v>
      </c>
      <c r="O6" s="11">
        <f t="shared" si="3"/>
        <v>0.93476639499999992</v>
      </c>
      <c r="P6" s="11">
        <f t="shared" si="3"/>
        <v>0.95628975549999995</v>
      </c>
      <c r="Q6" s="11">
        <f t="shared" si="3"/>
        <v>0.97566077995</v>
      </c>
      <c r="R6" s="11">
        <f t="shared" si="3"/>
        <v>0.99309470195500005</v>
      </c>
    </row>
    <row r="7" spans="2:64" ht="16.5" customHeight="1">
      <c r="H7" s="22">
        <v>0.9</v>
      </c>
      <c r="I7" s="11">
        <f t="shared" ref="I7:R7" si="4">IF(H7&gt;=99%,100%,H7+((100%-H7)*$G$3)+$G$2)</f>
        <v>0.92500000000000004</v>
      </c>
      <c r="J7" s="11">
        <f t="shared" si="4"/>
        <v>0.94750000000000001</v>
      </c>
      <c r="K7" s="11">
        <f t="shared" si="4"/>
        <v>0.96775</v>
      </c>
      <c r="L7" s="11">
        <f t="shared" si="4"/>
        <v>0.98597500000000005</v>
      </c>
      <c r="M7" s="11">
        <f t="shared" si="4"/>
        <v>1.0023774999999999</v>
      </c>
      <c r="N7" s="11">
        <f t="shared" si="4"/>
        <v>1</v>
      </c>
      <c r="O7" s="11">
        <f t="shared" si="4"/>
        <v>1</v>
      </c>
      <c r="P7" s="11">
        <f t="shared" si="4"/>
        <v>1</v>
      </c>
      <c r="Q7" s="11">
        <f t="shared" si="4"/>
        <v>1</v>
      </c>
      <c r="R7" s="11">
        <f t="shared" si="4"/>
        <v>1</v>
      </c>
    </row>
    <row r="8" spans="2:64" ht="16.5" customHeight="1">
      <c r="H8" s="22"/>
      <c r="I8" s="11"/>
      <c r="J8" s="11"/>
      <c r="K8" s="11"/>
      <c r="L8" s="11"/>
      <c r="M8" s="11"/>
      <c r="N8" s="11"/>
      <c r="O8" s="11"/>
      <c r="P8" s="11"/>
      <c r="Q8" s="11"/>
      <c r="R8" s="11"/>
    </row>
    <row r="9" spans="2:64" ht="16.5" customHeight="1">
      <c r="M9" s="515" t="s">
        <v>2228</v>
      </c>
      <c r="N9" s="507"/>
      <c r="O9" s="507"/>
      <c r="P9" s="507"/>
      <c r="Q9" s="507"/>
      <c r="R9" s="507"/>
      <c r="S9" s="507"/>
      <c r="T9" s="507"/>
      <c r="U9" s="507"/>
      <c r="V9" s="507"/>
      <c r="W9" s="507"/>
      <c r="X9" s="507"/>
      <c r="Y9" s="507"/>
      <c r="Z9" s="507"/>
      <c r="AA9" s="507"/>
      <c r="AB9" s="507"/>
      <c r="AC9" s="507"/>
      <c r="AD9" s="507"/>
      <c r="AE9" s="507"/>
      <c r="AF9" s="507"/>
      <c r="AG9" s="507"/>
      <c r="AH9" s="507"/>
      <c r="AI9" s="507"/>
      <c r="AJ9" s="507"/>
      <c r="AK9" s="507"/>
      <c r="AL9" s="507"/>
      <c r="AM9" s="515" t="s">
        <v>2229</v>
      </c>
      <c r="AN9" s="507"/>
      <c r="AO9" s="507"/>
      <c r="AP9" s="507"/>
      <c r="AQ9" s="507"/>
      <c r="AR9" s="507"/>
      <c r="AS9" s="507"/>
      <c r="AT9" s="507"/>
      <c r="AU9" s="507"/>
      <c r="AV9" s="507"/>
      <c r="AW9" s="507"/>
      <c r="AX9" s="507"/>
      <c r="AY9" s="507"/>
      <c r="AZ9" s="507"/>
      <c r="BA9" s="507"/>
      <c r="BB9" s="507"/>
      <c r="BC9" s="507"/>
      <c r="BD9" s="507"/>
      <c r="BE9" s="507"/>
      <c r="BF9" s="507"/>
      <c r="BG9" s="507"/>
      <c r="BH9" s="507"/>
      <c r="BI9" s="507"/>
      <c r="BJ9" s="507"/>
      <c r="BK9" s="507"/>
      <c r="BL9" s="507"/>
    </row>
    <row r="10" spans="2:64" ht="16.5" customHeight="1">
      <c r="D10" s="2"/>
      <c r="M10" s="515" t="s">
        <v>2230</v>
      </c>
      <c r="N10" s="507"/>
      <c r="O10" s="507"/>
      <c r="P10" s="507"/>
      <c r="Q10" s="507"/>
      <c r="R10" s="507"/>
      <c r="S10" s="507"/>
      <c r="T10" s="507"/>
      <c r="U10" s="507"/>
      <c r="V10" s="507"/>
      <c r="W10" s="507"/>
      <c r="X10" s="507"/>
      <c r="Y10" s="507"/>
      <c r="Z10" s="507"/>
      <c r="AA10" s="507"/>
      <c r="AB10" s="507"/>
      <c r="AC10" s="507"/>
      <c r="AD10" s="507"/>
      <c r="AE10" s="507"/>
      <c r="AF10" s="507"/>
      <c r="AG10" s="507"/>
      <c r="AH10" s="507"/>
      <c r="AI10" s="507"/>
      <c r="AJ10" s="507"/>
      <c r="AK10" s="507"/>
      <c r="AL10" s="507"/>
      <c r="AM10" s="515" t="s">
        <v>2230</v>
      </c>
      <c r="AN10" s="507"/>
      <c r="AO10" s="507"/>
      <c r="AP10" s="507"/>
      <c r="AQ10" s="507"/>
      <c r="AR10" s="507"/>
      <c r="AS10" s="507"/>
      <c r="AT10" s="507"/>
      <c r="AU10" s="507"/>
      <c r="AV10" s="507"/>
      <c r="AW10" s="507"/>
      <c r="AX10" s="507"/>
      <c r="AY10" s="507"/>
      <c r="AZ10" s="507"/>
      <c r="BA10" s="507"/>
      <c r="BB10" s="507"/>
      <c r="BC10" s="507"/>
      <c r="BD10" s="507"/>
      <c r="BE10" s="507"/>
      <c r="BF10" s="507"/>
      <c r="BG10" s="507"/>
      <c r="BH10" s="507"/>
      <c r="BI10" s="507"/>
      <c r="BJ10" s="507"/>
      <c r="BK10" s="507"/>
      <c r="BL10" s="507"/>
    </row>
    <row r="11" spans="2:64" ht="16.5" customHeight="1">
      <c r="C11" s="2" t="s">
        <v>2231</v>
      </c>
      <c r="D11" s="2" t="s">
        <v>2232</v>
      </c>
      <c r="E11" s="2" t="s">
        <v>2233</v>
      </c>
      <c r="F11" s="2" t="s">
        <v>2232</v>
      </c>
      <c r="G11" s="2" t="s">
        <v>2231</v>
      </c>
      <c r="H11" s="2" t="s">
        <v>2233</v>
      </c>
      <c r="M11" s="515" t="s">
        <v>2234</v>
      </c>
      <c r="N11" s="507"/>
      <c r="O11" s="515" t="s">
        <v>2235</v>
      </c>
      <c r="P11" s="507"/>
      <c r="Q11" s="515" t="s">
        <v>2236</v>
      </c>
      <c r="R11" s="507"/>
      <c r="S11" s="515" t="s">
        <v>2237</v>
      </c>
      <c r="T11" s="507"/>
      <c r="U11" s="515" t="s">
        <v>2238</v>
      </c>
      <c r="V11" s="507"/>
      <c r="W11" s="515" t="s">
        <v>2239</v>
      </c>
      <c r="X11" s="507"/>
      <c r="Y11" s="515" t="s">
        <v>2240</v>
      </c>
      <c r="Z11" s="507"/>
      <c r="AA11" s="515" t="s">
        <v>2241</v>
      </c>
      <c r="AB11" s="507"/>
      <c r="AC11" s="515" t="s">
        <v>2242</v>
      </c>
      <c r="AD11" s="507"/>
      <c r="AE11" s="515" t="s">
        <v>2243</v>
      </c>
      <c r="AF11" s="507"/>
      <c r="AG11" s="515" t="s">
        <v>2244</v>
      </c>
      <c r="AH11" s="507"/>
      <c r="AI11" s="515" t="s">
        <v>2245</v>
      </c>
      <c r="AJ11" s="507"/>
      <c r="AK11" s="515" t="s">
        <v>2246</v>
      </c>
      <c r="AL11" s="507"/>
      <c r="AM11" s="515" t="s">
        <v>2234</v>
      </c>
      <c r="AN11" s="507"/>
      <c r="AO11" s="515" t="s">
        <v>2235</v>
      </c>
      <c r="AP11" s="507"/>
      <c r="AQ11" s="515" t="s">
        <v>2236</v>
      </c>
      <c r="AR11" s="507"/>
      <c r="AS11" s="515" t="s">
        <v>2237</v>
      </c>
      <c r="AT11" s="507"/>
      <c r="AU11" s="515" t="s">
        <v>2238</v>
      </c>
      <c r="AV11" s="507"/>
      <c r="AW11" s="515" t="s">
        <v>2239</v>
      </c>
      <c r="AX11" s="507"/>
      <c r="AY11" s="515" t="s">
        <v>2240</v>
      </c>
      <c r="AZ11" s="507"/>
      <c r="BA11" s="515" t="s">
        <v>2241</v>
      </c>
      <c r="BB11" s="507"/>
      <c r="BC11" s="515" t="s">
        <v>2242</v>
      </c>
      <c r="BD11" s="507"/>
      <c r="BE11" s="515" t="s">
        <v>2243</v>
      </c>
      <c r="BF11" s="507"/>
      <c r="BG11" s="515" t="s">
        <v>2244</v>
      </c>
      <c r="BH11" s="507"/>
      <c r="BI11" s="515" t="s">
        <v>2245</v>
      </c>
      <c r="BJ11" s="507"/>
      <c r="BK11" s="515" t="s">
        <v>2246</v>
      </c>
      <c r="BL11" s="507"/>
    </row>
    <row r="12" spans="2:64" ht="16.5" customHeight="1">
      <c r="B12" s="2" t="s">
        <v>4</v>
      </c>
      <c r="C12" s="2" t="s">
        <v>2247</v>
      </c>
      <c r="D12" s="164" t="s">
        <v>3308</v>
      </c>
      <c r="E12" s="2" t="s">
        <v>2249</v>
      </c>
      <c r="F12" s="2" t="s">
        <v>2250</v>
      </c>
      <c r="G12" s="2" t="s">
        <v>2251</v>
      </c>
      <c r="H12" s="2" t="s">
        <v>2252</v>
      </c>
      <c r="M12" s="2" t="s">
        <v>2253</v>
      </c>
      <c r="N12" s="2" t="s">
        <v>2254</v>
      </c>
      <c r="O12" s="2" t="s">
        <v>2255</v>
      </c>
      <c r="P12" s="2" t="s">
        <v>2256</v>
      </c>
      <c r="Q12" s="2" t="s">
        <v>2257</v>
      </c>
      <c r="R12" s="2" t="s">
        <v>2258</v>
      </c>
      <c r="S12" s="2" t="s">
        <v>2259</v>
      </c>
      <c r="T12" s="2" t="s">
        <v>2260</v>
      </c>
      <c r="U12" s="2" t="s">
        <v>2261</v>
      </c>
      <c r="V12" s="2" t="s">
        <v>2262</v>
      </c>
      <c r="W12" s="2" t="s">
        <v>2263</v>
      </c>
      <c r="X12" s="2" t="s">
        <v>2251</v>
      </c>
      <c r="Y12" s="2" t="s">
        <v>2264</v>
      </c>
      <c r="Z12" s="2" t="s">
        <v>2265</v>
      </c>
      <c r="AA12" s="2" t="s">
        <v>2266</v>
      </c>
      <c r="AB12" s="2" t="s">
        <v>2267</v>
      </c>
      <c r="AC12" s="2" t="s">
        <v>2268</v>
      </c>
      <c r="AD12" s="2" t="s">
        <v>2269</v>
      </c>
      <c r="AE12" s="2" t="s">
        <v>2270</v>
      </c>
      <c r="AF12" s="2" t="s">
        <v>2271</v>
      </c>
      <c r="AG12" s="2" t="s">
        <v>2272</v>
      </c>
      <c r="AH12" s="2" t="s">
        <v>2273</v>
      </c>
      <c r="AI12" s="2" t="s">
        <v>2274</v>
      </c>
      <c r="AJ12" s="2" t="s">
        <v>2275</v>
      </c>
      <c r="AK12" s="2" t="s">
        <v>2276</v>
      </c>
      <c r="AL12" s="2" t="s">
        <v>2277</v>
      </c>
      <c r="AM12" s="2" t="str">
        <f t="shared" ref="AM12:AN12" si="5">M12</f>
        <v>야마모토 겐류사이 시게쿠니</v>
      </c>
      <c r="AN12" s="2" t="str">
        <f t="shared" si="5"/>
        <v>사사키베 쵸지로 타다오키</v>
      </c>
      <c r="AP12" s="2" t="s">
        <v>2278</v>
      </c>
      <c r="AQ12" s="2" t="s">
        <v>2279</v>
      </c>
      <c r="AR12" s="91" t="s">
        <v>2280</v>
      </c>
      <c r="AS12" s="2" t="s">
        <v>2259</v>
      </c>
      <c r="AT12" s="2" t="s">
        <v>2281</v>
      </c>
      <c r="AU12" s="2" t="s">
        <v>2282</v>
      </c>
      <c r="AV12" s="2" t="s">
        <v>2261</v>
      </c>
      <c r="AW12" s="2" t="s">
        <v>2283</v>
      </c>
      <c r="AX12" s="2" t="s">
        <v>2284</v>
      </c>
      <c r="AY12" s="2" t="s">
        <v>2285</v>
      </c>
      <c r="AZ12" s="2" t="s">
        <v>2286</v>
      </c>
    </row>
    <row r="13" spans="2:64" ht="16.5" customHeight="1">
      <c r="B13" s="2" t="s">
        <v>2287</v>
      </c>
      <c r="C13" s="2" t="s">
        <v>2288</v>
      </c>
      <c r="D13" s="2" t="s">
        <v>2289</v>
      </c>
      <c r="E13" s="2" t="s">
        <v>2290</v>
      </c>
      <c r="F13" s="2" t="s">
        <v>2291</v>
      </c>
      <c r="G13" s="2" t="s">
        <v>2292</v>
      </c>
      <c r="H13" s="2" t="s">
        <v>2291</v>
      </c>
      <c r="M13" s="2" t="s">
        <v>2293</v>
      </c>
      <c r="N13" s="2" t="s">
        <v>2294</v>
      </c>
      <c r="O13" s="2" t="s">
        <v>2293</v>
      </c>
      <c r="P13" s="2" t="s">
        <v>2294</v>
      </c>
      <c r="Q13" s="2" t="s">
        <v>2293</v>
      </c>
      <c r="R13" s="2" t="s">
        <v>2294</v>
      </c>
      <c r="S13" s="2" t="s">
        <v>2293</v>
      </c>
      <c r="T13" s="2" t="s">
        <v>2294</v>
      </c>
      <c r="U13" s="2" t="s">
        <v>2294</v>
      </c>
      <c r="V13" s="2" t="s">
        <v>2294</v>
      </c>
      <c r="W13" s="2" t="s">
        <v>2293</v>
      </c>
      <c r="X13" s="2" t="s">
        <v>2294</v>
      </c>
      <c r="Y13" s="2" t="s">
        <v>2293</v>
      </c>
      <c r="Z13" s="2" t="s">
        <v>2294</v>
      </c>
      <c r="AA13" s="2" t="s">
        <v>2293</v>
      </c>
      <c r="AB13" s="2" t="s">
        <v>2294</v>
      </c>
      <c r="AC13" s="2" t="s">
        <v>2293</v>
      </c>
      <c r="AD13" s="2" t="s">
        <v>2294</v>
      </c>
      <c r="AE13" s="2" t="s">
        <v>2293</v>
      </c>
      <c r="AF13" s="2" t="s">
        <v>2294</v>
      </c>
      <c r="AG13" s="2" t="s">
        <v>2293</v>
      </c>
      <c r="AH13" s="2" t="s">
        <v>2294</v>
      </c>
      <c r="AI13" s="2" t="s">
        <v>2293</v>
      </c>
      <c r="AJ13" s="2" t="s">
        <v>2294</v>
      </c>
      <c r="AK13" s="2" t="s">
        <v>2293</v>
      </c>
      <c r="AL13" s="2" t="s">
        <v>2294</v>
      </c>
      <c r="AM13" s="2" t="s">
        <v>2293</v>
      </c>
      <c r="AN13" s="2" t="s">
        <v>2294</v>
      </c>
      <c r="AO13" s="2" t="s">
        <v>2293</v>
      </c>
      <c r="AP13" s="2" t="s">
        <v>2294</v>
      </c>
      <c r="AQ13" s="2" t="s">
        <v>2293</v>
      </c>
      <c r="AR13" s="2" t="s">
        <v>2294</v>
      </c>
      <c r="AS13" s="2" t="s">
        <v>2293</v>
      </c>
      <c r="AT13" s="2" t="s">
        <v>2294</v>
      </c>
      <c r="AU13" s="2" t="s">
        <v>2293</v>
      </c>
      <c r="AV13" s="2" t="s">
        <v>2294</v>
      </c>
      <c r="AW13" s="2" t="s">
        <v>2293</v>
      </c>
      <c r="AX13" s="2" t="s">
        <v>2294</v>
      </c>
      <c r="AY13" s="2" t="s">
        <v>2293</v>
      </c>
      <c r="AZ13" s="2" t="s">
        <v>2294</v>
      </c>
      <c r="BA13" s="2" t="s">
        <v>2293</v>
      </c>
      <c r="BB13" s="2" t="s">
        <v>2294</v>
      </c>
      <c r="BC13" s="2" t="s">
        <v>2293</v>
      </c>
      <c r="BD13" s="2" t="s">
        <v>2294</v>
      </c>
      <c r="BE13" s="2" t="s">
        <v>2293</v>
      </c>
      <c r="BF13" s="2" t="s">
        <v>2294</v>
      </c>
      <c r="BG13" s="2" t="s">
        <v>2293</v>
      </c>
      <c r="BH13" s="2" t="s">
        <v>2294</v>
      </c>
      <c r="BI13" s="2" t="s">
        <v>2293</v>
      </c>
      <c r="BJ13" s="2" t="s">
        <v>2294</v>
      </c>
      <c r="BK13" s="2" t="s">
        <v>2293</v>
      </c>
      <c r="BL13" s="2" t="s">
        <v>2294</v>
      </c>
    </row>
    <row r="14" spans="2:64" ht="16.5" customHeight="1">
      <c r="B14" s="2" t="s">
        <v>2295</v>
      </c>
      <c r="C14" s="2" t="s">
        <v>2296</v>
      </c>
      <c r="D14" s="155" t="s">
        <v>4056</v>
      </c>
      <c r="E14" s="164" t="s">
        <v>4057</v>
      </c>
      <c r="F14" s="2" t="s">
        <v>2297</v>
      </c>
      <c r="G14" s="2" t="s">
        <v>1819</v>
      </c>
      <c r="H14" s="2" t="s">
        <v>2298</v>
      </c>
      <c r="M14" s="2" t="s">
        <v>2299</v>
      </c>
      <c r="N14" s="2" t="s">
        <v>2300</v>
      </c>
      <c r="O14" s="2" t="s">
        <v>2301</v>
      </c>
      <c r="P14" s="2" t="s">
        <v>2302</v>
      </c>
      <c r="Q14" s="2" t="s">
        <v>2303</v>
      </c>
      <c r="R14" s="2" t="s">
        <v>2304</v>
      </c>
      <c r="S14" s="2" t="s">
        <v>2305</v>
      </c>
      <c r="T14" s="2" t="s">
        <v>2306</v>
      </c>
      <c r="U14" s="92" t="s">
        <v>2307</v>
      </c>
      <c r="V14" s="2" t="s">
        <v>2308</v>
      </c>
      <c r="W14" s="2" t="s">
        <v>2309</v>
      </c>
      <c r="X14" s="2" t="s">
        <v>1819</v>
      </c>
      <c r="Y14" s="2" t="s">
        <v>2310</v>
      </c>
      <c r="Z14" s="2" t="s">
        <v>2311</v>
      </c>
      <c r="AA14" s="2" t="s">
        <v>2312</v>
      </c>
      <c r="AB14" s="2" t="s">
        <v>2313</v>
      </c>
      <c r="AC14" s="2" t="s">
        <v>2314</v>
      </c>
      <c r="AD14" s="2" t="s">
        <v>2315</v>
      </c>
      <c r="AE14" s="2" t="s">
        <v>2316</v>
      </c>
      <c r="AF14" s="2" t="s">
        <v>2317</v>
      </c>
      <c r="AG14" s="2" t="s">
        <v>2318</v>
      </c>
      <c r="AH14" s="2" t="s">
        <v>2319</v>
      </c>
      <c r="AI14" s="2" t="s">
        <v>2320</v>
      </c>
      <c r="AJ14" s="2" t="s">
        <v>2311</v>
      </c>
      <c r="AK14" s="2"/>
      <c r="AL14" s="2" t="s">
        <v>2321</v>
      </c>
      <c r="AM14" s="2" t="str">
        <f t="shared" ref="AM14:AN14" si="6">M14</f>
        <v>류인약화</v>
      </c>
      <c r="AN14" s="2" t="str">
        <f t="shared" si="6"/>
        <v>엄령환</v>
      </c>
      <c r="AO14" s="2" t="s">
        <v>2311</v>
      </c>
      <c r="AP14" s="2" t="s">
        <v>2322</v>
      </c>
      <c r="AQ14" s="2" t="s">
        <v>2323</v>
      </c>
      <c r="AR14" s="2" t="s">
        <v>2322</v>
      </c>
      <c r="AS14" s="2" t="s">
        <v>2305</v>
      </c>
      <c r="AU14" s="92" t="s">
        <v>2324</v>
      </c>
      <c r="AV14" s="92" t="s">
        <v>2307</v>
      </c>
      <c r="AW14" s="2" t="s">
        <v>2322</v>
      </c>
      <c r="AY14" s="2" t="s">
        <v>2325</v>
      </c>
    </row>
    <row r="15" spans="2:64" ht="16.5" customHeight="1">
      <c r="B15" s="2" t="s">
        <v>2326</v>
      </c>
      <c r="C15" s="2" t="s">
        <v>2327</v>
      </c>
      <c r="D15" s="93" t="s">
        <v>2328</v>
      </c>
      <c r="G15" s="2" t="s">
        <v>2329</v>
      </c>
      <c r="H15" s="2" t="s">
        <v>2330</v>
      </c>
      <c r="M15" s="2" t="s">
        <v>2331</v>
      </c>
      <c r="N15" s="2" t="s">
        <v>2332</v>
      </c>
      <c r="O15" s="2" t="s">
        <v>2333</v>
      </c>
      <c r="P15" s="2" t="s">
        <v>2334</v>
      </c>
      <c r="Q15" s="2" t="s">
        <v>2335</v>
      </c>
      <c r="R15" s="2" t="s">
        <v>2336</v>
      </c>
      <c r="S15" s="2" t="s">
        <v>2311</v>
      </c>
      <c r="T15" s="2" t="s">
        <v>2337</v>
      </c>
      <c r="U15" s="2" t="s">
        <v>2338</v>
      </c>
      <c r="V15" s="2" t="s">
        <v>2339</v>
      </c>
      <c r="W15" s="2" t="s">
        <v>2340</v>
      </c>
      <c r="X15" s="2" t="s">
        <v>2329</v>
      </c>
      <c r="Y15" s="2" t="s">
        <v>2341</v>
      </c>
      <c r="Z15" s="2" t="s">
        <v>2311</v>
      </c>
      <c r="AA15" s="2" t="s">
        <v>2342</v>
      </c>
      <c r="AB15" s="2" t="s">
        <v>2313</v>
      </c>
      <c r="AC15" s="2" t="s">
        <v>2343</v>
      </c>
      <c r="AD15" s="2" t="s">
        <v>2344</v>
      </c>
      <c r="AE15" s="2" t="s">
        <v>2345</v>
      </c>
      <c r="AF15" s="2" t="s">
        <v>2343</v>
      </c>
      <c r="AG15" s="2" t="s">
        <v>2346</v>
      </c>
      <c r="AH15" s="2" t="s">
        <v>2311</v>
      </c>
      <c r="AI15" s="2" t="s">
        <v>2347</v>
      </c>
      <c r="AJ15" s="2"/>
      <c r="AK15" s="2"/>
      <c r="AL15" s="2" t="s">
        <v>2348</v>
      </c>
      <c r="AM15" s="2" t="str">
        <f t="shared" ref="AM15:AN15" si="7">M15</f>
        <v>만상일체 잿더미가 되어라</v>
      </c>
      <c r="AN15" s="2" t="str">
        <f t="shared" si="7"/>
        <v>꿰뚫어라</v>
      </c>
      <c r="AQ15" s="94" t="s">
        <v>2349</v>
      </c>
      <c r="AS15" s="2" t="s">
        <v>2311</v>
      </c>
      <c r="AU15" s="2" t="s">
        <v>2350</v>
      </c>
      <c r="AV15" s="2" t="s">
        <v>2338</v>
      </c>
      <c r="AY15" s="2" t="s">
        <v>2351</v>
      </c>
    </row>
    <row r="16" spans="2:64" ht="16.5" customHeight="1">
      <c r="B16" s="2" t="s">
        <v>1127</v>
      </c>
      <c r="C16" s="2" t="s">
        <v>1073</v>
      </c>
      <c r="D16" s="2" t="s">
        <v>2352</v>
      </c>
      <c r="G16" s="2" t="s">
        <v>2353</v>
      </c>
      <c r="H16" s="2" t="s">
        <v>2354</v>
      </c>
      <c r="M16" s="2" t="s">
        <v>2355</v>
      </c>
      <c r="N16" s="92" t="s">
        <v>2356</v>
      </c>
      <c r="O16" s="2" t="s">
        <v>2357</v>
      </c>
      <c r="P16" s="2" t="s">
        <v>2311</v>
      </c>
      <c r="Q16" s="2" t="s">
        <v>2358</v>
      </c>
      <c r="R16" s="2"/>
      <c r="S16" s="2" t="s">
        <v>2359</v>
      </c>
      <c r="T16" s="2"/>
      <c r="U16" s="2" t="s">
        <v>2311</v>
      </c>
      <c r="V16" s="2" t="s">
        <v>2311</v>
      </c>
      <c r="W16" s="2" t="s">
        <v>2360</v>
      </c>
      <c r="X16" s="2" t="s">
        <v>2361</v>
      </c>
      <c r="Y16" s="2" t="s">
        <v>2362</v>
      </c>
      <c r="Z16" s="2" t="s">
        <v>2311</v>
      </c>
      <c r="AA16" s="2" t="s">
        <v>2363</v>
      </c>
      <c r="AB16" s="2" t="s">
        <v>2313</v>
      </c>
      <c r="AC16" s="2" t="s">
        <v>2364</v>
      </c>
      <c r="AD16" s="2" t="s">
        <v>2365</v>
      </c>
      <c r="AE16" s="2" t="s">
        <v>2366</v>
      </c>
      <c r="AF16" s="2"/>
      <c r="AG16" s="2" t="s">
        <v>2311</v>
      </c>
      <c r="AH16" s="2"/>
      <c r="AI16" s="2" t="s">
        <v>2367</v>
      </c>
      <c r="AJ16" s="2"/>
      <c r="AK16" s="2"/>
      <c r="AL16" s="2" t="s">
        <v>2311</v>
      </c>
      <c r="AM16" s="2" t="str">
        <f t="shared" ref="AM16:AN16" si="8">M16</f>
        <v>잔화태도</v>
      </c>
      <c r="AN16" s="2" t="str">
        <f t="shared" si="8"/>
        <v>황황엄령이궁</v>
      </c>
      <c r="AQ16" s="2" t="s">
        <v>2368</v>
      </c>
      <c r="AS16" s="2" t="s">
        <v>2359</v>
      </c>
      <c r="AU16" s="2" t="s">
        <v>2369</v>
      </c>
      <c r="AV16" s="2" t="s">
        <v>2311</v>
      </c>
      <c r="AY16" s="2" t="s">
        <v>2311</v>
      </c>
    </row>
    <row r="17" spans="2:40" ht="16.5" customHeight="1">
      <c r="C17" s="2" t="s">
        <v>2247</v>
      </c>
      <c r="D17" s="2" t="s">
        <v>2248</v>
      </c>
      <c r="E17" s="2" t="s">
        <v>2249</v>
      </c>
      <c r="F17" s="2" t="s">
        <v>2370</v>
      </c>
      <c r="G17" s="2" t="s">
        <v>2251</v>
      </c>
      <c r="H17" s="2" t="s">
        <v>2252</v>
      </c>
      <c r="P17" s="2" t="s">
        <v>2371</v>
      </c>
      <c r="AN17" s="2">
        <f>N17</f>
        <v>0</v>
      </c>
    </row>
    <row r="18" spans="2:40" ht="16.5" customHeight="1">
      <c r="B18" s="2" t="s">
        <v>2372</v>
      </c>
      <c r="C18" s="2" t="s">
        <v>2373</v>
      </c>
      <c r="D18" s="2" t="s">
        <v>2374</v>
      </c>
      <c r="E18" s="272" t="s">
        <v>3641</v>
      </c>
      <c r="F18" s="2" t="s">
        <v>2375</v>
      </c>
      <c r="G18" s="2" t="s">
        <v>2376</v>
      </c>
      <c r="H18" s="2" t="s">
        <v>2377</v>
      </c>
      <c r="P18" s="2"/>
      <c r="AN18" s="2"/>
    </row>
    <row r="19" spans="2:40" ht="16.5" customHeight="1">
      <c r="B19" s="2" t="s">
        <v>2378</v>
      </c>
      <c r="C19" s="2" t="s">
        <v>2379</v>
      </c>
      <c r="D19" s="2" t="s">
        <v>2380</v>
      </c>
      <c r="E19" s="2" t="s">
        <v>2381</v>
      </c>
      <c r="F19" s="2" t="s">
        <v>2382</v>
      </c>
      <c r="G19" s="2" t="s">
        <v>2383</v>
      </c>
      <c r="H19" s="95" t="s">
        <v>2384</v>
      </c>
      <c r="P19" s="2"/>
      <c r="AN19" s="2"/>
    </row>
    <row r="20" spans="2:40" ht="16.5" customHeight="1">
      <c r="B20" s="2" t="s">
        <v>2385</v>
      </c>
      <c r="C20" s="2" t="s">
        <v>2386</v>
      </c>
      <c r="D20" s="2" t="s">
        <v>2387</v>
      </c>
      <c r="E20" s="2" t="s">
        <v>2388</v>
      </c>
      <c r="F20" s="2" t="s">
        <v>2389</v>
      </c>
      <c r="G20" s="2" t="s">
        <v>2386</v>
      </c>
      <c r="H20" s="2" t="s">
        <v>2390</v>
      </c>
      <c r="P20" s="2"/>
      <c r="AN20" s="2"/>
    </row>
    <row r="21" spans="2:40" ht="16.5" customHeight="1">
      <c r="B21" s="2" t="s">
        <v>918</v>
      </c>
      <c r="C21" s="2" t="s">
        <v>2391</v>
      </c>
      <c r="D21" s="2" t="s">
        <v>2390</v>
      </c>
      <c r="E21" s="2" t="s">
        <v>2392</v>
      </c>
      <c r="F21" s="2" t="s">
        <v>2393</v>
      </c>
      <c r="G21" s="2" t="s">
        <v>2391</v>
      </c>
      <c r="H21" s="2" t="s">
        <v>2386</v>
      </c>
      <c r="P21" s="2"/>
      <c r="AN21" s="2"/>
    </row>
    <row r="22" spans="2:40" ht="16.5" customHeight="1">
      <c r="B22" s="2" t="s">
        <v>558</v>
      </c>
      <c r="C22" s="2" t="s">
        <v>2391</v>
      </c>
      <c r="D22" s="2" t="s">
        <v>2390</v>
      </c>
      <c r="E22" s="2" t="s">
        <v>2394</v>
      </c>
      <c r="F22" s="2" t="s">
        <v>2393</v>
      </c>
      <c r="G22" s="2" t="s">
        <v>2394</v>
      </c>
      <c r="H22" s="2" t="s">
        <v>2386</v>
      </c>
      <c r="P22" s="2"/>
      <c r="AN22" s="2"/>
    </row>
    <row r="23" spans="2:40" ht="16.5" customHeight="1">
      <c r="B23" s="2" t="s">
        <v>2395</v>
      </c>
      <c r="C23" s="2" t="s">
        <v>2390</v>
      </c>
      <c r="D23" s="2" t="s">
        <v>2393</v>
      </c>
      <c r="E23" s="2" t="s">
        <v>2391</v>
      </c>
      <c r="F23" s="2" t="s">
        <v>2391</v>
      </c>
      <c r="G23" s="2" t="s">
        <v>2386</v>
      </c>
      <c r="H23" s="2" t="s">
        <v>2390</v>
      </c>
      <c r="P23" s="2"/>
      <c r="AN23" s="2"/>
    </row>
    <row r="24" spans="2:40" ht="16.5" customHeight="1">
      <c r="B24" s="2" t="s">
        <v>462</v>
      </c>
      <c r="C24" s="2" t="s">
        <v>2391</v>
      </c>
      <c r="D24" s="2" t="s">
        <v>2386</v>
      </c>
      <c r="E24" s="2" t="s">
        <v>2390</v>
      </c>
      <c r="F24" s="2" t="s">
        <v>2393</v>
      </c>
      <c r="G24" s="2" t="s">
        <v>2386</v>
      </c>
      <c r="H24" s="2" t="s">
        <v>2391</v>
      </c>
      <c r="P24" s="2"/>
      <c r="AN24" s="2"/>
    </row>
    <row r="25" spans="2:40" ht="16.5" customHeight="1">
      <c r="B25" s="2" t="s">
        <v>2396</v>
      </c>
      <c r="C25" s="2" t="s">
        <v>2397</v>
      </c>
      <c r="D25" s="2" t="s">
        <v>2398</v>
      </c>
      <c r="E25" s="2" t="s">
        <v>2399</v>
      </c>
      <c r="F25" s="2" t="s">
        <v>2400</v>
      </c>
      <c r="G25" s="2" t="s">
        <v>2401</v>
      </c>
      <c r="H25" s="2" t="s">
        <v>2402</v>
      </c>
      <c r="P25" s="2"/>
      <c r="AN25" s="2"/>
    </row>
    <row r="26" spans="2:40" ht="16.5" customHeight="1">
      <c r="B26" s="2" t="s">
        <v>2403</v>
      </c>
      <c r="C26" s="2" t="s">
        <v>2404</v>
      </c>
      <c r="D26" s="2" t="s">
        <v>2405</v>
      </c>
      <c r="E26" s="2" t="s">
        <v>2406</v>
      </c>
      <c r="F26" s="2" t="s">
        <v>2407</v>
      </c>
      <c r="G26" s="2" t="s">
        <v>2408</v>
      </c>
      <c r="H26" s="2" t="s">
        <v>2409</v>
      </c>
      <c r="I26" s="2"/>
      <c r="P26" s="2"/>
      <c r="AN26" s="2"/>
    </row>
    <row r="27" spans="2:40" ht="16.5" customHeight="1">
      <c r="B27" s="2" t="s">
        <v>2410</v>
      </c>
      <c r="C27" s="2" t="s">
        <v>2411</v>
      </c>
      <c r="D27" s="2" t="s">
        <v>2412</v>
      </c>
      <c r="E27" s="2" t="s">
        <v>2413</v>
      </c>
      <c r="F27" s="2" t="s">
        <v>2414</v>
      </c>
      <c r="G27" s="2" t="s">
        <v>2415</v>
      </c>
      <c r="H27" s="2" t="s">
        <v>2416</v>
      </c>
      <c r="P27" s="2"/>
      <c r="AN27" s="2"/>
    </row>
    <row r="28" spans="2:40" ht="16.5" customHeight="1">
      <c r="B28" s="2" t="s">
        <v>2417</v>
      </c>
      <c r="C28" s="2" t="s">
        <v>2418</v>
      </c>
      <c r="D28" s="2" t="s">
        <v>2419</v>
      </c>
      <c r="E28" s="2" t="s">
        <v>2420</v>
      </c>
      <c r="F28" s="2" t="s">
        <v>2421</v>
      </c>
      <c r="G28" s="2" t="s">
        <v>2422</v>
      </c>
      <c r="H28" s="2" t="s">
        <v>2423</v>
      </c>
      <c r="P28" s="2"/>
      <c r="AN28" s="2"/>
    </row>
    <row r="29" spans="2:40" ht="16.5" customHeight="1">
      <c r="B29" s="2" t="s">
        <v>2424</v>
      </c>
      <c r="C29" s="2" t="s">
        <v>2425</v>
      </c>
      <c r="D29" s="2" t="s">
        <v>2426</v>
      </c>
      <c r="E29" s="2" t="s">
        <v>2427</v>
      </c>
      <c r="F29" s="2" t="s">
        <v>2428</v>
      </c>
      <c r="G29" s="2" t="s">
        <v>2429</v>
      </c>
      <c r="H29" s="2" t="s">
        <v>2430</v>
      </c>
      <c r="P29" s="2"/>
      <c r="AN29" s="2"/>
    </row>
    <row r="30" spans="2:40" ht="16.5" customHeight="1">
      <c r="B30" s="2" t="s">
        <v>427</v>
      </c>
      <c r="C30" s="2" t="s">
        <v>2431</v>
      </c>
      <c r="D30" s="2" t="s">
        <v>2432</v>
      </c>
      <c r="E30" s="2" t="s">
        <v>2433</v>
      </c>
      <c r="F30" s="2" t="s">
        <v>2434</v>
      </c>
      <c r="G30" s="2" t="s">
        <v>2435</v>
      </c>
      <c r="H30" s="2" t="s">
        <v>2436</v>
      </c>
      <c r="P30" s="2"/>
      <c r="AN30" s="2"/>
    </row>
    <row r="31" spans="2:40" ht="16.5" customHeight="1">
      <c r="C31" s="2" t="s">
        <v>2437</v>
      </c>
      <c r="D31" s="2"/>
      <c r="E31" s="2" t="s">
        <v>2438</v>
      </c>
      <c r="F31" s="2" t="s">
        <v>2439</v>
      </c>
      <c r="H31" s="2" t="s">
        <v>2440</v>
      </c>
      <c r="P31" s="2"/>
      <c r="AN31" s="2"/>
    </row>
    <row r="32" spans="2:40" ht="16.5" customHeight="1">
      <c r="P32" s="2"/>
      <c r="AN32" s="2"/>
    </row>
    <row r="33" spans="4:50" ht="16.5" customHeight="1">
      <c r="P33" s="2"/>
      <c r="AN33" s="2"/>
    </row>
    <row r="34" spans="4:50" ht="20.25" customHeight="1">
      <c r="D34" s="2" t="s">
        <v>362</v>
      </c>
      <c r="E34" s="2" t="s">
        <v>2441</v>
      </c>
      <c r="F34" s="2" t="s">
        <v>2442</v>
      </c>
      <c r="G34" s="2" t="s">
        <v>2443</v>
      </c>
      <c r="H34" s="2" t="s">
        <v>2441</v>
      </c>
      <c r="I34" s="2" t="s">
        <v>2444</v>
      </c>
      <c r="J34" s="2" t="s">
        <v>2445</v>
      </c>
      <c r="M34" s="2" t="s">
        <v>2446</v>
      </c>
      <c r="O34" s="2" t="s">
        <v>2447</v>
      </c>
      <c r="P34" s="2"/>
      <c r="Q34" s="2" t="s">
        <v>2448</v>
      </c>
      <c r="R34" s="2"/>
      <c r="S34" s="2" t="s">
        <v>2449</v>
      </c>
      <c r="T34" s="2"/>
      <c r="U34" s="2" t="s">
        <v>2450</v>
      </c>
      <c r="V34" s="2"/>
      <c r="W34" s="2" t="s">
        <v>2451</v>
      </c>
      <c r="X34" s="2" t="s">
        <v>2452</v>
      </c>
      <c r="Y34" s="2" t="s">
        <v>2453</v>
      </c>
      <c r="Z34" s="2"/>
      <c r="AA34" s="2"/>
      <c r="AB34" s="2"/>
      <c r="AC34" s="2" t="s">
        <v>2454</v>
      </c>
      <c r="AD34" s="2" t="s">
        <v>2455</v>
      </c>
      <c r="AE34" s="2" t="s">
        <v>2456</v>
      </c>
      <c r="AF34" s="2"/>
      <c r="AG34" s="2" t="s">
        <v>2457</v>
      </c>
      <c r="AH34" s="2"/>
      <c r="AI34" s="2" t="s">
        <v>2458</v>
      </c>
      <c r="AJ34" s="2"/>
      <c r="AK34" s="2"/>
      <c r="AL34" s="2"/>
      <c r="AM34" s="2" t="str">
        <f t="shared" ref="AM34:AN34" si="9">M34</f>
        <v>엎드려 살지 마라. 일어나 죽는 거다.</v>
      </c>
      <c r="AN34" s="2">
        <f t="shared" si="9"/>
        <v>0</v>
      </c>
      <c r="AO34" s="2" t="s">
        <v>2459</v>
      </c>
      <c r="AS34" s="2" t="s">
        <v>2449</v>
      </c>
      <c r="AT34" s="2" t="s">
        <v>2460</v>
      </c>
      <c r="AU34" s="2" t="s">
        <v>2461</v>
      </c>
      <c r="AV34" s="2" t="s">
        <v>2450</v>
      </c>
      <c r="AX34" s="2" t="s">
        <v>2462</v>
      </c>
    </row>
    <row r="35" spans="4:50" ht="16.5" customHeight="1">
      <c r="E35" s="2" t="s">
        <v>2463</v>
      </c>
      <c r="F35" s="2" t="s">
        <v>2464</v>
      </c>
      <c r="G35" s="2" t="s">
        <v>2465</v>
      </c>
      <c r="H35" s="2" t="s">
        <v>2466</v>
      </c>
      <c r="I35" s="2" t="s">
        <v>2467</v>
      </c>
      <c r="J35" s="2" t="s">
        <v>2468</v>
      </c>
      <c r="M35" s="2" t="s">
        <v>2469</v>
      </c>
      <c r="N35" s="2" t="s">
        <v>2470</v>
      </c>
      <c r="O35" s="2" t="s">
        <v>2471</v>
      </c>
      <c r="P35" s="2"/>
      <c r="Q35" s="2" t="s">
        <v>2472</v>
      </c>
      <c r="R35" s="2"/>
      <c r="S35" s="2"/>
      <c r="T35" s="2" t="s">
        <v>2473</v>
      </c>
      <c r="U35" s="2" t="s">
        <v>2474</v>
      </c>
      <c r="V35" s="2" t="s">
        <v>2475</v>
      </c>
      <c r="W35" s="2" t="s">
        <v>2476</v>
      </c>
      <c r="X35" s="2" t="s">
        <v>2477</v>
      </c>
      <c r="Y35" s="2" t="s">
        <v>2478</v>
      </c>
      <c r="Z35" s="2" t="s">
        <v>2479</v>
      </c>
      <c r="AA35" s="2" t="s">
        <v>2480</v>
      </c>
      <c r="AB35" s="2" t="s">
        <v>2481</v>
      </c>
      <c r="AC35" s="2" t="s">
        <v>2482</v>
      </c>
      <c r="AD35" s="2" t="s">
        <v>2483</v>
      </c>
      <c r="AE35" s="2" t="s">
        <v>2484</v>
      </c>
      <c r="AF35" s="2" t="s">
        <v>2485</v>
      </c>
      <c r="AG35" s="2" t="s">
        <v>2486</v>
      </c>
      <c r="AH35" s="2" t="s">
        <v>2487</v>
      </c>
      <c r="AI35" s="2" t="s">
        <v>2488</v>
      </c>
      <c r="AJ35" s="2" t="s">
        <v>2489</v>
      </c>
      <c r="AK35" s="2"/>
      <c r="AL35" s="2" t="s">
        <v>2490</v>
      </c>
      <c r="AM35" s="2" t="str">
        <f t="shared" ref="AM35:AN35" si="10">M35</f>
        <v>심려치 말거라. 적들은 내 한명도 남기지 않고... 내 손으로 베어버릴 것이야...!</v>
      </c>
      <c r="AN35" s="2" t="str">
        <f t="shared" si="10"/>
        <v>말수가 적고 항상 총대장의 곁을 지키는 사사키베 쵸지로 부대장 입니다.
쉽게 구별할 수 있는 유명한 콤비지만, 화해할 수 없는 유일한 차이점은 음식 취향인 것 같습니다...</v>
      </c>
      <c r="AO35" s="96" t="s">
        <v>2491</v>
      </c>
      <c r="AQ35" s="2" t="s">
        <v>2492</v>
      </c>
      <c r="AV35" s="2" t="s">
        <v>2474</v>
      </c>
    </row>
    <row r="36" spans="4:50" ht="16.5" customHeight="1">
      <c r="E36" s="2" t="s">
        <v>2493</v>
      </c>
      <c r="F36" s="2" t="s">
        <v>2494</v>
      </c>
      <c r="G36" s="2" t="s">
        <v>2495</v>
      </c>
      <c r="H36" s="2" t="s">
        <v>2496</v>
      </c>
      <c r="I36" s="2" t="s">
        <v>2497</v>
      </c>
      <c r="J36" s="2" t="s">
        <v>2498</v>
      </c>
      <c r="V36" s="2" t="s">
        <v>2499</v>
      </c>
      <c r="AB36" s="2" t="s">
        <v>2500</v>
      </c>
      <c r="AD36" s="2" t="s">
        <v>2501</v>
      </c>
      <c r="AE36" s="2" t="s">
        <v>2502</v>
      </c>
      <c r="AI36" s="2" t="s">
        <v>2503</v>
      </c>
      <c r="AO36" s="2" t="s">
        <v>2504</v>
      </c>
    </row>
    <row r="37" spans="4:50" ht="16.5" customHeight="1">
      <c r="E37" s="2" t="s">
        <v>2505</v>
      </c>
      <c r="F37" s="2" t="s">
        <v>2506</v>
      </c>
      <c r="G37" s="2" t="s">
        <v>2507</v>
      </c>
      <c r="AO37" s="2" t="s">
        <v>2508</v>
      </c>
    </row>
    <row r="38" spans="4:50" ht="16.5" customHeight="1">
      <c r="E38" s="2" t="s">
        <v>2509</v>
      </c>
      <c r="F38" s="2" t="s">
        <v>2510</v>
      </c>
      <c r="G38" s="2" t="s">
        <v>2511</v>
      </c>
    </row>
    <row r="39" spans="4:50" ht="16.5" customHeight="1">
      <c r="E39" s="2" t="s">
        <v>2512</v>
      </c>
      <c r="F39" s="2" t="s">
        <v>2513</v>
      </c>
      <c r="G39" s="2" t="s">
        <v>2514</v>
      </c>
      <c r="H39" s="2" t="s">
        <v>2515</v>
      </c>
      <c r="I39" s="2" t="s">
        <v>2516</v>
      </c>
      <c r="J39" s="2" t="s">
        <v>2517</v>
      </c>
    </row>
    <row r="40" spans="4:50" ht="16.5" customHeight="1">
      <c r="E40" s="2" t="s">
        <v>2518</v>
      </c>
      <c r="F40" s="2" t="s">
        <v>2519</v>
      </c>
      <c r="G40" s="2" t="s">
        <v>2520</v>
      </c>
      <c r="H40" s="2" t="s">
        <v>2521</v>
      </c>
      <c r="I40" s="2" t="s">
        <v>2522</v>
      </c>
      <c r="J40" s="2" t="s">
        <v>2523</v>
      </c>
    </row>
    <row r="41" spans="4:50" ht="16.5" customHeight="1">
      <c r="E41" s="2" t="s">
        <v>2524</v>
      </c>
      <c r="F41" s="2" t="s">
        <v>2525</v>
      </c>
      <c r="G41" s="2" t="s">
        <v>2526</v>
      </c>
      <c r="I41" s="2" t="s">
        <v>2527</v>
      </c>
      <c r="J41" s="2" t="s">
        <v>2528</v>
      </c>
    </row>
    <row r="42" spans="4:50" ht="16.5" customHeight="1">
      <c r="E42" s="2" t="s">
        <v>2529</v>
      </c>
      <c r="G42" s="2" t="s">
        <v>2530</v>
      </c>
      <c r="J42" s="2" t="s">
        <v>2531</v>
      </c>
    </row>
    <row r="43" spans="4:50" ht="16.5" customHeight="1">
      <c r="E43" s="2" t="s">
        <v>2532</v>
      </c>
      <c r="J43" s="2" t="s">
        <v>2533</v>
      </c>
    </row>
    <row r="44" spans="4:50" ht="16.5" customHeight="1">
      <c r="E44" s="2" t="s">
        <v>2534</v>
      </c>
    </row>
    <row r="45" spans="4:50" ht="16.5" customHeight="1">
      <c r="F45" s="2" t="s">
        <v>2535</v>
      </c>
    </row>
    <row r="46" spans="4:50" ht="16.5" customHeight="1">
      <c r="E46" s="2" t="s">
        <v>2536</v>
      </c>
      <c r="F46" s="2" t="s">
        <v>2537</v>
      </c>
    </row>
    <row r="47" spans="4:50" ht="16.5" customHeight="1">
      <c r="E47" s="2" t="s">
        <v>2538</v>
      </c>
      <c r="F47" s="2" t="s">
        <v>2539</v>
      </c>
    </row>
    <row r="48" spans="4:50" ht="16.5" customHeight="1">
      <c r="E48" s="2" t="s">
        <v>2540</v>
      </c>
    </row>
    <row r="49" spans="5:41" ht="16.5" customHeight="1">
      <c r="E49" s="2" t="s">
        <v>2541</v>
      </c>
    </row>
    <row r="50" spans="5:41" ht="16.5" customHeight="1">
      <c r="E50" s="2" t="s">
        <v>2542</v>
      </c>
    </row>
    <row r="51" spans="5:41" ht="16.5" customHeight="1">
      <c r="E51" s="2" t="s">
        <v>2543</v>
      </c>
    </row>
    <row r="52" spans="5:41" ht="16.5" customHeight="1">
      <c r="E52" s="2" t="s">
        <v>2544</v>
      </c>
    </row>
    <row r="53" spans="5:41" ht="16.5" customHeight="1">
      <c r="E53" s="2" t="s">
        <v>2545</v>
      </c>
    </row>
    <row r="54" spans="5:41" ht="16.5" customHeight="1"/>
    <row r="55" spans="5:41" ht="16.5" customHeight="1">
      <c r="E55" s="2" t="s">
        <v>2546</v>
      </c>
      <c r="AO55" s="2" t="s">
        <v>2547</v>
      </c>
    </row>
    <row r="56" spans="5:41" ht="16.5" customHeight="1">
      <c r="E56" s="2" t="s">
        <v>2548</v>
      </c>
      <c r="AO56" s="2" t="s">
        <v>2549</v>
      </c>
    </row>
    <row r="57" spans="5:41" ht="16.5" customHeight="1">
      <c r="E57" s="2" t="s">
        <v>2550</v>
      </c>
      <c r="AO57" s="2" t="s">
        <v>2551</v>
      </c>
    </row>
    <row r="58" spans="5:41" ht="16.5" customHeight="1">
      <c r="E58" s="2" t="s">
        <v>2552</v>
      </c>
    </row>
    <row r="59" spans="5:41" ht="16.5" customHeight="1">
      <c r="E59" s="2" t="s">
        <v>2553</v>
      </c>
    </row>
    <row r="60" spans="5:41" ht="16.5" customHeight="1">
      <c r="E60" s="2" t="s">
        <v>2554</v>
      </c>
    </row>
    <row r="61" spans="5:41" ht="16.5" customHeight="1">
      <c r="E61" s="2" t="s">
        <v>2555</v>
      </c>
    </row>
    <row r="62" spans="5:41" ht="16.5" customHeight="1"/>
    <row r="63" spans="5:41" ht="16.5" customHeight="1"/>
    <row r="64" spans="5:41"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U11:AV11"/>
    <mergeCell ref="AW11:AX11"/>
    <mergeCell ref="AY11:AZ11"/>
    <mergeCell ref="BA11:BB11"/>
    <mergeCell ref="BC11:BD11"/>
    <mergeCell ref="BE11:BF11"/>
    <mergeCell ref="BG11:BH11"/>
    <mergeCell ref="BI11:BJ11"/>
    <mergeCell ref="M9:AL9"/>
    <mergeCell ref="AM9:BL9"/>
    <mergeCell ref="M10:AL10"/>
    <mergeCell ref="AM10:BL10"/>
    <mergeCell ref="M11:N11"/>
    <mergeCell ref="O11:P11"/>
    <mergeCell ref="Q11:R11"/>
    <mergeCell ref="BK11:BL11"/>
    <mergeCell ref="S11:T11"/>
    <mergeCell ref="U11:V11"/>
    <mergeCell ref="W11:X11"/>
    <mergeCell ref="Y11:Z11"/>
    <mergeCell ref="AA11:AB11"/>
    <mergeCell ref="AM11:AN11"/>
    <mergeCell ref="AO11:AP11"/>
    <mergeCell ref="AQ11:AR11"/>
    <mergeCell ref="AS11:AT11"/>
    <mergeCell ref="AC11:AD11"/>
    <mergeCell ref="AE11:AF11"/>
    <mergeCell ref="AG11:AH11"/>
    <mergeCell ref="AI11:AJ11"/>
    <mergeCell ref="AK11:AL11"/>
  </mergeCells>
  <phoneticPr fontId="38" type="noConversion"/>
  <pageMargins left="0.7" right="0.7" top="0.75" bottom="0.75" header="0" footer="0"/>
  <pageSetup orientation="landscape"/>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1000"/>
  <sheetViews>
    <sheetView topLeftCell="A4" workbookViewId="0">
      <selection activeCell="Q30" sqref="J21:Q30"/>
    </sheetView>
  </sheetViews>
  <sheetFormatPr defaultColWidth="14.375" defaultRowHeight="15" customHeight="1"/>
  <cols>
    <col min="1" max="28" width="8.625" customWidth="1"/>
  </cols>
  <sheetData>
    <row r="1" spans="1:28" ht="16.5">
      <c r="P1" s="2"/>
    </row>
    <row r="2" spans="1:28" ht="16.5">
      <c r="P2" s="2" t="s">
        <v>2556</v>
      </c>
    </row>
    <row r="3" spans="1:28" ht="16.5">
      <c r="P3" s="272" t="s">
        <v>3649</v>
      </c>
      <c r="S3" s="2" t="s">
        <v>2557</v>
      </c>
      <c r="W3" s="2" t="s">
        <v>2558</v>
      </c>
    </row>
    <row r="4" spans="1:28" ht="16.5">
      <c r="P4" s="34">
        <f>299/38</f>
        <v>7.8684210526315788</v>
      </c>
      <c r="S4" s="2" t="s">
        <v>2559</v>
      </c>
      <c r="W4" s="2" t="s">
        <v>2560</v>
      </c>
    </row>
    <row r="5" spans="1:28" ht="16.5">
      <c r="F5" s="2"/>
      <c r="G5" s="2"/>
      <c r="S5" s="2" t="s">
        <v>2561</v>
      </c>
    </row>
    <row r="6" spans="1:28" ht="16.5">
      <c r="D6" s="2"/>
      <c r="E6" s="2"/>
      <c r="F6" s="2"/>
      <c r="S6" s="2" t="s">
        <v>2562</v>
      </c>
    </row>
    <row r="7" spans="1:28" ht="16.5">
      <c r="D7" s="34">
        <v>0.05</v>
      </c>
      <c r="S7" s="2" t="s">
        <v>2563</v>
      </c>
    </row>
    <row r="8" spans="1:28" ht="16.5">
      <c r="S8" s="2" t="s">
        <v>2564</v>
      </c>
    </row>
    <row r="9" spans="1:28" ht="18.75" customHeight="1">
      <c r="B9" s="515">
        <v>0.04</v>
      </c>
      <c r="D9" s="572" t="s">
        <v>2565</v>
      </c>
      <c r="E9" s="575" t="s">
        <v>423</v>
      </c>
      <c r="F9" s="576"/>
      <c r="G9" s="577"/>
      <c r="H9" s="97"/>
      <c r="I9" s="97"/>
      <c r="K9" s="98"/>
      <c r="L9" s="578" t="s">
        <v>1006</v>
      </c>
      <c r="M9" s="576"/>
      <c r="N9" s="576"/>
      <c r="O9" s="579" t="s">
        <v>2566</v>
      </c>
      <c r="P9" s="577"/>
      <c r="Q9" s="2"/>
      <c r="R9" s="2"/>
    </row>
    <row r="10" spans="1:28" ht="15" customHeight="1">
      <c r="B10" s="507"/>
      <c r="D10" s="573"/>
      <c r="E10" s="573"/>
      <c r="F10" s="507"/>
      <c r="G10" s="570"/>
      <c r="H10" s="97"/>
      <c r="I10" s="97"/>
      <c r="J10" s="97"/>
      <c r="K10" s="63"/>
      <c r="L10" s="507"/>
      <c r="M10" s="507"/>
      <c r="N10" s="507"/>
      <c r="O10" s="507"/>
      <c r="P10" s="570"/>
      <c r="Q10" s="2"/>
      <c r="R10" s="2"/>
      <c r="X10" s="2" t="s">
        <v>2567</v>
      </c>
      <c r="Y10" s="2" t="s">
        <v>2568</v>
      </c>
      <c r="Z10" s="2" t="s">
        <v>2569</v>
      </c>
      <c r="AA10" s="2" t="s">
        <v>2570</v>
      </c>
      <c r="AB10" s="2" t="s">
        <v>2571</v>
      </c>
    </row>
    <row r="11" spans="1:28" ht="15" customHeight="1">
      <c r="D11" s="574"/>
      <c r="E11" s="99" t="s">
        <v>2572</v>
      </c>
      <c r="F11" s="100" t="s">
        <v>2573</v>
      </c>
      <c r="G11" s="101" t="s">
        <v>2574</v>
      </c>
      <c r="H11" s="2"/>
      <c r="I11" s="2"/>
      <c r="J11" s="97"/>
      <c r="K11" s="63"/>
      <c r="L11" s="507"/>
      <c r="M11" s="507"/>
      <c r="N11" s="507"/>
      <c r="O11" s="507"/>
      <c r="P11" s="570"/>
      <c r="Q11" s="2"/>
      <c r="R11" s="2"/>
      <c r="X11" s="34">
        <v>1</v>
      </c>
      <c r="Y11" s="34">
        <v>0</v>
      </c>
    </row>
    <row r="12" spans="1:28" ht="15" customHeight="1">
      <c r="A12" s="2"/>
      <c r="B12" s="2"/>
      <c r="C12" s="2"/>
      <c r="D12" s="102" t="s">
        <v>2575</v>
      </c>
      <c r="E12" s="103" t="s">
        <v>2576</v>
      </c>
      <c r="F12" s="103" t="s">
        <v>2577</v>
      </c>
      <c r="G12" s="104" t="s">
        <v>2578</v>
      </c>
      <c r="H12" s="2"/>
      <c r="I12" s="2"/>
      <c r="J12" s="97"/>
      <c r="K12" s="105" t="s">
        <v>2579</v>
      </c>
      <c r="L12" s="55" t="s">
        <v>2580</v>
      </c>
      <c r="M12" s="2"/>
      <c r="N12" s="2"/>
      <c r="O12" s="2"/>
      <c r="P12" s="106"/>
      <c r="Q12" s="2"/>
      <c r="R12" s="2"/>
      <c r="S12" s="2"/>
      <c r="T12" s="2"/>
      <c r="U12" s="2"/>
      <c r="V12" s="2"/>
      <c r="W12" s="2"/>
      <c r="X12" s="2"/>
      <c r="Y12" s="2"/>
      <c r="Z12" s="2"/>
      <c r="AA12" s="2"/>
      <c r="AB12" s="2"/>
    </row>
    <row r="13" spans="1:28" ht="30.75" customHeight="1">
      <c r="D13" s="107" t="s">
        <v>2581</v>
      </c>
      <c r="E13" s="108"/>
      <c r="F13" s="14" t="s">
        <v>1052</v>
      </c>
      <c r="G13" s="66"/>
      <c r="H13" s="2"/>
      <c r="I13" s="2"/>
      <c r="K13" s="63"/>
      <c r="L13" s="2" t="s">
        <v>2582</v>
      </c>
      <c r="M13" s="2"/>
      <c r="N13" s="2"/>
      <c r="O13" s="2"/>
      <c r="P13" s="106"/>
      <c r="X13" s="34">
        <v>2</v>
      </c>
      <c r="Y13" s="34">
        <v>1</v>
      </c>
    </row>
    <row r="14" spans="1:28" ht="30.75" customHeight="1">
      <c r="A14" s="2"/>
      <c r="B14" s="2"/>
      <c r="C14" s="2"/>
      <c r="D14" s="107" t="s">
        <v>2583</v>
      </c>
      <c r="E14" s="14"/>
      <c r="F14" s="14" t="s">
        <v>1062</v>
      </c>
      <c r="G14" s="68" t="s">
        <v>1100</v>
      </c>
      <c r="H14" s="14"/>
      <c r="I14" s="2"/>
      <c r="J14" s="2"/>
      <c r="K14" s="63"/>
      <c r="L14" s="2" t="s">
        <v>2584</v>
      </c>
      <c r="M14" s="2"/>
      <c r="N14" s="2"/>
      <c r="O14" s="2"/>
      <c r="P14" s="106"/>
      <c r="S14" s="2"/>
      <c r="T14" s="2"/>
      <c r="U14" s="2"/>
      <c r="V14" s="2"/>
      <c r="W14" s="2"/>
      <c r="X14" s="2"/>
      <c r="Y14" s="2"/>
      <c r="Z14" s="2"/>
      <c r="AA14" s="2"/>
      <c r="AB14" s="2"/>
    </row>
    <row r="15" spans="1:28" ht="30.75" customHeight="1">
      <c r="D15" s="107" t="s">
        <v>2585</v>
      </c>
      <c r="E15" s="17" t="s">
        <v>1018</v>
      </c>
      <c r="F15" s="17"/>
      <c r="G15" s="68"/>
      <c r="H15" s="14"/>
      <c r="I15" s="14"/>
      <c r="K15" s="109" t="s">
        <v>2586</v>
      </c>
      <c r="L15" s="2"/>
      <c r="M15" s="2"/>
      <c r="N15" s="2"/>
      <c r="O15" s="2"/>
      <c r="P15" s="106"/>
      <c r="X15" s="34">
        <v>3</v>
      </c>
      <c r="Y15" s="34">
        <v>1</v>
      </c>
    </row>
    <row r="16" spans="1:28" ht="30.75" customHeight="1">
      <c r="D16" s="107" t="s">
        <v>2587</v>
      </c>
      <c r="F16" s="14" t="s">
        <v>1073</v>
      </c>
      <c r="G16" s="68"/>
      <c r="H16" s="14"/>
      <c r="I16" s="14"/>
      <c r="K16" s="80"/>
      <c r="L16" s="17" t="s">
        <v>2588</v>
      </c>
      <c r="M16" s="2"/>
      <c r="N16" s="569" t="s">
        <v>2589</v>
      </c>
      <c r="O16" s="507"/>
      <c r="P16" s="570"/>
      <c r="Q16" s="18"/>
      <c r="X16" s="34">
        <v>4</v>
      </c>
      <c r="Y16" s="34">
        <v>1</v>
      </c>
      <c r="Z16" s="2" t="s">
        <v>2590</v>
      </c>
    </row>
    <row r="17" spans="4:27" ht="30.75" customHeight="1">
      <c r="D17" s="107" t="s">
        <v>2591</v>
      </c>
      <c r="E17" s="17" t="s">
        <v>1030</v>
      </c>
      <c r="F17" s="17"/>
      <c r="G17" s="68"/>
      <c r="H17" s="14"/>
      <c r="I17" s="14"/>
      <c r="K17" s="80"/>
      <c r="L17" s="516" t="s">
        <v>2592</v>
      </c>
      <c r="M17" s="507"/>
      <c r="N17" s="569" t="s">
        <v>2593</v>
      </c>
      <c r="O17" s="507"/>
      <c r="P17" s="570"/>
      <c r="Q17" s="18"/>
      <c r="R17" s="2"/>
      <c r="X17" s="34">
        <v>5</v>
      </c>
      <c r="Y17" s="34">
        <v>1</v>
      </c>
      <c r="Z17" s="34">
        <v>5</v>
      </c>
    </row>
    <row r="18" spans="4:27" ht="30.75" customHeight="1">
      <c r="D18" s="63"/>
      <c r="E18" s="14"/>
      <c r="F18" s="14"/>
      <c r="G18" s="68"/>
      <c r="H18" s="14"/>
      <c r="I18" s="14"/>
      <c r="K18" s="80"/>
      <c r="L18" s="17" t="s">
        <v>2594</v>
      </c>
      <c r="M18" s="2"/>
      <c r="N18" s="571" t="s">
        <v>2595</v>
      </c>
      <c r="O18" s="507"/>
      <c r="P18" s="570"/>
      <c r="Q18" s="110"/>
      <c r="X18" s="34">
        <v>6</v>
      </c>
      <c r="Y18" s="34">
        <v>1</v>
      </c>
    </row>
    <row r="19" spans="4:27" ht="30.75" customHeight="1">
      <c r="D19" s="107" t="s">
        <v>2596</v>
      </c>
      <c r="F19" s="14" t="s">
        <v>2597</v>
      </c>
      <c r="G19" s="68"/>
      <c r="H19" s="14"/>
      <c r="I19" s="14"/>
      <c r="K19" s="74"/>
      <c r="L19" s="75"/>
      <c r="M19" s="75"/>
      <c r="N19" s="75"/>
      <c r="O19" s="75"/>
      <c r="P19" s="76"/>
      <c r="X19" s="34">
        <v>7</v>
      </c>
      <c r="Y19" s="34">
        <v>2</v>
      </c>
      <c r="Z19" s="2" t="s">
        <v>2598</v>
      </c>
    </row>
    <row r="20" spans="4:27" ht="30.75" customHeight="1">
      <c r="D20" s="107" t="s">
        <v>2599</v>
      </c>
      <c r="E20" s="6" t="s">
        <v>2600</v>
      </c>
      <c r="F20" s="17"/>
      <c r="G20" s="17" t="s">
        <v>1109</v>
      </c>
      <c r="H20" s="14"/>
      <c r="I20" s="14"/>
      <c r="U20" s="2" t="s">
        <v>1006</v>
      </c>
      <c r="V20" s="2" t="s">
        <v>1006</v>
      </c>
      <c r="X20" s="34">
        <v>8</v>
      </c>
      <c r="Y20" s="34">
        <v>2</v>
      </c>
      <c r="Z20" s="34">
        <v>6</v>
      </c>
      <c r="AA20" s="34">
        <v>6</v>
      </c>
    </row>
    <row r="21" spans="4:27" ht="30.75" customHeight="1">
      <c r="D21" s="111" t="s">
        <v>2601</v>
      </c>
      <c r="E21" s="112"/>
      <c r="F21" s="112" t="s">
        <v>1091</v>
      </c>
      <c r="G21" s="113"/>
      <c r="H21" s="14"/>
      <c r="I21" s="14"/>
      <c r="U21" s="2" t="s">
        <v>1006</v>
      </c>
      <c r="V21" s="2" t="s">
        <v>1205</v>
      </c>
      <c r="X21" s="34">
        <v>9</v>
      </c>
      <c r="Y21" s="34">
        <v>2</v>
      </c>
    </row>
    <row r="22" spans="4:27" ht="30.75" customHeight="1">
      <c r="E22" s="14"/>
      <c r="F22" s="14"/>
      <c r="G22" s="14"/>
      <c r="H22" s="14"/>
      <c r="I22" s="14"/>
      <c r="K22" s="80"/>
      <c r="L22" s="516" t="s">
        <v>2602</v>
      </c>
      <c r="M22" s="507"/>
      <c r="N22" s="569" t="s">
        <v>2603</v>
      </c>
      <c r="O22" s="507"/>
      <c r="P22" s="570"/>
      <c r="U22" s="2" t="s">
        <v>1006</v>
      </c>
      <c r="V22" s="2" t="s">
        <v>1018</v>
      </c>
      <c r="X22" s="34">
        <v>10</v>
      </c>
      <c r="Y22" s="34">
        <v>3</v>
      </c>
      <c r="Z22" s="2" t="s">
        <v>2604</v>
      </c>
    </row>
    <row r="23" spans="4:27" ht="30.75" customHeight="1">
      <c r="D23" s="14"/>
      <c r="E23" s="14"/>
      <c r="F23" s="2"/>
      <c r="G23" s="14"/>
      <c r="H23" s="14"/>
      <c r="I23" s="14"/>
      <c r="L23" s="114"/>
      <c r="U23" s="2" t="s">
        <v>1006</v>
      </c>
      <c r="V23" s="2" t="s">
        <v>1030</v>
      </c>
      <c r="Z23" s="34">
        <v>7</v>
      </c>
    </row>
    <row r="24" spans="4:27" ht="30.75" customHeight="1">
      <c r="D24" s="2"/>
      <c r="E24" s="2"/>
      <c r="F24" s="2"/>
      <c r="G24" s="2"/>
      <c r="H24" s="2"/>
      <c r="L24" s="2"/>
      <c r="U24" s="2" t="s">
        <v>1006</v>
      </c>
      <c r="V24" s="2" t="s">
        <v>1041</v>
      </c>
    </row>
    <row r="25" spans="4:27" ht="30.75" customHeight="1">
      <c r="K25" s="109" t="s">
        <v>2586</v>
      </c>
      <c r="L25" s="2"/>
      <c r="M25" s="2"/>
      <c r="N25" s="2"/>
      <c r="O25" s="2"/>
      <c r="P25" s="106"/>
      <c r="U25" s="2" t="s">
        <v>1006</v>
      </c>
      <c r="V25" s="2" t="s">
        <v>2605</v>
      </c>
      <c r="Y25" s="2" t="s">
        <v>2606</v>
      </c>
      <c r="Z25" s="2" t="s">
        <v>2607</v>
      </c>
    </row>
    <row r="26" spans="4:27" ht="30.75" customHeight="1">
      <c r="K26" s="80"/>
      <c r="L26" s="17" t="s">
        <v>2608</v>
      </c>
      <c r="M26" s="2"/>
      <c r="N26" s="569" t="s">
        <v>2609</v>
      </c>
      <c r="O26" s="507"/>
      <c r="P26" s="570"/>
      <c r="U26" s="2"/>
      <c r="V26" s="2"/>
      <c r="Y26" s="515" t="s">
        <v>2610</v>
      </c>
      <c r="Z26" s="507"/>
    </row>
    <row r="27" spans="4:27" ht="30.75" customHeight="1">
      <c r="K27" s="80"/>
      <c r="L27" s="516" t="s">
        <v>2611</v>
      </c>
      <c r="M27" s="507"/>
      <c r="N27" s="569" t="s">
        <v>2612</v>
      </c>
      <c r="O27" s="507"/>
      <c r="P27" s="570"/>
      <c r="U27" s="2" t="s">
        <v>1052</v>
      </c>
      <c r="V27" s="2" t="s">
        <v>1052</v>
      </c>
    </row>
    <row r="28" spans="4:27" ht="15.75" customHeight="1">
      <c r="D28" s="2">
        <v>0</v>
      </c>
      <c r="E28" s="4" t="s">
        <v>1028</v>
      </c>
      <c r="F28" s="4" t="s">
        <v>2613</v>
      </c>
      <c r="G28" s="2"/>
      <c r="K28" s="80"/>
      <c r="L28" s="17" t="s">
        <v>2614</v>
      </c>
      <c r="M28" s="2"/>
      <c r="N28" s="571" t="s">
        <v>2615</v>
      </c>
      <c r="O28" s="507"/>
      <c r="P28" s="570"/>
      <c r="U28" s="2" t="s">
        <v>1052</v>
      </c>
      <c r="V28" s="2" t="s">
        <v>1062</v>
      </c>
    </row>
    <row r="29" spans="4:27" ht="15.75" customHeight="1">
      <c r="D29" s="2">
        <v>1</v>
      </c>
      <c r="E29" s="4" t="s">
        <v>962</v>
      </c>
      <c r="F29" s="4" t="s">
        <v>1039</v>
      </c>
      <c r="G29" s="4" t="s">
        <v>2616</v>
      </c>
      <c r="K29" s="74"/>
      <c r="L29" s="75"/>
      <c r="M29" s="75"/>
      <c r="N29" s="75"/>
      <c r="O29" s="75"/>
      <c r="P29" s="76"/>
      <c r="U29" s="2" t="s">
        <v>1052</v>
      </c>
      <c r="V29" s="2" t="s">
        <v>1073</v>
      </c>
    </row>
    <row r="30" spans="4:27" ht="15.75" customHeight="1">
      <c r="D30" s="2">
        <v>2</v>
      </c>
      <c r="E30" s="515" t="s">
        <v>2617</v>
      </c>
      <c r="F30" s="507"/>
      <c r="G30" s="4" t="s">
        <v>962</v>
      </c>
      <c r="U30" s="2" t="s">
        <v>1052</v>
      </c>
      <c r="V30" s="2" t="s">
        <v>2618</v>
      </c>
    </row>
    <row r="31" spans="4:27" ht="15.75" customHeight="1">
      <c r="D31" s="2">
        <v>3</v>
      </c>
      <c r="E31" s="48" t="s">
        <v>2619</v>
      </c>
      <c r="F31" s="4" t="s">
        <v>962</v>
      </c>
      <c r="G31" s="4" t="s">
        <v>962</v>
      </c>
      <c r="U31" s="2" t="s">
        <v>1052</v>
      </c>
      <c r="V31" s="2" t="s">
        <v>1091</v>
      </c>
    </row>
    <row r="32" spans="4:27" ht="15.75" customHeight="1">
      <c r="D32" s="2">
        <v>4</v>
      </c>
      <c r="E32" s="506" t="s">
        <v>2620</v>
      </c>
      <c r="F32" s="507"/>
      <c r="G32" s="4" t="s">
        <v>962</v>
      </c>
    </row>
    <row r="33" spans="4:7" ht="15.75" customHeight="1">
      <c r="D33" s="2"/>
      <c r="E33" s="2"/>
      <c r="F33" s="4" t="s">
        <v>962</v>
      </c>
      <c r="G33" s="4" t="s">
        <v>962</v>
      </c>
    </row>
    <row r="34" spans="4:7" ht="15.75" customHeight="1">
      <c r="D34" s="2">
        <v>6</v>
      </c>
      <c r="E34" s="506" t="s">
        <v>2621</v>
      </c>
      <c r="F34" s="507"/>
      <c r="G34" s="4" t="s">
        <v>962</v>
      </c>
    </row>
    <row r="35" spans="4:7" ht="15.75" customHeight="1">
      <c r="D35" s="2">
        <v>7</v>
      </c>
      <c r="E35" s="49" t="s">
        <v>2622</v>
      </c>
      <c r="F35" s="515" t="s">
        <v>2623</v>
      </c>
      <c r="G35" s="507"/>
    </row>
    <row r="36" spans="4:7" ht="15.75" customHeight="1">
      <c r="D36" s="2">
        <v>8</v>
      </c>
      <c r="E36" s="515" t="s">
        <v>2624</v>
      </c>
      <c r="F36" s="507"/>
      <c r="G36" s="507"/>
    </row>
    <row r="37" spans="4:7" ht="15.75" customHeight="1"/>
    <row r="38" spans="4:7" ht="15.75" customHeight="1"/>
    <row r="39" spans="4:7" ht="15.75" customHeight="1"/>
    <row r="40" spans="4:7" ht="15.75" customHeight="1"/>
    <row r="41" spans="4:7" ht="15.75" customHeight="1"/>
    <row r="42" spans="4:7" ht="15.75" customHeight="1"/>
    <row r="43" spans="4:7" ht="15.75" customHeight="1"/>
    <row r="44" spans="4:7" ht="15.75" customHeight="1"/>
    <row r="45" spans="4:7" ht="15.75" customHeight="1"/>
    <row r="46" spans="4:7" ht="15.75" customHeight="1"/>
    <row r="47" spans="4:7" ht="15.75" customHeight="1"/>
    <row r="48" spans="4: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9:B10"/>
    <mergeCell ref="D9:D11"/>
    <mergeCell ref="E9:G10"/>
    <mergeCell ref="L9:N11"/>
    <mergeCell ref="O9:P11"/>
    <mergeCell ref="N16:P16"/>
    <mergeCell ref="L17:M17"/>
    <mergeCell ref="N27:P27"/>
    <mergeCell ref="N28:P28"/>
    <mergeCell ref="E30:F30"/>
    <mergeCell ref="E36:G36"/>
    <mergeCell ref="N17:P17"/>
    <mergeCell ref="N18:P18"/>
    <mergeCell ref="L22:M22"/>
    <mergeCell ref="N22:P22"/>
    <mergeCell ref="N26:P26"/>
    <mergeCell ref="Y26:Z26"/>
    <mergeCell ref="L27:M27"/>
    <mergeCell ref="E32:F32"/>
    <mergeCell ref="E34:F34"/>
    <mergeCell ref="F35:G35"/>
  </mergeCells>
  <phoneticPr fontId="38" type="noConversion"/>
  <pageMargins left="0.7" right="0.7" top="0.75" bottom="0.75" header="0" footer="0"/>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tabSelected="1" zoomScaleNormal="100" workbookViewId="0">
      <pane xSplit="3" ySplit="8" topLeftCell="D9" activePane="bottomRight" state="frozen"/>
      <selection pane="topRight" activeCell="D1" sqref="D1"/>
      <selection pane="bottomLeft" activeCell="A9" sqref="A9"/>
      <selection pane="bottomRight" activeCell="N46" sqref="N46"/>
    </sheetView>
  </sheetViews>
  <sheetFormatPr defaultColWidth="14.375" defaultRowHeight="15" customHeight="1"/>
  <cols>
    <col min="1" max="1" width="8.625" hidden="1" customWidth="1"/>
    <col min="2" max="2" width="11.75" hidden="1" customWidth="1"/>
    <col min="3" max="3" width="8.625" customWidth="1"/>
    <col min="4" max="4" width="13" customWidth="1"/>
    <col min="5" max="8" width="8.625" customWidth="1"/>
    <col min="9" max="9" width="22.75" customWidth="1"/>
    <col min="10" max="10" width="22.375" customWidth="1"/>
    <col min="11" max="11" width="26.875" customWidth="1"/>
    <col min="12" max="12" width="23.5" customWidth="1"/>
    <col min="13" max="13" width="16" customWidth="1"/>
    <col min="14" max="14" width="27.75" customWidth="1"/>
    <col min="15" max="15" width="16.375" customWidth="1"/>
    <col min="16" max="16" width="28.625" customWidth="1"/>
    <col min="17" max="26" width="8.625" customWidth="1"/>
  </cols>
  <sheetData>
    <row r="1" spans="1:26" ht="16.5">
      <c r="B1" s="2" t="s">
        <v>894</v>
      </c>
      <c r="C1" s="2" t="s">
        <v>895</v>
      </c>
      <c r="D1" s="2" t="s">
        <v>896</v>
      </c>
      <c r="E1" s="2" t="s">
        <v>897</v>
      </c>
      <c r="F1" s="2" t="s">
        <v>898</v>
      </c>
      <c r="G1" s="2" t="s">
        <v>899</v>
      </c>
      <c r="H1" s="2" t="s">
        <v>900</v>
      </c>
      <c r="I1" s="2" t="s">
        <v>901</v>
      </c>
      <c r="J1" s="2" t="s">
        <v>355</v>
      </c>
      <c r="K1" s="2" t="s">
        <v>902</v>
      </c>
      <c r="L1" s="2" t="s">
        <v>420</v>
      </c>
      <c r="M1" s="2" t="s">
        <v>903</v>
      </c>
      <c r="N1" s="2" t="s">
        <v>904</v>
      </c>
      <c r="O1" s="2" t="s">
        <v>905</v>
      </c>
      <c r="P1" s="2" t="s">
        <v>906</v>
      </c>
      <c r="Q1" s="2"/>
    </row>
    <row r="2" spans="1:26" ht="16.5">
      <c r="L2" s="2" t="s">
        <v>907</v>
      </c>
      <c r="M2" s="586" t="s">
        <v>908</v>
      </c>
      <c r="N2" s="507"/>
      <c r="O2" s="515" t="s">
        <v>909</v>
      </c>
      <c r="P2" s="507"/>
    </row>
    <row r="3" spans="1:26" ht="16.5">
      <c r="L3" s="4" t="s">
        <v>910</v>
      </c>
      <c r="M3" s="515" t="s">
        <v>911</v>
      </c>
      <c r="N3" s="507"/>
      <c r="O3" s="515" t="s">
        <v>912</v>
      </c>
      <c r="P3" s="507"/>
    </row>
    <row r="4" spans="1:26" ht="16.5">
      <c r="C4" s="2" t="s">
        <v>913</v>
      </c>
      <c r="D4" s="2" t="s">
        <v>914</v>
      </c>
      <c r="E4" s="2" t="s">
        <v>915</v>
      </c>
      <c r="M4" s="2" t="s">
        <v>916</v>
      </c>
      <c r="O4" s="2" t="s">
        <v>917</v>
      </c>
    </row>
    <row r="5" spans="1:26" ht="16.5">
      <c r="C5" s="2" t="s">
        <v>494</v>
      </c>
      <c r="D5" s="2" t="s">
        <v>918</v>
      </c>
      <c r="E5" s="2" t="s">
        <v>919</v>
      </c>
    </row>
    <row r="6" spans="1:26" ht="16.5">
      <c r="C6" s="2" t="s">
        <v>920</v>
      </c>
      <c r="D6" s="2"/>
      <c r="E6" s="2" t="s">
        <v>921</v>
      </c>
    </row>
    <row r="7" spans="1:26" ht="16.5">
      <c r="C7" s="2" t="s">
        <v>871</v>
      </c>
      <c r="E7" s="2" t="s">
        <v>922</v>
      </c>
    </row>
    <row r="8" spans="1:26" ht="16.5">
      <c r="A8" s="2"/>
      <c r="B8" s="2"/>
      <c r="C8" s="2"/>
      <c r="D8" s="2"/>
      <c r="E8" s="2"/>
      <c r="F8" s="2"/>
      <c r="G8" s="2"/>
      <c r="H8" s="2"/>
      <c r="I8" s="2"/>
      <c r="J8" s="2"/>
      <c r="K8" s="2"/>
      <c r="L8" s="2"/>
      <c r="M8" s="2"/>
      <c r="N8" s="2"/>
      <c r="O8" s="2"/>
      <c r="P8" s="2"/>
      <c r="Q8" s="2"/>
      <c r="R8" s="2"/>
      <c r="S8" s="2"/>
      <c r="T8" s="2"/>
      <c r="U8" s="2"/>
      <c r="V8" s="2"/>
      <c r="W8" s="2"/>
      <c r="X8" s="2"/>
      <c r="Y8" s="2"/>
      <c r="Z8" s="2"/>
    </row>
    <row r="9" spans="1:26" ht="16.5">
      <c r="A9" s="39">
        <v>1</v>
      </c>
      <c r="B9" s="40"/>
      <c r="C9" s="580" t="s">
        <v>566</v>
      </c>
      <c r="D9" s="40" t="s">
        <v>913</v>
      </c>
      <c r="E9" s="40">
        <v>0</v>
      </c>
      <c r="F9" s="40">
        <v>0</v>
      </c>
      <c r="G9" s="40" t="s">
        <v>3883</v>
      </c>
      <c r="H9" s="40" t="s">
        <v>923</v>
      </c>
      <c r="I9" s="40" t="s">
        <v>924</v>
      </c>
      <c r="J9" s="280" t="s">
        <v>3650</v>
      </c>
      <c r="K9" s="40" t="s">
        <v>925</v>
      </c>
      <c r="L9" s="41" t="s">
        <v>673</v>
      </c>
      <c r="M9" s="40"/>
      <c r="N9" s="40"/>
      <c r="O9" s="40"/>
      <c r="P9" s="40"/>
      <c r="T9" s="2" t="s">
        <v>926</v>
      </c>
      <c r="U9" s="581" t="s">
        <v>927</v>
      </c>
      <c r="V9" s="507"/>
      <c r="W9" s="507"/>
    </row>
    <row r="10" spans="1:26" ht="15" customHeight="1">
      <c r="A10" s="2"/>
      <c r="B10" s="2" t="s">
        <v>928</v>
      </c>
      <c r="C10" s="507"/>
      <c r="D10" s="2" t="s">
        <v>914</v>
      </c>
      <c r="E10" s="2">
        <v>1</v>
      </c>
      <c r="F10" s="2">
        <v>0</v>
      </c>
      <c r="G10" s="2" t="s">
        <v>929</v>
      </c>
      <c r="H10" s="2" t="s">
        <v>930</v>
      </c>
      <c r="I10" s="2" t="s">
        <v>931</v>
      </c>
      <c r="J10" s="2" t="s">
        <v>932</v>
      </c>
      <c r="K10" s="2" t="s">
        <v>933</v>
      </c>
      <c r="L10" s="33" t="s">
        <v>673</v>
      </c>
      <c r="M10" s="2"/>
      <c r="N10" s="2"/>
      <c r="O10" s="2"/>
      <c r="P10" s="2"/>
      <c r="T10" s="2" t="s">
        <v>897</v>
      </c>
      <c r="U10" s="507"/>
      <c r="V10" s="507"/>
      <c r="W10" s="507"/>
    </row>
    <row r="11" spans="1:26" ht="15" customHeight="1">
      <c r="A11" s="2"/>
      <c r="B11" s="2" t="s">
        <v>934</v>
      </c>
      <c r="C11" s="507"/>
      <c r="D11" s="2" t="s">
        <v>935</v>
      </c>
      <c r="E11" s="2">
        <v>3</v>
      </c>
      <c r="F11" s="2">
        <v>0</v>
      </c>
      <c r="G11" s="2" t="s">
        <v>936</v>
      </c>
      <c r="H11" s="2" t="s">
        <v>937</v>
      </c>
      <c r="I11" s="2" t="s">
        <v>938</v>
      </c>
      <c r="J11" s="164" t="s">
        <v>3708</v>
      </c>
      <c r="K11" s="2" t="s">
        <v>940</v>
      </c>
      <c r="L11" s="33" t="s">
        <v>673</v>
      </c>
      <c r="M11" s="164" t="s">
        <v>3691</v>
      </c>
      <c r="N11" s="2"/>
      <c r="O11" s="2"/>
      <c r="P11" s="2" t="s">
        <v>941</v>
      </c>
      <c r="T11" s="2">
        <v>0</v>
      </c>
      <c r="U11" s="4" t="s">
        <v>942</v>
      </c>
      <c r="V11" s="4" t="s">
        <v>943</v>
      </c>
    </row>
    <row r="12" spans="1:26" ht="16.5">
      <c r="A12" s="2"/>
      <c r="B12" s="2" t="s">
        <v>944</v>
      </c>
      <c r="C12" s="507"/>
      <c r="D12" s="2" t="s">
        <v>945</v>
      </c>
      <c r="E12" s="2">
        <v>4</v>
      </c>
      <c r="F12" s="2">
        <v>0</v>
      </c>
      <c r="G12" s="2" t="s">
        <v>946</v>
      </c>
      <c r="H12" s="2" t="s">
        <v>947</v>
      </c>
      <c r="I12" s="2" t="s">
        <v>948</v>
      </c>
      <c r="J12" s="2" t="s">
        <v>939</v>
      </c>
      <c r="K12" s="2" t="s">
        <v>949</v>
      </c>
      <c r="L12" s="33" t="s">
        <v>673</v>
      </c>
      <c r="M12" s="2"/>
      <c r="N12" s="2"/>
      <c r="O12" s="2"/>
      <c r="P12" s="2" t="s">
        <v>950</v>
      </c>
      <c r="T12" s="2">
        <v>1</v>
      </c>
      <c r="U12" s="4" t="s">
        <v>951</v>
      </c>
      <c r="V12" s="4" t="s">
        <v>952</v>
      </c>
      <c r="W12" s="4" t="s">
        <v>953</v>
      </c>
    </row>
    <row r="13" spans="1:26" ht="16.5">
      <c r="A13" s="2"/>
      <c r="B13" s="2" t="s">
        <v>954</v>
      </c>
      <c r="C13" s="507"/>
      <c r="D13" s="2" t="s">
        <v>955</v>
      </c>
      <c r="E13" s="2">
        <v>8</v>
      </c>
      <c r="F13" s="2">
        <v>0</v>
      </c>
      <c r="G13" s="2" t="s">
        <v>956</v>
      </c>
      <c r="H13" s="2" t="s">
        <v>957</v>
      </c>
      <c r="I13" s="2" t="s">
        <v>958</v>
      </c>
      <c r="J13" s="2" t="s">
        <v>959</v>
      </c>
      <c r="K13" s="2" t="s">
        <v>960</v>
      </c>
      <c r="L13" s="33" t="s">
        <v>673</v>
      </c>
      <c r="M13" s="2"/>
      <c r="N13" s="2"/>
      <c r="O13" s="2"/>
      <c r="P13" s="2" t="s">
        <v>961</v>
      </c>
      <c r="T13" s="34">
        <v>2</v>
      </c>
      <c r="U13" s="4" t="s">
        <v>962</v>
      </c>
      <c r="V13" s="4" t="s">
        <v>962</v>
      </c>
      <c r="W13" s="14" t="s">
        <v>963</v>
      </c>
    </row>
    <row r="14" spans="1:26" ht="16.5">
      <c r="C14" s="2" t="s">
        <v>964</v>
      </c>
      <c r="L14" s="276" t="s">
        <v>673</v>
      </c>
      <c r="M14" s="2"/>
      <c r="N14" s="2"/>
      <c r="O14" s="2"/>
      <c r="P14" s="2" t="s">
        <v>965</v>
      </c>
      <c r="T14" s="34">
        <v>3</v>
      </c>
      <c r="U14" s="4" t="s">
        <v>966</v>
      </c>
      <c r="V14" s="4" t="s">
        <v>967</v>
      </c>
      <c r="W14" s="4" t="s">
        <v>962</v>
      </c>
    </row>
    <row r="15" spans="1:26" ht="16.5">
      <c r="A15" s="22">
        <v>1.5</v>
      </c>
      <c r="B15" s="2"/>
      <c r="C15" s="508" t="s">
        <v>968</v>
      </c>
      <c r="D15" s="2" t="s">
        <v>918</v>
      </c>
      <c r="E15" s="34">
        <v>0</v>
      </c>
      <c r="F15" s="34">
        <v>0.5</v>
      </c>
      <c r="G15" s="2" t="s">
        <v>969</v>
      </c>
      <c r="H15" s="2" t="s">
        <v>4302</v>
      </c>
      <c r="I15" s="2" t="s">
        <v>3720</v>
      </c>
      <c r="J15" s="2" t="s">
        <v>970</v>
      </c>
      <c r="K15" s="2" t="s">
        <v>971</v>
      </c>
      <c r="L15" s="33" t="s">
        <v>673</v>
      </c>
      <c r="M15" s="2"/>
      <c r="N15" s="2"/>
      <c r="O15" s="2"/>
      <c r="P15" s="2" t="s">
        <v>972</v>
      </c>
      <c r="T15" s="34">
        <v>4</v>
      </c>
      <c r="U15" s="4" t="s">
        <v>973</v>
      </c>
      <c r="W15" s="4" t="s">
        <v>962</v>
      </c>
    </row>
    <row r="16" spans="1:26" ht="16.5">
      <c r="B16" s="2"/>
      <c r="C16" s="507"/>
      <c r="D16" s="2" t="s">
        <v>494</v>
      </c>
      <c r="E16" s="34">
        <v>1</v>
      </c>
      <c r="F16" s="34">
        <v>0.5</v>
      </c>
      <c r="G16" s="2" t="s">
        <v>974</v>
      </c>
      <c r="H16" s="2" t="s">
        <v>4304</v>
      </c>
      <c r="I16" s="2" t="s">
        <v>975</v>
      </c>
      <c r="J16" s="2" t="s">
        <v>976</v>
      </c>
      <c r="K16" s="2" t="s">
        <v>977</v>
      </c>
      <c r="L16" s="33" t="s">
        <v>673</v>
      </c>
      <c r="M16" s="2"/>
      <c r="N16" s="2"/>
      <c r="O16" s="2"/>
      <c r="P16" s="2"/>
      <c r="T16" s="34">
        <v>5</v>
      </c>
      <c r="U16" s="4" t="s">
        <v>962</v>
      </c>
      <c r="W16" s="14" t="s">
        <v>978</v>
      </c>
    </row>
    <row r="17" spans="1:25" ht="16.5">
      <c r="C17" s="507"/>
      <c r="D17" s="155" t="s">
        <v>3656</v>
      </c>
      <c r="E17" s="34">
        <v>2</v>
      </c>
      <c r="F17" s="34">
        <v>0.5</v>
      </c>
      <c r="G17" s="2" t="s">
        <v>980</v>
      </c>
      <c r="H17" s="2" t="s">
        <v>4303</v>
      </c>
      <c r="I17" s="2" t="s">
        <v>3721</v>
      </c>
      <c r="J17" s="2" t="s">
        <v>981</v>
      </c>
      <c r="K17" s="2" t="s">
        <v>982</v>
      </c>
      <c r="L17" s="33" t="s">
        <v>673</v>
      </c>
      <c r="M17" s="2"/>
      <c r="N17" s="2"/>
      <c r="O17" s="2"/>
      <c r="P17" s="2"/>
      <c r="U17" s="4" t="s">
        <v>962</v>
      </c>
    </row>
    <row r="18" spans="1:25" ht="16.5">
      <c r="C18" s="507"/>
      <c r="L18" s="33" t="s">
        <v>673</v>
      </c>
      <c r="M18" s="2"/>
      <c r="N18" s="2"/>
      <c r="O18" s="2"/>
      <c r="P18" s="2"/>
      <c r="U18" s="4" t="s">
        <v>962</v>
      </c>
    </row>
    <row r="19" spans="1:25" ht="16.5">
      <c r="A19" s="22">
        <v>2</v>
      </c>
      <c r="B19" s="2"/>
      <c r="C19" s="507"/>
      <c r="D19" s="2" t="s">
        <v>983</v>
      </c>
      <c r="E19" s="2">
        <v>2</v>
      </c>
      <c r="F19" s="34">
        <v>0.5</v>
      </c>
      <c r="G19" s="2" t="s">
        <v>984</v>
      </c>
      <c r="H19" s="2" t="s">
        <v>985</v>
      </c>
      <c r="I19" s="2" t="s">
        <v>986</v>
      </c>
      <c r="J19" s="2" t="s">
        <v>987</v>
      </c>
      <c r="K19" s="2" t="s">
        <v>988</v>
      </c>
      <c r="L19" s="33" t="s">
        <v>673</v>
      </c>
      <c r="M19" s="2" t="s">
        <v>989</v>
      </c>
      <c r="N19" s="2"/>
      <c r="O19" s="2"/>
      <c r="P19" s="2"/>
      <c r="T19" s="34">
        <v>8</v>
      </c>
      <c r="U19" s="42" t="s">
        <v>990</v>
      </c>
    </row>
    <row r="20" spans="1:25" ht="16.5">
      <c r="B20" s="2"/>
      <c r="C20" s="507"/>
      <c r="D20" s="155" t="s">
        <v>3655</v>
      </c>
      <c r="E20" s="2">
        <v>3</v>
      </c>
      <c r="F20" s="34">
        <v>0.5</v>
      </c>
      <c r="G20" s="2" t="s">
        <v>992</v>
      </c>
      <c r="H20" s="2" t="s">
        <v>993</v>
      </c>
      <c r="I20" s="2" t="s">
        <v>994</v>
      </c>
      <c r="J20" s="2" t="s">
        <v>995</v>
      </c>
      <c r="K20" s="2" t="s">
        <v>996</v>
      </c>
      <c r="L20" s="33" t="s">
        <v>673</v>
      </c>
      <c r="M20" s="2" t="s">
        <v>997</v>
      </c>
      <c r="N20" s="2"/>
      <c r="O20" s="2"/>
      <c r="P20" s="2"/>
      <c r="T20" s="2"/>
      <c r="U20" s="5" t="s">
        <v>998</v>
      </c>
      <c r="V20" s="2"/>
      <c r="W20" s="2"/>
      <c r="X20" s="2"/>
    </row>
    <row r="21" spans="1:25" ht="15.75" customHeight="1">
      <c r="C21" s="507"/>
      <c r="D21" s="2" t="s">
        <v>999</v>
      </c>
      <c r="E21" s="2">
        <v>5</v>
      </c>
      <c r="F21" s="2">
        <v>0.5</v>
      </c>
      <c r="G21" s="2" t="s">
        <v>1000</v>
      </c>
      <c r="H21" s="2" t="s">
        <v>1001</v>
      </c>
      <c r="I21" s="2" t="s">
        <v>1002</v>
      </c>
      <c r="J21" s="2" t="s">
        <v>1003</v>
      </c>
      <c r="K21" s="2" t="s">
        <v>982</v>
      </c>
      <c r="L21" s="33" t="s">
        <v>673</v>
      </c>
      <c r="M21" s="2" t="s">
        <v>1004</v>
      </c>
      <c r="N21" s="2"/>
      <c r="O21" s="2"/>
      <c r="P21" s="2"/>
      <c r="Y21" s="2"/>
    </row>
    <row r="22" spans="1:25" ht="15" customHeight="1">
      <c r="C22" s="2"/>
      <c r="L22" s="33" t="s">
        <v>673</v>
      </c>
      <c r="T22" s="2"/>
      <c r="U22" s="581" t="s">
        <v>1005</v>
      </c>
      <c r="V22" s="507"/>
      <c r="W22" s="507"/>
    </row>
    <row r="23" spans="1:25" ht="15" customHeight="1">
      <c r="A23" s="22">
        <v>2</v>
      </c>
      <c r="C23" s="506" t="s">
        <v>425</v>
      </c>
      <c r="D23" s="2" t="s">
        <v>1006</v>
      </c>
      <c r="E23" s="2">
        <v>0</v>
      </c>
      <c r="G23" s="2" t="s">
        <v>1007</v>
      </c>
      <c r="H23" s="2" t="s">
        <v>1008</v>
      </c>
      <c r="I23" s="2" t="s">
        <v>1009</v>
      </c>
      <c r="J23" s="2" t="s">
        <v>1010</v>
      </c>
      <c r="K23" s="2" t="s">
        <v>1011</v>
      </c>
      <c r="L23" s="43" t="s">
        <v>1012</v>
      </c>
      <c r="M23" s="40" t="s">
        <v>1013</v>
      </c>
      <c r="N23" s="40" t="s">
        <v>1014</v>
      </c>
      <c r="O23" s="40" t="s">
        <v>1015</v>
      </c>
      <c r="P23" s="44" t="s">
        <v>1016</v>
      </c>
      <c r="Q23" s="2" t="s">
        <v>1017</v>
      </c>
      <c r="R23" s="2"/>
      <c r="T23" s="2"/>
      <c r="U23" s="507"/>
      <c r="V23" s="507"/>
      <c r="W23" s="507"/>
    </row>
    <row r="24" spans="1:25" ht="15.75" customHeight="1">
      <c r="C24" s="507"/>
      <c r="D24" s="2" t="s">
        <v>1018</v>
      </c>
      <c r="E24" s="2">
        <v>2</v>
      </c>
      <c r="G24" s="2" t="s">
        <v>1019</v>
      </c>
      <c r="H24" s="2" t="s">
        <v>985</v>
      </c>
      <c r="I24" s="2" t="s">
        <v>1020</v>
      </c>
      <c r="J24" s="2" t="s">
        <v>1021</v>
      </c>
      <c r="K24" s="2" t="s">
        <v>1022</v>
      </c>
      <c r="L24" s="45" t="s">
        <v>1023</v>
      </c>
      <c r="M24" s="2" t="s">
        <v>1024</v>
      </c>
      <c r="N24" s="2" t="s">
        <v>1025</v>
      </c>
      <c r="O24" s="2" t="s">
        <v>1026</v>
      </c>
      <c r="P24" s="46" t="s">
        <v>1027</v>
      </c>
      <c r="T24" s="2">
        <v>0</v>
      </c>
      <c r="U24" s="4" t="s">
        <v>1028</v>
      </c>
      <c r="V24" s="4" t="s">
        <v>1029</v>
      </c>
      <c r="W24" s="2"/>
    </row>
    <row r="25" spans="1:25" ht="15.75" customHeight="1">
      <c r="B25" s="2"/>
      <c r="C25" s="507"/>
      <c r="D25" s="2" t="s">
        <v>1030</v>
      </c>
      <c r="E25" s="2">
        <v>3</v>
      </c>
      <c r="G25" s="2" t="s">
        <v>1031</v>
      </c>
      <c r="H25" s="2" t="s">
        <v>957</v>
      </c>
      <c r="I25" s="2" t="s">
        <v>1032</v>
      </c>
      <c r="J25" s="2" t="s">
        <v>1033</v>
      </c>
      <c r="K25" s="2" t="s">
        <v>1022</v>
      </c>
      <c r="L25" s="47" t="s">
        <v>1034</v>
      </c>
      <c r="M25" s="2" t="s">
        <v>1013</v>
      </c>
      <c r="N25" s="2" t="s">
        <v>1035</v>
      </c>
      <c r="O25" s="2" t="s">
        <v>1036</v>
      </c>
      <c r="P25" s="46" t="s">
        <v>1037</v>
      </c>
      <c r="Q25" s="2" t="s">
        <v>1038</v>
      </c>
      <c r="T25" s="2">
        <v>1</v>
      </c>
      <c r="U25" s="4" t="s">
        <v>962</v>
      </c>
      <c r="V25" s="4" t="s">
        <v>1039</v>
      </c>
      <c r="W25" s="4" t="s">
        <v>1040</v>
      </c>
    </row>
    <row r="26" spans="1:25" ht="15" customHeight="1">
      <c r="B26" s="2"/>
      <c r="C26" s="507"/>
      <c r="D26" s="2" t="s">
        <v>1041</v>
      </c>
      <c r="E26" s="2">
        <v>7</v>
      </c>
      <c r="G26" s="2" t="s">
        <v>1042</v>
      </c>
      <c r="H26" s="2" t="s">
        <v>3884</v>
      </c>
      <c r="I26" s="2" t="s">
        <v>1043</v>
      </c>
      <c r="J26" s="2" t="s">
        <v>1044</v>
      </c>
      <c r="K26" s="2" t="s">
        <v>1045</v>
      </c>
      <c r="L26" s="45" t="s">
        <v>1046</v>
      </c>
      <c r="M26" s="2" t="s">
        <v>1013</v>
      </c>
      <c r="N26" s="2" t="s">
        <v>1047</v>
      </c>
      <c r="O26" s="2" t="s">
        <v>1048</v>
      </c>
      <c r="P26" s="46" t="s">
        <v>1049</v>
      </c>
      <c r="Q26" s="2"/>
      <c r="T26" s="2">
        <v>2</v>
      </c>
      <c r="U26" s="515" t="s">
        <v>1050</v>
      </c>
      <c r="V26" s="507"/>
      <c r="W26" s="4" t="s">
        <v>962</v>
      </c>
    </row>
    <row r="27" spans="1:25" ht="15" customHeight="1">
      <c r="B27" s="2"/>
      <c r="C27" s="507"/>
      <c r="P27" s="46"/>
      <c r="T27" s="2">
        <v>3</v>
      </c>
      <c r="U27" s="48" t="s">
        <v>1051</v>
      </c>
      <c r="V27" s="4" t="s">
        <v>962</v>
      </c>
      <c r="W27" s="4" t="s">
        <v>962</v>
      </c>
    </row>
    <row r="28" spans="1:25" ht="15" customHeight="1">
      <c r="B28" s="2"/>
      <c r="C28" s="507"/>
      <c r="D28" s="2" t="s">
        <v>1052</v>
      </c>
      <c r="E28" s="34">
        <v>0</v>
      </c>
      <c r="G28" s="2" t="s">
        <v>1053</v>
      </c>
      <c r="H28" s="2" t="s">
        <v>1054</v>
      </c>
      <c r="I28" s="2" t="s">
        <v>1009</v>
      </c>
      <c r="J28" s="164" t="s">
        <v>3892</v>
      </c>
      <c r="K28" s="2" t="s">
        <v>1011</v>
      </c>
      <c r="L28" s="45" t="s">
        <v>1055</v>
      </c>
      <c r="M28" s="2" t="s">
        <v>1056</v>
      </c>
      <c r="N28" s="2" t="s">
        <v>1057</v>
      </c>
      <c r="O28" s="2" t="s">
        <v>1058</v>
      </c>
      <c r="P28" s="46" t="s">
        <v>1059</v>
      </c>
      <c r="Q28" s="2" t="s">
        <v>1060</v>
      </c>
      <c r="T28" s="2">
        <v>4</v>
      </c>
      <c r="U28" s="506" t="s">
        <v>1061</v>
      </c>
      <c r="V28" s="507"/>
      <c r="W28" s="4" t="s">
        <v>962</v>
      </c>
    </row>
    <row r="29" spans="1:25" ht="15" customHeight="1">
      <c r="C29" s="507"/>
      <c r="D29" s="2" t="s">
        <v>1062</v>
      </c>
      <c r="E29" s="34">
        <v>1</v>
      </c>
      <c r="G29" s="2" t="s">
        <v>1063</v>
      </c>
      <c r="H29" s="2" t="s">
        <v>1064</v>
      </c>
      <c r="I29" s="2" t="s">
        <v>1065</v>
      </c>
      <c r="J29" s="2" t="s">
        <v>1066</v>
      </c>
      <c r="K29" s="2" t="s">
        <v>1067</v>
      </c>
      <c r="L29" s="45" t="s">
        <v>1068</v>
      </c>
      <c r="M29" s="2" t="s">
        <v>1013</v>
      </c>
      <c r="N29" s="2" t="s">
        <v>1069</v>
      </c>
      <c r="O29" s="2" t="s">
        <v>1070</v>
      </c>
      <c r="P29" s="46" t="s">
        <v>1071</v>
      </c>
      <c r="Q29" s="2" t="s">
        <v>1072</v>
      </c>
      <c r="T29" s="2"/>
      <c r="V29" s="4" t="s">
        <v>962</v>
      </c>
      <c r="W29" s="4" t="s">
        <v>962</v>
      </c>
    </row>
    <row r="30" spans="1:25" ht="15.75" customHeight="1">
      <c r="A30" s="22">
        <v>2</v>
      </c>
      <c r="B30" s="2"/>
      <c r="C30" s="507"/>
      <c r="D30" s="2" t="s">
        <v>1073</v>
      </c>
      <c r="E30" s="34">
        <v>2</v>
      </c>
      <c r="G30" s="2" t="s">
        <v>1074</v>
      </c>
      <c r="H30" s="2" t="s">
        <v>985</v>
      </c>
      <c r="I30" s="2" t="s">
        <v>1075</v>
      </c>
      <c r="J30" s="2" t="s">
        <v>1076</v>
      </c>
      <c r="K30" s="2" t="s">
        <v>1022</v>
      </c>
      <c r="L30" s="45" t="s">
        <v>1055</v>
      </c>
      <c r="M30" s="2" t="s">
        <v>1013</v>
      </c>
      <c r="N30" s="2" t="s">
        <v>1077</v>
      </c>
      <c r="O30" s="2" t="s">
        <v>1078</v>
      </c>
      <c r="P30" s="46" t="s">
        <v>1079</v>
      </c>
      <c r="T30" s="2">
        <v>6</v>
      </c>
      <c r="U30" s="506" t="s">
        <v>1080</v>
      </c>
      <c r="V30" s="507"/>
      <c r="W30" s="4" t="s">
        <v>962</v>
      </c>
    </row>
    <row r="31" spans="1:25" ht="15.75" customHeight="1">
      <c r="B31" s="2"/>
      <c r="C31" s="507"/>
      <c r="D31" s="2" t="s">
        <v>1081</v>
      </c>
      <c r="E31" s="34">
        <v>5</v>
      </c>
      <c r="G31" s="2" t="s">
        <v>1082</v>
      </c>
      <c r="H31" s="2" t="s">
        <v>1001</v>
      </c>
      <c r="I31" s="2" t="s">
        <v>3885</v>
      </c>
      <c r="J31" s="2" t="s">
        <v>1083</v>
      </c>
      <c r="K31" s="2" t="s">
        <v>1084</v>
      </c>
      <c r="L31" s="45" t="s">
        <v>1085</v>
      </c>
      <c r="M31" s="2" t="s">
        <v>1013</v>
      </c>
      <c r="N31" s="2" t="s">
        <v>1086</v>
      </c>
      <c r="O31" s="2" t="s">
        <v>1087</v>
      </c>
      <c r="P31" s="46" t="s">
        <v>1088</v>
      </c>
      <c r="T31" s="2">
        <v>7</v>
      </c>
      <c r="U31" s="49" t="s">
        <v>1089</v>
      </c>
      <c r="V31" s="515" t="s">
        <v>1090</v>
      </c>
      <c r="W31" s="507"/>
    </row>
    <row r="32" spans="1:25" ht="15.75" customHeight="1">
      <c r="B32" s="2"/>
      <c r="C32" s="507"/>
      <c r="D32" s="2" t="s">
        <v>1091</v>
      </c>
      <c r="E32" s="34">
        <v>7</v>
      </c>
      <c r="G32" s="2" t="s">
        <v>1092</v>
      </c>
      <c r="H32" s="2" t="s">
        <v>1093</v>
      </c>
      <c r="I32" s="2" t="s">
        <v>1094</v>
      </c>
      <c r="J32" s="2" t="s">
        <v>1095</v>
      </c>
      <c r="K32" s="2" t="s">
        <v>1045</v>
      </c>
      <c r="L32" s="45" t="s">
        <v>1055</v>
      </c>
      <c r="M32" s="2" t="s">
        <v>1013</v>
      </c>
      <c r="N32" s="2" t="s">
        <v>1096</v>
      </c>
      <c r="O32" s="2" t="s">
        <v>1097</v>
      </c>
      <c r="P32" s="46" t="s">
        <v>1098</v>
      </c>
      <c r="Q32" s="2"/>
      <c r="T32" s="2">
        <v>8</v>
      </c>
      <c r="U32" s="515" t="s">
        <v>1099</v>
      </c>
      <c r="V32" s="507"/>
      <c r="W32" s="507"/>
    </row>
    <row r="33" spans="1:24" ht="15.75" customHeight="1">
      <c r="B33" s="2"/>
      <c r="C33" s="507"/>
      <c r="K33" s="2"/>
      <c r="L33" s="45" t="s">
        <v>673</v>
      </c>
      <c r="M33" s="2"/>
      <c r="N33" s="2"/>
      <c r="O33" s="2"/>
      <c r="P33" s="46"/>
      <c r="Q33" s="2"/>
      <c r="T33" s="2"/>
    </row>
    <row r="34" spans="1:24" ht="15.75" customHeight="1">
      <c r="A34" s="22">
        <v>3</v>
      </c>
      <c r="B34" s="2"/>
      <c r="C34" s="507"/>
      <c r="D34" s="2" t="s">
        <v>1100</v>
      </c>
      <c r="E34" s="34">
        <v>0</v>
      </c>
      <c r="G34" s="2" t="s">
        <v>1101</v>
      </c>
      <c r="H34" s="2" t="s">
        <v>947</v>
      </c>
      <c r="I34" s="2" t="s">
        <v>1102</v>
      </c>
      <c r="J34" s="2" t="s">
        <v>1103</v>
      </c>
      <c r="K34" s="2" t="s">
        <v>1022</v>
      </c>
      <c r="L34" s="47" t="s">
        <v>1104</v>
      </c>
      <c r="M34" s="2" t="s">
        <v>1013</v>
      </c>
      <c r="N34" s="2" t="s">
        <v>1105</v>
      </c>
      <c r="O34" s="2" t="s">
        <v>1106</v>
      </c>
      <c r="P34" s="46" t="s">
        <v>1107</v>
      </c>
      <c r="Q34" s="2" t="s">
        <v>1108</v>
      </c>
      <c r="T34" s="2"/>
    </row>
    <row r="35" spans="1:24" ht="15.75" customHeight="1">
      <c r="C35" s="507"/>
      <c r="D35" s="2" t="s">
        <v>1109</v>
      </c>
      <c r="E35" s="34">
        <v>7</v>
      </c>
      <c r="G35" s="2" t="s">
        <v>1110</v>
      </c>
      <c r="H35" s="2" t="s">
        <v>1111</v>
      </c>
      <c r="I35" s="2" t="s">
        <v>1112</v>
      </c>
      <c r="J35" s="2" t="s">
        <v>1113</v>
      </c>
      <c r="K35" s="2" t="s">
        <v>1067</v>
      </c>
      <c r="L35" s="50" t="s">
        <v>1114</v>
      </c>
      <c r="M35" s="9" t="s">
        <v>1013</v>
      </c>
      <c r="N35" s="9" t="s">
        <v>1115</v>
      </c>
      <c r="O35" s="9" t="s">
        <v>1015</v>
      </c>
      <c r="P35" s="51" t="s">
        <v>1116</v>
      </c>
      <c r="Q35" s="2" t="s">
        <v>1117</v>
      </c>
      <c r="U35" s="2"/>
      <c r="V35" s="2"/>
      <c r="W35" s="2"/>
    </row>
    <row r="36" spans="1:24" ht="15" customHeight="1">
      <c r="B36" s="2"/>
      <c r="C36" s="17"/>
      <c r="T36" s="2"/>
      <c r="U36" s="581" t="s">
        <v>1118</v>
      </c>
      <c r="V36" s="507"/>
      <c r="W36" s="507"/>
      <c r="X36" s="2"/>
    </row>
    <row r="37" spans="1:24" ht="15" customHeight="1">
      <c r="B37" s="2"/>
      <c r="C37" s="17"/>
      <c r="E37" s="2"/>
      <c r="L37" s="33" t="s">
        <v>673</v>
      </c>
      <c r="T37" s="4" t="s">
        <v>3</v>
      </c>
      <c r="U37" s="507"/>
      <c r="V37" s="507"/>
      <c r="W37" s="507"/>
      <c r="X37" s="2"/>
    </row>
    <row r="38" spans="1:24" ht="15" customHeight="1">
      <c r="B38" s="2"/>
      <c r="C38" s="506" t="s">
        <v>920</v>
      </c>
      <c r="D38" s="2" t="s">
        <v>1119</v>
      </c>
      <c r="E38" s="2">
        <v>0</v>
      </c>
      <c r="F38" s="2">
        <v>1</v>
      </c>
      <c r="G38" s="2" t="s">
        <v>1120</v>
      </c>
      <c r="H38" s="2" t="s">
        <v>1121</v>
      </c>
      <c r="I38" s="164" t="s">
        <v>3894</v>
      </c>
      <c r="J38" s="164" t="s">
        <v>3637</v>
      </c>
      <c r="K38" s="2" t="s">
        <v>1122</v>
      </c>
      <c r="L38" s="33" t="s">
        <v>673</v>
      </c>
      <c r="T38" s="4">
        <v>0</v>
      </c>
      <c r="U38" s="2" t="s">
        <v>1119</v>
      </c>
      <c r="V38" s="2"/>
      <c r="W38" s="2"/>
      <c r="X38" s="2"/>
    </row>
    <row r="39" spans="1:24" ht="15.75" customHeight="1">
      <c r="C39" s="507"/>
      <c r="D39" s="2" t="s">
        <v>1123</v>
      </c>
      <c r="E39" s="2">
        <v>1</v>
      </c>
      <c r="F39" s="2">
        <v>1.1000000000000001</v>
      </c>
      <c r="G39" s="2" t="s">
        <v>1120</v>
      </c>
      <c r="H39" s="2" t="s">
        <v>1124</v>
      </c>
      <c r="I39" s="2" t="s">
        <v>1125</v>
      </c>
      <c r="J39" s="2"/>
      <c r="K39" s="2" t="s">
        <v>1126</v>
      </c>
      <c r="L39" s="33" t="s">
        <v>673</v>
      </c>
      <c r="T39" s="4">
        <v>1</v>
      </c>
      <c r="U39" s="2" t="s">
        <v>1123</v>
      </c>
      <c r="V39" s="2"/>
      <c r="W39" s="2"/>
      <c r="X39" s="2"/>
    </row>
    <row r="40" spans="1:24" ht="15.75" customHeight="1">
      <c r="C40" s="507"/>
      <c r="D40" s="2" t="s">
        <v>1127</v>
      </c>
      <c r="E40" s="2">
        <v>2</v>
      </c>
      <c r="F40" s="2">
        <v>1.2</v>
      </c>
      <c r="G40" s="2" t="s">
        <v>1120</v>
      </c>
      <c r="H40" s="2" t="s">
        <v>1128</v>
      </c>
      <c r="I40" s="2" t="s">
        <v>1129</v>
      </c>
      <c r="J40" s="2"/>
      <c r="K40" s="2" t="s">
        <v>1130</v>
      </c>
      <c r="L40" s="33" t="s">
        <v>673</v>
      </c>
      <c r="T40" s="4">
        <v>2</v>
      </c>
      <c r="U40" s="2" t="s">
        <v>1131</v>
      </c>
      <c r="V40" s="2" t="s">
        <v>1132</v>
      </c>
      <c r="W40" s="2"/>
      <c r="X40" s="2"/>
    </row>
    <row r="41" spans="1:24" ht="15.75" customHeight="1">
      <c r="C41" s="507"/>
      <c r="D41" s="2" t="s">
        <v>1133</v>
      </c>
      <c r="E41" s="2">
        <v>2</v>
      </c>
      <c r="F41" s="2">
        <v>1.3</v>
      </c>
      <c r="G41" s="2" t="s">
        <v>1120</v>
      </c>
      <c r="H41" s="2" t="s">
        <v>1134</v>
      </c>
      <c r="I41" s="2" t="s">
        <v>1135</v>
      </c>
      <c r="J41" s="2"/>
      <c r="K41" s="2" t="s">
        <v>1136</v>
      </c>
      <c r="L41" s="33" t="s">
        <v>673</v>
      </c>
      <c r="T41" s="4">
        <v>3</v>
      </c>
      <c r="U41" s="2"/>
      <c r="V41" s="52" t="s">
        <v>1137</v>
      </c>
      <c r="W41" s="2"/>
      <c r="X41" s="2"/>
    </row>
    <row r="42" spans="1:24" ht="15.75" customHeight="1">
      <c r="A42" s="22"/>
      <c r="C42" s="507"/>
      <c r="D42" s="2" t="s">
        <v>1138</v>
      </c>
      <c r="E42" s="2">
        <v>3</v>
      </c>
      <c r="F42" s="2">
        <v>1.4</v>
      </c>
      <c r="G42" s="2" t="s">
        <v>1120</v>
      </c>
      <c r="H42" s="2" t="s">
        <v>1139</v>
      </c>
      <c r="I42" s="2" t="s">
        <v>1140</v>
      </c>
      <c r="J42" s="2"/>
      <c r="K42" s="2" t="s">
        <v>1141</v>
      </c>
      <c r="L42" s="33" t="s">
        <v>673</v>
      </c>
      <c r="T42" s="4">
        <v>4</v>
      </c>
      <c r="U42" s="2"/>
      <c r="V42" s="52" t="s">
        <v>1142</v>
      </c>
      <c r="W42" s="4" t="s">
        <v>1143</v>
      </c>
      <c r="X42" s="2"/>
    </row>
    <row r="43" spans="1:24" ht="15.75" customHeight="1">
      <c r="B43" s="2"/>
      <c r="C43" s="507"/>
      <c r="D43" s="2" t="s">
        <v>1144</v>
      </c>
      <c r="E43" s="2">
        <v>4</v>
      </c>
      <c r="F43" s="2">
        <v>1.5</v>
      </c>
      <c r="G43" s="2" t="s">
        <v>1120</v>
      </c>
      <c r="H43" s="2" t="s">
        <v>1145</v>
      </c>
      <c r="I43" s="2" t="s">
        <v>1146</v>
      </c>
      <c r="J43" s="2"/>
      <c r="K43" s="2" t="s">
        <v>1147</v>
      </c>
      <c r="L43" s="33" t="s">
        <v>673</v>
      </c>
      <c r="T43" s="4">
        <v>5</v>
      </c>
      <c r="U43" s="2" t="s">
        <v>1148</v>
      </c>
      <c r="V43" s="2"/>
      <c r="W43" s="4" t="s">
        <v>962</v>
      </c>
      <c r="X43" s="2"/>
    </row>
    <row r="44" spans="1:24" ht="15.75" customHeight="1">
      <c r="C44" s="507"/>
      <c r="D44" s="2" t="s">
        <v>1143</v>
      </c>
      <c r="E44" s="2">
        <v>4</v>
      </c>
      <c r="F44" s="2">
        <v>1.6</v>
      </c>
      <c r="G44" s="2" t="s">
        <v>1120</v>
      </c>
      <c r="H44" s="2" t="s">
        <v>1149</v>
      </c>
      <c r="I44" s="2" t="s">
        <v>1150</v>
      </c>
      <c r="J44" s="2"/>
      <c r="K44" s="2" t="s">
        <v>1151</v>
      </c>
      <c r="L44" s="33" t="s">
        <v>673</v>
      </c>
      <c r="T44" s="4">
        <v>6</v>
      </c>
      <c r="U44" s="2" t="s">
        <v>1152</v>
      </c>
      <c r="V44" s="2"/>
      <c r="W44" s="4" t="s">
        <v>1091</v>
      </c>
      <c r="X44" s="2"/>
    </row>
    <row r="45" spans="1:24" ht="15.75" customHeight="1">
      <c r="C45" s="507"/>
      <c r="D45" s="2" t="s">
        <v>1091</v>
      </c>
      <c r="E45" s="2">
        <v>6</v>
      </c>
      <c r="F45" s="2">
        <v>1.7</v>
      </c>
      <c r="G45" s="2" t="s">
        <v>1120</v>
      </c>
      <c r="H45" s="2" t="s">
        <v>1153</v>
      </c>
      <c r="I45" s="2" t="s">
        <v>1154</v>
      </c>
      <c r="J45" s="2"/>
      <c r="K45" s="2" t="s">
        <v>1155</v>
      </c>
      <c r="L45" s="33" t="s">
        <v>673</v>
      </c>
      <c r="T45" s="4">
        <v>7</v>
      </c>
      <c r="U45" s="2" t="s">
        <v>1156</v>
      </c>
      <c r="V45" s="2"/>
      <c r="W45" s="4" t="s">
        <v>962</v>
      </c>
      <c r="X45" s="2"/>
    </row>
    <row r="46" spans="1:24" ht="15.75" customHeight="1">
      <c r="C46" s="507"/>
      <c r="D46" s="2" t="s">
        <v>1157</v>
      </c>
      <c r="E46" s="2">
        <v>8</v>
      </c>
      <c r="F46" s="2">
        <v>1.8</v>
      </c>
      <c r="G46" s="2" t="s">
        <v>1120</v>
      </c>
      <c r="H46" s="2" t="s">
        <v>1158</v>
      </c>
      <c r="I46" s="2" t="s">
        <v>1159</v>
      </c>
      <c r="J46" s="2"/>
      <c r="K46" s="2" t="s">
        <v>1160</v>
      </c>
      <c r="L46" s="33" t="s">
        <v>673</v>
      </c>
      <c r="T46" s="4">
        <v>8</v>
      </c>
      <c r="U46" s="2" t="s">
        <v>1161</v>
      </c>
      <c r="V46" s="2"/>
      <c r="W46" s="4" t="s">
        <v>1157</v>
      </c>
      <c r="X46" s="2"/>
    </row>
    <row r="47" spans="1:24" ht="15.75" customHeight="1">
      <c r="C47" s="507"/>
      <c r="D47" s="2" t="s">
        <v>1148</v>
      </c>
      <c r="E47" s="2">
        <v>5</v>
      </c>
      <c r="F47" s="2">
        <v>1.9</v>
      </c>
      <c r="G47" s="2" t="s">
        <v>1120</v>
      </c>
      <c r="H47" s="2" t="s">
        <v>1162</v>
      </c>
      <c r="I47" s="2" t="s">
        <v>1163</v>
      </c>
      <c r="J47" s="2"/>
      <c r="K47" s="2" t="s">
        <v>1164</v>
      </c>
      <c r="L47" s="33" t="s">
        <v>673</v>
      </c>
      <c r="T47" s="4">
        <v>9</v>
      </c>
      <c r="U47" s="2" t="s">
        <v>1165</v>
      </c>
      <c r="V47" s="2"/>
      <c r="W47" s="2"/>
      <c r="X47" s="2"/>
    </row>
    <row r="48" spans="1:24" ht="15.75" customHeight="1">
      <c r="C48" s="507"/>
      <c r="D48" s="2" t="s">
        <v>1152</v>
      </c>
      <c r="E48" s="2">
        <v>6</v>
      </c>
      <c r="F48" s="2">
        <v>2</v>
      </c>
      <c r="G48" s="2" t="s">
        <v>1120</v>
      </c>
      <c r="H48" s="2" t="s">
        <v>1166</v>
      </c>
      <c r="I48" s="2" t="s">
        <v>1167</v>
      </c>
      <c r="J48" s="2"/>
      <c r="K48" s="2" t="s">
        <v>1168</v>
      </c>
      <c r="L48" s="33" t="s">
        <v>673</v>
      </c>
      <c r="T48" s="4">
        <v>10</v>
      </c>
      <c r="U48" s="2" t="s">
        <v>1169</v>
      </c>
      <c r="X48" s="2"/>
    </row>
    <row r="49" spans="1:24" ht="15.75" customHeight="1">
      <c r="C49" s="507"/>
      <c r="D49" s="2" t="s">
        <v>1156</v>
      </c>
      <c r="E49" s="2">
        <v>7</v>
      </c>
      <c r="F49" s="2">
        <v>2.1</v>
      </c>
      <c r="G49" s="2" t="s">
        <v>1120</v>
      </c>
      <c r="H49" s="2" t="s">
        <v>1170</v>
      </c>
      <c r="I49" s="2" t="s">
        <v>1171</v>
      </c>
      <c r="J49" s="2"/>
      <c r="K49" s="2" t="s">
        <v>1172</v>
      </c>
      <c r="L49" s="33" t="s">
        <v>673</v>
      </c>
      <c r="T49" s="2"/>
      <c r="U49" s="52" t="s">
        <v>1173</v>
      </c>
      <c r="X49" s="2"/>
    </row>
    <row r="50" spans="1:24" ht="15.75" customHeight="1">
      <c r="C50" s="507"/>
      <c r="D50" s="2" t="s">
        <v>1161</v>
      </c>
      <c r="E50" s="2">
        <v>8</v>
      </c>
      <c r="F50" s="2">
        <v>2.2000000000000002</v>
      </c>
      <c r="G50" s="2" t="s">
        <v>1120</v>
      </c>
      <c r="H50" s="2" t="s">
        <v>1174</v>
      </c>
      <c r="I50" s="2" t="s">
        <v>1175</v>
      </c>
      <c r="J50" s="2"/>
      <c r="K50" s="2" t="s">
        <v>1176</v>
      </c>
      <c r="L50" s="33" t="s">
        <v>673</v>
      </c>
      <c r="X50" s="2"/>
    </row>
    <row r="51" spans="1:24" ht="15.75" customHeight="1">
      <c r="C51" s="507"/>
      <c r="D51" s="2" t="s">
        <v>1177</v>
      </c>
      <c r="E51" s="2">
        <v>9</v>
      </c>
      <c r="F51" s="2">
        <v>2.2999999999999998</v>
      </c>
      <c r="G51" s="2" t="s">
        <v>1120</v>
      </c>
      <c r="H51" s="2" t="s">
        <v>1178</v>
      </c>
      <c r="I51" s="2" t="s">
        <v>1179</v>
      </c>
      <c r="J51" s="2"/>
      <c r="K51" s="2" t="s">
        <v>1180</v>
      </c>
      <c r="L51" s="33" t="s">
        <v>673</v>
      </c>
      <c r="U51" s="581" t="s">
        <v>1181</v>
      </c>
      <c r="V51" s="507"/>
      <c r="W51" s="507"/>
      <c r="X51" s="53"/>
    </row>
    <row r="52" spans="1:24" ht="15" customHeight="1">
      <c r="C52" s="507"/>
      <c r="D52" s="2" t="s">
        <v>1182</v>
      </c>
      <c r="E52" s="2">
        <v>10</v>
      </c>
      <c r="F52" s="2">
        <v>2.4</v>
      </c>
      <c r="G52" s="2" t="s">
        <v>1120</v>
      </c>
      <c r="H52" s="2" t="s">
        <v>1183</v>
      </c>
      <c r="I52" s="2" t="s">
        <v>1184</v>
      </c>
      <c r="J52" s="2"/>
      <c r="K52" s="2" t="s">
        <v>1151</v>
      </c>
      <c r="L52" s="33" t="s">
        <v>673</v>
      </c>
      <c r="U52" s="507"/>
      <c r="V52" s="507"/>
      <c r="W52" s="507"/>
      <c r="X52" s="53"/>
    </row>
    <row r="53" spans="1:24" ht="15" customHeight="1">
      <c r="C53" s="2" t="s">
        <v>1185</v>
      </c>
      <c r="D53" s="2"/>
      <c r="E53" s="2"/>
      <c r="F53" s="2"/>
      <c r="G53" s="2"/>
      <c r="H53" s="2"/>
      <c r="I53" s="2"/>
      <c r="J53" s="2"/>
      <c r="K53" s="2"/>
      <c r="L53" s="33" t="s">
        <v>673</v>
      </c>
      <c r="U53" s="2" t="s">
        <v>887</v>
      </c>
      <c r="V53" s="2" t="s">
        <v>1186</v>
      </c>
      <c r="W53" s="2"/>
      <c r="X53" s="2" t="s">
        <v>891</v>
      </c>
    </row>
    <row r="54" spans="1:24" ht="15" customHeight="1">
      <c r="L54" s="33" t="s">
        <v>673</v>
      </c>
      <c r="U54" s="2" t="s">
        <v>888</v>
      </c>
      <c r="V54" s="2" t="s">
        <v>1187</v>
      </c>
      <c r="W54" s="2"/>
      <c r="X54" s="2" t="s">
        <v>892</v>
      </c>
    </row>
    <row r="55" spans="1:24" ht="15.75" customHeight="1">
      <c r="C55" s="506" t="s">
        <v>1188</v>
      </c>
      <c r="D55" s="2" t="s">
        <v>1189</v>
      </c>
      <c r="E55" s="34">
        <v>3</v>
      </c>
      <c r="F55" s="34">
        <v>1</v>
      </c>
      <c r="G55" s="34">
        <v>10</v>
      </c>
      <c r="H55" s="2" t="s">
        <v>947</v>
      </c>
      <c r="I55" s="272" t="s">
        <v>3642</v>
      </c>
      <c r="J55" s="164" t="s">
        <v>3640</v>
      </c>
      <c r="K55" s="2" t="s">
        <v>1190</v>
      </c>
      <c r="L55" s="33" t="s">
        <v>673</v>
      </c>
      <c r="U55" s="2" t="s">
        <v>889</v>
      </c>
      <c r="V55" s="2" t="s">
        <v>1191</v>
      </c>
      <c r="W55" s="2"/>
      <c r="X55" s="2" t="s">
        <v>886</v>
      </c>
    </row>
    <row r="56" spans="1:24" ht="15.75" customHeight="1">
      <c r="C56" s="507"/>
      <c r="D56" s="2" t="s">
        <v>1192</v>
      </c>
      <c r="E56" s="34">
        <v>4</v>
      </c>
      <c r="F56" s="34">
        <v>1.1000000000000001</v>
      </c>
      <c r="G56" s="34">
        <v>13</v>
      </c>
      <c r="H56" s="2" t="s">
        <v>985</v>
      </c>
      <c r="I56" s="272" t="s">
        <v>3643</v>
      </c>
      <c r="J56" s="164" t="s">
        <v>3639</v>
      </c>
      <c r="K56" s="2" t="s">
        <v>1193</v>
      </c>
      <c r="L56" s="33" t="s">
        <v>673</v>
      </c>
      <c r="U56" s="2" t="s">
        <v>890</v>
      </c>
      <c r="V56" s="2" t="s">
        <v>1194</v>
      </c>
      <c r="W56" s="2"/>
      <c r="X56" s="2" t="s">
        <v>893</v>
      </c>
    </row>
    <row r="57" spans="1:24" ht="15.75" customHeight="1">
      <c r="C57" s="507"/>
      <c r="D57" s="2" t="s">
        <v>1195</v>
      </c>
      <c r="E57" s="34">
        <v>5</v>
      </c>
      <c r="F57" s="34">
        <v>1.2</v>
      </c>
      <c r="G57" s="34">
        <v>16</v>
      </c>
      <c r="H57" s="2" t="s">
        <v>957</v>
      </c>
      <c r="I57" s="2" t="s">
        <v>1196</v>
      </c>
      <c r="K57" s="2" t="s">
        <v>1197</v>
      </c>
      <c r="L57" s="33" t="s">
        <v>673</v>
      </c>
      <c r="U57" s="52" t="s">
        <v>1198</v>
      </c>
    </row>
    <row r="58" spans="1:24" ht="15.75" customHeight="1">
      <c r="C58" s="507"/>
      <c r="D58" s="2" t="s">
        <v>1199</v>
      </c>
      <c r="E58" s="34">
        <v>6</v>
      </c>
      <c r="F58" s="34">
        <v>1.3</v>
      </c>
      <c r="G58" s="34">
        <v>19</v>
      </c>
      <c r="H58" s="2" t="s">
        <v>1200</v>
      </c>
      <c r="I58" s="2" t="s">
        <v>1201</v>
      </c>
      <c r="J58" s="164" t="s">
        <v>3638</v>
      </c>
      <c r="K58" s="2" t="s">
        <v>1202</v>
      </c>
      <c r="L58" s="33" t="s">
        <v>673</v>
      </c>
      <c r="U58" s="52" t="s">
        <v>1203</v>
      </c>
    </row>
    <row r="59" spans="1:24" ht="15.75" customHeight="1">
      <c r="C59" s="507"/>
      <c r="L59" s="33" t="s">
        <v>673</v>
      </c>
      <c r="U59" s="14" t="s">
        <v>1204</v>
      </c>
    </row>
    <row r="60" spans="1:24" ht="15.75" customHeight="1">
      <c r="C60" s="507"/>
      <c r="D60" s="2" t="s">
        <v>1205</v>
      </c>
      <c r="E60" s="2">
        <v>1</v>
      </c>
      <c r="G60" s="2"/>
      <c r="H60" s="2"/>
      <c r="I60" s="2" t="s">
        <v>1206</v>
      </c>
      <c r="J60" s="2" t="s">
        <v>1207</v>
      </c>
      <c r="K60" s="2"/>
      <c r="L60" s="33" t="s">
        <v>673</v>
      </c>
      <c r="T60" s="33" t="s">
        <v>673</v>
      </c>
      <c r="U60" s="2" t="s">
        <v>1208</v>
      </c>
    </row>
    <row r="61" spans="1:24" ht="15.75" customHeight="1">
      <c r="C61" s="507"/>
      <c r="D61" s="2" t="s">
        <v>1209</v>
      </c>
      <c r="E61" s="2">
        <v>6</v>
      </c>
      <c r="I61" s="2" t="s">
        <v>1210</v>
      </c>
      <c r="J61" s="2" t="s">
        <v>1211</v>
      </c>
      <c r="L61" s="33" t="s">
        <v>673</v>
      </c>
      <c r="T61" s="2"/>
      <c r="U61" s="52" t="s">
        <v>1212</v>
      </c>
      <c r="V61" s="2"/>
    </row>
    <row r="62" spans="1:24" ht="15.75" customHeight="1"/>
    <row r="63" spans="1:24" ht="15.75" customHeight="1">
      <c r="A63" s="40"/>
      <c r="B63" s="40" t="s">
        <v>1213</v>
      </c>
      <c r="C63" s="40" t="s">
        <v>1214</v>
      </c>
      <c r="D63" s="40" t="s">
        <v>1215</v>
      </c>
      <c r="E63" s="40">
        <v>0</v>
      </c>
      <c r="F63" s="40">
        <v>1</v>
      </c>
      <c r="G63" s="40" t="s">
        <v>1216</v>
      </c>
      <c r="H63" s="40" t="s">
        <v>1217</v>
      </c>
      <c r="I63" s="40" t="s">
        <v>1218</v>
      </c>
      <c r="J63" s="40" t="s">
        <v>1219</v>
      </c>
      <c r="K63" s="40" t="s">
        <v>1220</v>
      </c>
      <c r="L63" s="41" t="s">
        <v>673</v>
      </c>
      <c r="M63" s="40"/>
      <c r="N63" s="40"/>
      <c r="O63" s="40"/>
    </row>
    <row r="64" spans="1:24" ht="15.75" customHeight="1">
      <c r="A64" s="2"/>
      <c r="B64" s="2"/>
      <c r="C64" s="2" t="s">
        <v>1214</v>
      </c>
      <c r="D64" s="2" t="s">
        <v>1221</v>
      </c>
      <c r="E64" s="2">
        <v>1</v>
      </c>
      <c r="F64" s="2">
        <v>1.2</v>
      </c>
      <c r="G64" s="2" t="s">
        <v>1222</v>
      </c>
      <c r="H64" s="2" t="s">
        <v>1223</v>
      </c>
      <c r="I64" s="2" t="s">
        <v>1224</v>
      </c>
      <c r="J64" s="2" t="s">
        <v>1225</v>
      </c>
      <c r="K64" s="2" t="s">
        <v>1226</v>
      </c>
      <c r="L64" s="33" t="s">
        <v>673</v>
      </c>
      <c r="M64" s="2"/>
      <c r="N64" s="2"/>
      <c r="O64" s="2"/>
      <c r="P64" s="2"/>
      <c r="R64" s="2"/>
    </row>
    <row r="65" spans="3:24" ht="15.75" customHeight="1">
      <c r="C65" s="2" t="s">
        <v>1214</v>
      </c>
      <c r="D65" s="2" t="s">
        <v>1227</v>
      </c>
      <c r="E65" s="34">
        <v>3</v>
      </c>
      <c r="F65" s="34">
        <v>1.6</v>
      </c>
      <c r="G65" s="2" t="s">
        <v>980</v>
      </c>
      <c r="H65" s="2" t="s">
        <v>1223</v>
      </c>
      <c r="I65" s="2" t="s">
        <v>1228</v>
      </c>
      <c r="J65" s="2" t="s">
        <v>1229</v>
      </c>
      <c r="K65" s="2" t="s">
        <v>1230</v>
      </c>
      <c r="L65" s="33" t="s">
        <v>673</v>
      </c>
      <c r="R65" s="2"/>
    </row>
    <row r="66" spans="3:24" ht="15.75" customHeight="1">
      <c r="C66" s="2" t="s">
        <v>1214</v>
      </c>
      <c r="D66" s="2" t="s">
        <v>1231</v>
      </c>
      <c r="E66" s="34">
        <v>3</v>
      </c>
      <c r="F66" s="34">
        <v>1.8</v>
      </c>
      <c r="G66" s="2" t="s">
        <v>1232</v>
      </c>
      <c r="H66" s="2" t="s">
        <v>1233</v>
      </c>
      <c r="I66" s="2" t="s">
        <v>1234</v>
      </c>
      <c r="J66" s="2" t="s">
        <v>1235</v>
      </c>
      <c r="L66" s="33" t="s">
        <v>673</v>
      </c>
      <c r="R66" s="2"/>
    </row>
    <row r="67" spans="3:24" ht="15.75" customHeight="1">
      <c r="C67" s="2" t="s">
        <v>1214</v>
      </c>
      <c r="D67" s="2" t="s">
        <v>1236</v>
      </c>
      <c r="E67" s="34">
        <v>7</v>
      </c>
      <c r="F67" s="34">
        <v>2.6</v>
      </c>
      <c r="G67" s="2" t="s">
        <v>1237</v>
      </c>
      <c r="H67" s="2" t="s">
        <v>1238</v>
      </c>
      <c r="I67" s="2" t="s">
        <v>1239</v>
      </c>
      <c r="J67" s="2" t="s">
        <v>1240</v>
      </c>
      <c r="L67" s="33" t="s">
        <v>673</v>
      </c>
      <c r="R67" s="2"/>
    </row>
    <row r="68" spans="3:24" ht="15.75" customHeight="1">
      <c r="C68" s="2" t="s">
        <v>1214</v>
      </c>
      <c r="D68" s="2" t="s">
        <v>1241</v>
      </c>
      <c r="E68" s="34">
        <v>0</v>
      </c>
      <c r="F68" s="34">
        <v>1</v>
      </c>
      <c r="G68" s="2" t="s">
        <v>1242</v>
      </c>
      <c r="H68" s="2" t="s">
        <v>1217</v>
      </c>
      <c r="I68" s="2" t="s">
        <v>1243</v>
      </c>
      <c r="J68" s="2" t="s">
        <v>1244</v>
      </c>
      <c r="L68" s="33" t="s">
        <v>673</v>
      </c>
      <c r="P68" s="2"/>
      <c r="S68" s="2"/>
      <c r="T68" s="2"/>
      <c r="U68" s="2"/>
    </row>
    <row r="69" spans="3:24" ht="15.75" customHeight="1">
      <c r="C69" s="2" t="s">
        <v>1214</v>
      </c>
      <c r="D69" s="2" t="s">
        <v>1245</v>
      </c>
      <c r="E69" s="34">
        <v>1</v>
      </c>
      <c r="F69" s="34">
        <v>1.2</v>
      </c>
      <c r="G69" s="2" t="s">
        <v>980</v>
      </c>
      <c r="H69" s="2" t="s">
        <v>1223</v>
      </c>
      <c r="I69" s="2" t="s">
        <v>1246</v>
      </c>
      <c r="J69" s="2" t="s">
        <v>1247</v>
      </c>
      <c r="L69" s="33" t="s">
        <v>673</v>
      </c>
      <c r="M69" s="2" t="s">
        <v>1248</v>
      </c>
      <c r="P69" s="2"/>
      <c r="S69" s="2"/>
      <c r="T69" s="2"/>
      <c r="U69" s="2"/>
    </row>
    <row r="70" spans="3:24" ht="15.75" customHeight="1">
      <c r="C70" s="2" t="s">
        <v>1214</v>
      </c>
      <c r="D70" s="2" t="s">
        <v>1249</v>
      </c>
      <c r="E70" s="34">
        <v>6</v>
      </c>
      <c r="F70" s="34">
        <v>2.4</v>
      </c>
      <c r="G70" s="2" t="s">
        <v>1232</v>
      </c>
      <c r="H70" s="2" t="s">
        <v>1233</v>
      </c>
      <c r="I70" s="2" t="s">
        <v>1250</v>
      </c>
      <c r="J70" s="2" t="s">
        <v>1251</v>
      </c>
      <c r="L70" s="33" t="s">
        <v>673</v>
      </c>
      <c r="M70" s="2" t="s">
        <v>1252</v>
      </c>
      <c r="P70" s="2"/>
      <c r="S70" s="2"/>
      <c r="T70" s="2"/>
      <c r="U70" s="2"/>
    </row>
    <row r="71" spans="3:24" ht="15.75" customHeight="1">
      <c r="C71" s="2" t="s">
        <v>1214</v>
      </c>
      <c r="D71" s="2" t="s">
        <v>1253</v>
      </c>
      <c r="E71" s="34">
        <v>8</v>
      </c>
      <c r="F71" s="34">
        <v>2.8</v>
      </c>
      <c r="G71" s="2" t="s">
        <v>1254</v>
      </c>
      <c r="H71" s="2" t="s">
        <v>1255</v>
      </c>
      <c r="I71" s="2" t="s">
        <v>1256</v>
      </c>
      <c r="J71" s="2" t="s">
        <v>1257</v>
      </c>
      <c r="L71" s="33" t="s">
        <v>673</v>
      </c>
      <c r="M71" s="2" t="s">
        <v>1258</v>
      </c>
      <c r="S71" s="2"/>
      <c r="T71" s="2"/>
      <c r="U71" s="2"/>
    </row>
    <row r="72" spans="3:24" ht="15.75" customHeight="1">
      <c r="U72" s="2" t="s">
        <v>1213</v>
      </c>
      <c r="V72" s="581" t="s">
        <v>1259</v>
      </c>
      <c r="W72" s="507"/>
      <c r="X72" s="507"/>
    </row>
    <row r="73" spans="3:24" ht="15.75" customHeight="1">
      <c r="C73" s="2" t="s">
        <v>1260</v>
      </c>
      <c r="D73" s="2" t="s">
        <v>1261</v>
      </c>
      <c r="E73" s="34">
        <v>0</v>
      </c>
      <c r="F73" s="34">
        <v>1</v>
      </c>
      <c r="G73" s="2" t="s">
        <v>1242</v>
      </c>
      <c r="H73" s="2" t="s">
        <v>1262</v>
      </c>
      <c r="I73" s="2" t="s">
        <v>1009</v>
      </c>
      <c r="J73" s="2" t="s">
        <v>1263</v>
      </c>
      <c r="K73" s="2" t="s">
        <v>1264</v>
      </c>
      <c r="L73" s="2" t="s">
        <v>1265</v>
      </c>
      <c r="M73" s="2" t="s">
        <v>1266</v>
      </c>
      <c r="N73" s="2" t="s">
        <v>1267</v>
      </c>
      <c r="O73" s="2" t="s">
        <v>1015</v>
      </c>
      <c r="P73" s="2" t="s">
        <v>1268</v>
      </c>
      <c r="Q73" s="2" t="s">
        <v>1269</v>
      </c>
      <c r="U73" s="2"/>
      <c r="V73" s="507"/>
      <c r="W73" s="507"/>
      <c r="X73" s="507"/>
    </row>
    <row r="74" spans="3:24" ht="15.75" customHeight="1">
      <c r="C74" s="2" t="s">
        <v>1260</v>
      </c>
      <c r="D74" s="2" t="s">
        <v>1270</v>
      </c>
      <c r="E74" s="34">
        <v>1</v>
      </c>
      <c r="F74" s="34">
        <v>1.2</v>
      </c>
      <c r="G74" s="2" t="s">
        <v>1271</v>
      </c>
      <c r="H74" s="2" t="s">
        <v>1272</v>
      </c>
      <c r="I74" s="2" t="s">
        <v>1273</v>
      </c>
      <c r="J74" s="2" t="s">
        <v>1274</v>
      </c>
      <c r="K74" s="2" t="s">
        <v>1275</v>
      </c>
      <c r="L74" s="2" t="s">
        <v>1276</v>
      </c>
      <c r="M74" s="2" t="s">
        <v>1277</v>
      </c>
      <c r="N74" s="2" t="s">
        <v>1278</v>
      </c>
      <c r="O74" s="2" t="s">
        <v>1015</v>
      </c>
      <c r="P74" s="2" t="s">
        <v>1279</v>
      </c>
      <c r="Q74" s="2" t="s">
        <v>1280</v>
      </c>
      <c r="U74" s="2">
        <v>0</v>
      </c>
      <c r="V74" s="4"/>
      <c r="W74" s="14" t="s">
        <v>1281</v>
      </c>
      <c r="X74" s="2"/>
    </row>
    <row r="75" spans="3:24" ht="15.75" customHeight="1">
      <c r="C75" s="2" t="s">
        <v>1260</v>
      </c>
      <c r="D75" s="2" t="s">
        <v>1282</v>
      </c>
      <c r="E75" s="34">
        <v>2</v>
      </c>
      <c r="F75" s="34">
        <v>1.4</v>
      </c>
      <c r="G75" s="2" t="s">
        <v>974</v>
      </c>
      <c r="H75" s="2" t="s">
        <v>1283</v>
      </c>
      <c r="I75" s="2" t="s">
        <v>1284</v>
      </c>
      <c r="J75" s="2" t="s">
        <v>1285</v>
      </c>
      <c r="K75" s="2" t="s">
        <v>1286</v>
      </c>
      <c r="L75" s="2" t="s">
        <v>1287</v>
      </c>
      <c r="M75" s="2" t="s">
        <v>1288</v>
      </c>
      <c r="N75" s="2" t="s">
        <v>1289</v>
      </c>
      <c r="O75" s="2" t="s">
        <v>1015</v>
      </c>
      <c r="P75" s="2" t="s">
        <v>1290</v>
      </c>
      <c r="Q75" s="2" t="s">
        <v>1291</v>
      </c>
      <c r="U75" s="2">
        <v>1</v>
      </c>
      <c r="V75" s="14" t="s">
        <v>1292</v>
      </c>
      <c r="W75" s="4" t="s">
        <v>1293</v>
      </c>
      <c r="X75" s="4"/>
    </row>
    <row r="76" spans="3:24" ht="15.75" customHeight="1">
      <c r="C76" s="2" t="s">
        <v>1260</v>
      </c>
      <c r="D76" s="2" t="s">
        <v>1294</v>
      </c>
      <c r="E76" s="34">
        <v>3</v>
      </c>
      <c r="F76" s="34">
        <v>1.6</v>
      </c>
      <c r="G76" s="2" t="s">
        <v>1295</v>
      </c>
      <c r="H76" s="2" t="s">
        <v>1296</v>
      </c>
      <c r="I76" s="2" t="s">
        <v>1297</v>
      </c>
      <c r="J76" s="2" t="s">
        <v>1298</v>
      </c>
      <c r="K76" s="2" t="s">
        <v>1299</v>
      </c>
      <c r="L76" s="2" t="s">
        <v>1300</v>
      </c>
      <c r="M76" s="2" t="s">
        <v>1301</v>
      </c>
      <c r="N76" s="2" t="s">
        <v>1302</v>
      </c>
      <c r="O76" s="2" t="s">
        <v>1015</v>
      </c>
      <c r="P76" s="2" t="s">
        <v>1303</v>
      </c>
      <c r="U76" s="2">
        <v>2</v>
      </c>
      <c r="V76" s="4" t="s">
        <v>1304</v>
      </c>
      <c r="W76" s="14" t="s">
        <v>1305</v>
      </c>
      <c r="X76" s="4"/>
    </row>
    <row r="77" spans="3:24" ht="15.75" customHeight="1">
      <c r="C77" s="2" t="s">
        <v>1260</v>
      </c>
      <c r="D77" s="2" t="s">
        <v>1306</v>
      </c>
      <c r="E77" s="34">
        <v>4</v>
      </c>
      <c r="F77" s="34">
        <v>1.8</v>
      </c>
      <c r="G77" s="2" t="s">
        <v>1307</v>
      </c>
      <c r="H77" s="2" t="s">
        <v>1308</v>
      </c>
      <c r="I77" s="2" t="s">
        <v>1309</v>
      </c>
      <c r="J77" s="2" t="s">
        <v>1310</v>
      </c>
      <c r="K77" s="2" t="s">
        <v>1264</v>
      </c>
      <c r="L77" s="2" t="s">
        <v>1311</v>
      </c>
      <c r="M77" s="2" t="s">
        <v>1312</v>
      </c>
      <c r="N77" s="2" t="s">
        <v>1313</v>
      </c>
      <c r="O77" s="2" t="s">
        <v>1015</v>
      </c>
      <c r="P77" s="2" t="s">
        <v>3829</v>
      </c>
      <c r="U77" s="2">
        <v>3</v>
      </c>
      <c r="V77" s="4" t="s">
        <v>1304</v>
      </c>
      <c r="W77" s="14" t="s">
        <v>1314</v>
      </c>
      <c r="X77" s="2" t="s">
        <v>1315</v>
      </c>
    </row>
    <row r="78" spans="3:24" ht="15.75" customHeight="1">
      <c r="C78" s="2" t="s">
        <v>1260</v>
      </c>
      <c r="D78" s="2" t="s">
        <v>1316</v>
      </c>
      <c r="E78" s="34">
        <v>5</v>
      </c>
      <c r="F78" s="34">
        <v>2</v>
      </c>
      <c r="G78" s="2" t="s">
        <v>1232</v>
      </c>
      <c r="H78" s="2" t="s">
        <v>1317</v>
      </c>
      <c r="I78" s="2" t="s">
        <v>1318</v>
      </c>
      <c r="J78" s="2" t="s">
        <v>1319</v>
      </c>
      <c r="K78" s="2" t="s">
        <v>1320</v>
      </c>
      <c r="L78" s="2" t="s">
        <v>1321</v>
      </c>
      <c r="M78" s="2" t="s">
        <v>1322</v>
      </c>
      <c r="N78" s="2" t="s">
        <v>1323</v>
      </c>
      <c r="O78" s="2" t="s">
        <v>1015</v>
      </c>
      <c r="P78" s="2" t="s">
        <v>1324</v>
      </c>
      <c r="U78" s="2">
        <v>4</v>
      </c>
      <c r="V78" s="14" t="s">
        <v>1325</v>
      </c>
      <c r="W78" s="4" t="s">
        <v>1293</v>
      </c>
      <c r="X78" s="4" t="s">
        <v>962</v>
      </c>
    </row>
    <row r="79" spans="3:24" ht="15.75" customHeight="1">
      <c r="C79" s="2" t="s">
        <v>1260</v>
      </c>
      <c r="D79" s="2" t="s">
        <v>1326</v>
      </c>
      <c r="E79" s="34">
        <v>6</v>
      </c>
      <c r="F79" s="34">
        <v>2.2000000000000002</v>
      </c>
      <c r="G79" s="2" t="s">
        <v>1327</v>
      </c>
      <c r="H79" s="2" t="s">
        <v>1328</v>
      </c>
      <c r="I79" s="2" t="s">
        <v>1329</v>
      </c>
      <c r="J79" s="2" t="s">
        <v>1330</v>
      </c>
      <c r="K79" s="2" t="s">
        <v>1331</v>
      </c>
      <c r="L79" s="2" t="s">
        <v>1332</v>
      </c>
      <c r="M79" s="2" t="s">
        <v>1333</v>
      </c>
      <c r="N79" s="2" t="s">
        <v>1334</v>
      </c>
      <c r="O79" s="2" t="s">
        <v>1015</v>
      </c>
      <c r="P79" s="2" t="s">
        <v>1335</v>
      </c>
      <c r="Q79" s="2" t="s">
        <v>1336</v>
      </c>
      <c r="U79" s="2">
        <v>5</v>
      </c>
      <c r="V79" s="14" t="s">
        <v>1337</v>
      </c>
      <c r="W79" s="4" t="s">
        <v>1293</v>
      </c>
      <c r="X79" s="2" t="s">
        <v>1338</v>
      </c>
    </row>
    <row r="80" spans="3:24" ht="15.75" customHeight="1">
      <c r="C80" s="2" t="s">
        <v>1260</v>
      </c>
      <c r="D80" s="2" t="s">
        <v>1339</v>
      </c>
      <c r="E80" s="34">
        <v>7</v>
      </c>
      <c r="F80" s="34">
        <v>2.4</v>
      </c>
      <c r="G80" s="2" t="s">
        <v>1340</v>
      </c>
      <c r="H80" s="2" t="s">
        <v>1341</v>
      </c>
      <c r="I80" s="2" t="s">
        <v>1342</v>
      </c>
      <c r="J80" s="2" t="s">
        <v>1343</v>
      </c>
      <c r="K80" s="2" t="s">
        <v>1344</v>
      </c>
      <c r="L80" s="2" t="s">
        <v>1345</v>
      </c>
      <c r="M80" s="2" t="s">
        <v>1346</v>
      </c>
      <c r="N80" s="2" t="s">
        <v>1347</v>
      </c>
      <c r="O80" s="2" t="s">
        <v>1015</v>
      </c>
      <c r="P80" s="2" t="s">
        <v>1348</v>
      </c>
      <c r="U80" s="2">
        <v>6</v>
      </c>
      <c r="V80" s="4" t="s">
        <v>1304</v>
      </c>
      <c r="W80" s="14" t="s">
        <v>1349</v>
      </c>
      <c r="X80" s="4" t="s">
        <v>962</v>
      </c>
    </row>
    <row r="81" spans="1:26" ht="15.75" customHeight="1">
      <c r="C81" s="2" t="s">
        <v>1260</v>
      </c>
      <c r="D81" s="2" t="s">
        <v>1350</v>
      </c>
      <c r="E81" s="34">
        <v>8</v>
      </c>
      <c r="F81" s="34">
        <v>2.6</v>
      </c>
      <c r="G81" s="2" t="s">
        <v>1254</v>
      </c>
      <c r="H81" s="2" t="s">
        <v>1351</v>
      </c>
      <c r="I81" s="2" t="s">
        <v>1352</v>
      </c>
      <c r="J81" s="2" t="s">
        <v>1353</v>
      </c>
      <c r="K81" s="2" t="s">
        <v>1354</v>
      </c>
      <c r="L81" s="45" t="s">
        <v>1068</v>
      </c>
      <c r="M81" s="2" t="s">
        <v>1355</v>
      </c>
      <c r="N81" s="2" t="s">
        <v>1356</v>
      </c>
      <c r="O81" s="2" t="s">
        <v>1015</v>
      </c>
      <c r="P81" s="2" t="s">
        <v>1357</v>
      </c>
      <c r="Q81" s="2" t="s">
        <v>1358</v>
      </c>
      <c r="U81" s="2">
        <v>7</v>
      </c>
      <c r="V81" s="14" t="s">
        <v>1359</v>
      </c>
      <c r="W81" s="4" t="s">
        <v>1293</v>
      </c>
      <c r="X81" s="2" t="s">
        <v>1360</v>
      </c>
    </row>
    <row r="82" spans="1:26" ht="15.75" customHeight="1">
      <c r="C82" s="2" t="s">
        <v>1260</v>
      </c>
      <c r="D82" s="2" t="s">
        <v>1361</v>
      </c>
      <c r="E82" s="34">
        <v>9</v>
      </c>
      <c r="F82" s="34">
        <v>2.8</v>
      </c>
      <c r="G82" s="2" t="s">
        <v>1362</v>
      </c>
      <c r="H82" s="2" t="s">
        <v>1363</v>
      </c>
      <c r="I82" s="2" t="s">
        <v>1364</v>
      </c>
      <c r="J82" s="2" t="s">
        <v>1365</v>
      </c>
      <c r="K82" s="2" t="s">
        <v>1366</v>
      </c>
      <c r="L82" s="2" t="s">
        <v>1367</v>
      </c>
      <c r="M82" s="2" t="s">
        <v>1368</v>
      </c>
      <c r="N82" s="2" t="s">
        <v>1369</v>
      </c>
      <c r="O82" s="2" t="s">
        <v>1015</v>
      </c>
      <c r="P82" s="2" t="s">
        <v>1370</v>
      </c>
      <c r="Q82" s="2" t="s">
        <v>1371</v>
      </c>
      <c r="U82" s="2">
        <v>8</v>
      </c>
      <c r="V82" s="4" t="s">
        <v>1304</v>
      </c>
      <c r="W82" s="14" t="s">
        <v>1372</v>
      </c>
      <c r="X82" s="2"/>
    </row>
    <row r="83" spans="1:26" ht="15.75" customHeight="1">
      <c r="I83" s="2" t="s">
        <v>1373</v>
      </c>
      <c r="N83" s="2"/>
      <c r="P83" s="2" t="s">
        <v>1374</v>
      </c>
      <c r="U83" s="2">
        <v>9</v>
      </c>
      <c r="V83" s="14" t="s">
        <v>1375</v>
      </c>
      <c r="X83" s="2"/>
    </row>
    <row r="84" spans="1:26" ht="15.75" customHeight="1">
      <c r="A84" s="2"/>
      <c r="B84" s="2"/>
      <c r="C84" s="2"/>
      <c r="D84" s="2"/>
      <c r="E84" s="2"/>
      <c r="F84" s="2"/>
      <c r="G84" s="2"/>
      <c r="H84" s="2"/>
      <c r="I84" s="2"/>
      <c r="J84" s="2"/>
      <c r="K84" s="2"/>
      <c r="L84" s="2"/>
      <c r="M84" s="2"/>
      <c r="N84" s="2"/>
      <c r="O84" s="2"/>
      <c r="P84" s="2"/>
      <c r="Q84" s="2"/>
      <c r="R84" s="2"/>
      <c r="S84" s="2"/>
      <c r="T84" s="2"/>
      <c r="U84" s="2"/>
      <c r="V84" s="14"/>
      <c r="W84" s="2"/>
      <c r="X84" s="2"/>
      <c r="Y84" s="2"/>
      <c r="Z84" s="2"/>
    </row>
    <row r="85" spans="1:26" ht="15.75" customHeight="1">
      <c r="C85" s="2" t="s">
        <v>1376</v>
      </c>
      <c r="D85" s="2" t="s">
        <v>1377</v>
      </c>
      <c r="E85" s="34">
        <v>3</v>
      </c>
      <c r="F85" s="34">
        <v>2</v>
      </c>
      <c r="G85" s="2" t="s">
        <v>3878</v>
      </c>
      <c r="H85" s="2" t="s">
        <v>1378</v>
      </c>
      <c r="I85" s="2" t="s">
        <v>1379</v>
      </c>
      <c r="J85" s="2" t="s">
        <v>1380</v>
      </c>
      <c r="K85" s="2" t="s">
        <v>1381</v>
      </c>
      <c r="L85" s="2" t="s">
        <v>1382</v>
      </c>
      <c r="M85" s="2" t="s">
        <v>1383</v>
      </c>
      <c r="N85" s="2" t="s">
        <v>1384</v>
      </c>
      <c r="O85" s="2" t="s">
        <v>1385</v>
      </c>
      <c r="P85" s="2" t="s">
        <v>1386</v>
      </c>
    </row>
    <row r="86" spans="1:26" ht="15.75" customHeight="1">
      <c r="C86" s="2" t="s">
        <v>1376</v>
      </c>
      <c r="D86" s="2" t="s">
        <v>1387</v>
      </c>
      <c r="E86" s="34">
        <v>5</v>
      </c>
      <c r="F86" s="34">
        <v>3</v>
      </c>
      <c r="G86" s="2" t="s">
        <v>1388</v>
      </c>
      <c r="H86" s="2" t="s">
        <v>1389</v>
      </c>
      <c r="I86" s="2" t="s">
        <v>1390</v>
      </c>
      <c r="J86" s="2" t="s">
        <v>1391</v>
      </c>
      <c r="K86" s="2" t="s">
        <v>1392</v>
      </c>
      <c r="L86" s="2" t="s">
        <v>1393</v>
      </c>
      <c r="M86" s="2" t="s">
        <v>1394</v>
      </c>
      <c r="N86" s="2" t="s">
        <v>1395</v>
      </c>
      <c r="O86" s="2" t="s">
        <v>1396</v>
      </c>
      <c r="P86" s="2" t="s">
        <v>1397</v>
      </c>
    </row>
    <row r="87" spans="1:26" ht="15.75" customHeight="1">
      <c r="C87" s="2" t="s">
        <v>1376</v>
      </c>
      <c r="D87" s="2" t="s">
        <v>1398</v>
      </c>
      <c r="E87" s="34">
        <v>7</v>
      </c>
      <c r="F87" s="34">
        <v>4</v>
      </c>
      <c r="G87" s="2" t="s">
        <v>1399</v>
      </c>
      <c r="H87" s="2" t="s">
        <v>1400</v>
      </c>
      <c r="I87" s="2" t="s">
        <v>1401</v>
      </c>
      <c r="J87" s="2" t="s">
        <v>1402</v>
      </c>
      <c r="K87" s="2" t="s">
        <v>1403</v>
      </c>
      <c r="L87" s="2" t="s">
        <v>1404</v>
      </c>
      <c r="M87" s="2" t="s">
        <v>1405</v>
      </c>
      <c r="N87" s="2" t="s">
        <v>1406</v>
      </c>
      <c r="O87" s="2" t="s">
        <v>1407</v>
      </c>
      <c r="P87" s="2" t="s">
        <v>1408</v>
      </c>
    </row>
    <row r="88" spans="1:26" ht="15.75" customHeight="1">
      <c r="C88" s="2"/>
    </row>
    <row r="89" spans="1:26" ht="15.75" customHeight="1">
      <c r="C89" s="2" t="s">
        <v>920</v>
      </c>
      <c r="D89" s="2" t="s">
        <v>1409</v>
      </c>
      <c r="E89" s="2"/>
      <c r="F89" s="2">
        <v>1</v>
      </c>
      <c r="G89" s="2" t="s">
        <v>1410</v>
      </c>
      <c r="H89" s="2" t="s">
        <v>1411</v>
      </c>
      <c r="I89" s="2" t="s">
        <v>1412</v>
      </c>
      <c r="J89" s="2" t="s">
        <v>1413</v>
      </c>
      <c r="K89" s="2" t="s">
        <v>1414</v>
      </c>
    </row>
    <row r="90" spans="1:26" ht="15.75" customHeight="1">
      <c r="C90" s="2" t="s">
        <v>920</v>
      </c>
      <c r="D90" s="2" t="s">
        <v>1415</v>
      </c>
      <c r="F90" s="34">
        <v>1.2</v>
      </c>
      <c r="G90" s="2" t="s">
        <v>1410</v>
      </c>
      <c r="H90" s="2" t="s">
        <v>1416</v>
      </c>
      <c r="I90" s="2" t="s">
        <v>1417</v>
      </c>
      <c r="J90" s="2" t="s">
        <v>1418</v>
      </c>
    </row>
    <row r="91" spans="1:26" ht="15.75" customHeight="1">
      <c r="C91" s="2" t="s">
        <v>920</v>
      </c>
      <c r="D91" s="2" t="s">
        <v>1419</v>
      </c>
      <c r="F91" s="34">
        <v>1.3</v>
      </c>
      <c r="G91" s="2" t="s">
        <v>1410</v>
      </c>
      <c r="H91" s="2" t="s">
        <v>1420</v>
      </c>
      <c r="I91" s="2" t="s">
        <v>1421</v>
      </c>
      <c r="J91" s="2" t="s">
        <v>1422</v>
      </c>
    </row>
    <row r="92" spans="1:26" ht="15.75" customHeight="1">
      <c r="C92" s="2" t="s">
        <v>920</v>
      </c>
      <c r="D92" s="2" t="s">
        <v>1423</v>
      </c>
      <c r="F92" s="34">
        <v>1.4</v>
      </c>
      <c r="G92" s="2" t="s">
        <v>1410</v>
      </c>
      <c r="H92" s="2" t="s">
        <v>1424</v>
      </c>
      <c r="I92" s="2" t="s">
        <v>1425</v>
      </c>
      <c r="J92" s="2" t="s">
        <v>1426</v>
      </c>
    </row>
    <row r="93" spans="1:26" ht="15.75" customHeight="1">
      <c r="C93" s="2" t="s">
        <v>920</v>
      </c>
      <c r="D93" s="2" t="s">
        <v>1427</v>
      </c>
      <c r="F93" s="34">
        <v>1.5</v>
      </c>
      <c r="G93" s="2" t="s">
        <v>1410</v>
      </c>
      <c r="H93" s="2" t="s">
        <v>1428</v>
      </c>
      <c r="I93" s="2" t="s">
        <v>1429</v>
      </c>
      <c r="J93" s="2" t="s">
        <v>1430</v>
      </c>
    </row>
    <row r="94" spans="1:26" ht="15.75" customHeight="1">
      <c r="C94" s="2" t="s">
        <v>920</v>
      </c>
      <c r="D94" s="2" t="s">
        <v>1431</v>
      </c>
      <c r="F94" s="34">
        <v>1.6</v>
      </c>
      <c r="G94" s="2" t="s">
        <v>1410</v>
      </c>
      <c r="H94" s="2" t="s">
        <v>1432</v>
      </c>
      <c r="I94" s="2" t="s">
        <v>1433</v>
      </c>
      <c r="J94" s="2" t="s">
        <v>1434</v>
      </c>
    </row>
    <row r="95" spans="1:26" ht="15.75" customHeight="1">
      <c r="C95" s="2" t="s">
        <v>920</v>
      </c>
      <c r="D95" s="2" t="s">
        <v>1435</v>
      </c>
      <c r="F95" s="34">
        <v>1.7</v>
      </c>
      <c r="G95" s="2" t="s">
        <v>1410</v>
      </c>
      <c r="H95" s="2" t="s">
        <v>1436</v>
      </c>
      <c r="I95" s="2" t="s">
        <v>1437</v>
      </c>
      <c r="J95" s="2" t="s">
        <v>1438</v>
      </c>
    </row>
    <row r="96" spans="1:26" ht="15.75" customHeight="1">
      <c r="C96" s="2" t="s">
        <v>920</v>
      </c>
      <c r="D96" s="2" t="s">
        <v>1439</v>
      </c>
      <c r="F96" s="34">
        <v>1.8</v>
      </c>
      <c r="G96" s="2" t="s">
        <v>1410</v>
      </c>
      <c r="H96" s="2" t="s">
        <v>1440</v>
      </c>
      <c r="I96" s="2" t="s">
        <v>1441</v>
      </c>
      <c r="J96" s="2" t="s">
        <v>1442</v>
      </c>
    </row>
    <row r="97" spans="1:26" ht="15.75" customHeight="1">
      <c r="C97" s="2" t="s">
        <v>920</v>
      </c>
      <c r="D97" s="2" t="s">
        <v>1443</v>
      </c>
      <c r="F97" s="34">
        <v>1.9</v>
      </c>
      <c r="G97" s="2" t="s">
        <v>1410</v>
      </c>
      <c r="H97" s="2" t="s">
        <v>1444</v>
      </c>
      <c r="I97" s="2" t="s">
        <v>1445</v>
      </c>
      <c r="J97" s="2" t="s">
        <v>1446</v>
      </c>
    </row>
    <row r="98" spans="1:26" ht="15.75" customHeight="1">
      <c r="C98" s="2" t="s">
        <v>920</v>
      </c>
      <c r="D98" s="2" t="s">
        <v>1447</v>
      </c>
      <c r="F98" s="34">
        <v>2</v>
      </c>
      <c r="G98" s="2" t="s">
        <v>1410</v>
      </c>
      <c r="H98" s="2" t="s">
        <v>1448</v>
      </c>
      <c r="I98" s="164" t="s">
        <v>3903</v>
      </c>
      <c r="J98" s="2" t="s">
        <v>1449</v>
      </c>
    </row>
    <row r="99" spans="1:26" ht="15.75" customHeight="1">
      <c r="I99" s="164" t="s">
        <v>3904</v>
      </c>
      <c r="L99" s="2"/>
    </row>
    <row r="100" spans="1:26" ht="15.75" customHeight="1"/>
    <row r="101" spans="1:26" ht="15.75" customHeight="1">
      <c r="A101" s="40"/>
      <c r="B101" s="40" t="s">
        <v>1450</v>
      </c>
      <c r="C101" s="580" t="s">
        <v>913</v>
      </c>
      <c r="D101" s="40" t="s">
        <v>913</v>
      </c>
      <c r="E101" s="40">
        <v>0</v>
      </c>
      <c r="F101" s="40">
        <v>0</v>
      </c>
      <c r="G101" s="40" t="s">
        <v>1451</v>
      </c>
      <c r="H101" s="40" t="s">
        <v>923</v>
      </c>
      <c r="I101" s="40" t="s">
        <v>924</v>
      </c>
      <c r="J101" s="40" t="s">
        <v>1452</v>
      </c>
      <c r="K101" s="40" t="s">
        <v>1453</v>
      </c>
      <c r="L101" s="40"/>
      <c r="M101" s="40"/>
      <c r="N101" s="40"/>
      <c r="O101" s="40"/>
      <c r="P101" s="40"/>
    </row>
    <row r="102" spans="1:26" ht="15.75" customHeight="1">
      <c r="C102" s="507"/>
      <c r="D102" s="2" t="s">
        <v>1454</v>
      </c>
      <c r="E102" s="2">
        <v>4</v>
      </c>
      <c r="F102" s="2">
        <v>0</v>
      </c>
      <c r="G102" s="2" t="s">
        <v>1455</v>
      </c>
      <c r="H102" s="2" t="s">
        <v>947</v>
      </c>
      <c r="I102" s="2" t="s">
        <v>1456</v>
      </c>
      <c r="J102" s="2" t="s">
        <v>1457</v>
      </c>
      <c r="K102" s="2" t="s">
        <v>1458</v>
      </c>
    </row>
    <row r="103" spans="1:26" ht="15.75" customHeight="1"/>
    <row r="104" spans="1:26" ht="15.75" customHeight="1">
      <c r="A104" s="2"/>
      <c r="B104" s="2"/>
      <c r="C104" s="506" t="s">
        <v>920</v>
      </c>
      <c r="D104" s="2" t="s">
        <v>1459</v>
      </c>
      <c r="E104" s="34">
        <v>3</v>
      </c>
      <c r="F104" s="2">
        <v>0.5</v>
      </c>
      <c r="G104" s="2" t="s">
        <v>1460</v>
      </c>
      <c r="H104" s="2" t="s">
        <v>1432</v>
      </c>
      <c r="I104" s="164" t="s">
        <v>4038</v>
      </c>
      <c r="J104" s="2" t="s">
        <v>1461</v>
      </c>
      <c r="M104" s="2" t="s">
        <v>1462</v>
      </c>
      <c r="N104" s="2"/>
      <c r="O104" s="2"/>
      <c r="P104" s="2"/>
      <c r="Q104" s="2"/>
      <c r="R104" s="4"/>
      <c r="S104" s="2"/>
      <c r="T104" s="2"/>
      <c r="U104" s="2"/>
      <c r="V104" s="2"/>
      <c r="W104" s="2"/>
      <c r="X104" s="2"/>
      <c r="Y104" s="2"/>
      <c r="Z104" s="2"/>
    </row>
    <row r="105" spans="1:26" ht="15.75" customHeight="1">
      <c r="A105" s="2"/>
      <c r="B105" s="2"/>
      <c r="C105" s="507"/>
      <c r="D105" s="2" t="s">
        <v>1463</v>
      </c>
      <c r="E105" s="34">
        <v>6</v>
      </c>
      <c r="F105" s="34">
        <v>1</v>
      </c>
      <c r="G105" s="2" t="s">
        <v>1464</v>
      </c>
      <c r="H105" s="2" t="s">
        <v>1465</v>
      </c>
      <c r="I105" s="2" t="s">
        <v>1466</v>
      </c>
      <c r="J105" s="164" t="s">
        <v>4017</v>
      </c>
      <c r="M105" s="2" t="s">
        <v>1467</v>
      </c>
      <c r="N105" s="2"/>
      <c r="O105" s="2"/>
      <c r="P105" s="2"/>
      <c r="Q105" s="2"/>
      <c r="R105" s="4"/>
      <c r="S105" s="2"/>
      <c r="T105" s="2"/>
      <c r="U105" s="2"/>
      <c r="V105" s="2"/>
      <c r="W105" s="2"/>
      <c r="X105" s="2"/>
      <c r="Y105" s="2"/>
      <c r="Z105" s="2"/>
    </row>
    <row r="106" spans="1:26" ht="15.75" customHeight="1">
      <c r="A106" s="2"/>
      <c r="B106" s="2"/>
      <c r="C106" s="507"/>
      <c r="D106" s="2" t="s">
        <v>1468</v>
      </c>
      <c r="E106" s="34">
        <v>8</v>
      </c>
      <c r="F106" s="34">
        <v>1.5</v>
      </c>
      <c r="G106" s="2" t="s">
        <v>1460</v>
      </c>
      <c r="H106" s="2" t="s">
        <v>1469</v>
      </c>
      <c r="I106" s="2" t="s">
        <v>1470</v>
      </c>
      <c r="J106" s="2" t="s">
        <v>1471</v>
      </c>
      <c r="M106" s="2" t="s">
        <v>1472</v>
      </c>
      <c r="N106" s="2"/>
      <c r="O106" s="2"/>
      <c r="P106" s="2"/>
      <c r="Q106" s="2"/>
      <c r="R106" s="4"/>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4"/>
      <c r="S107" s="2"/>
      <c r="T107" s="2"/>
      <c r="U107" s="2"/>
      <c r="V107" s="2"/>
      <c r="W107" s="2"/>
      <c r="X107" s="2"/>
      <c r="Y107" s="2"/>
      <c r="Z107" s="2"/>
    </row>
    <row r="108" spans="1:26" ht="15.75" customHeight="1">
      <c r="C108" s="506" t="s">
        <v>1473</v>
      </c>
      <c r="D108" s="513" t="s">
        <v>1474</v>
      </c>
      <c r="E108" s="582">
        <v>0</v>
      </c>
      <c r="F108" s="17"/>
      <c r="G108" s="513">
        <v>60</v>
      </c>
      <c r="H108" s="2"/>
      <c r="I108" s="2" t="s">
        <v>1475</v>
      </c>
      <c r="J108" s="54" t="s">
        <v>1476</v>
      </c>
      <c r="K108" s="40" t="s">
        <v>1477</v>
      </c>
      <c r="L108" s="40" t="s">
        <v>1478</v>
      </c>
      <c r="M108" s="40"/>
      <c r="N108" s="40"/>
      <c r="O108" s="40"/>
      <c r="P108" s="44"/>
      <c r="Q108" s="2"/>
      <c r="R108" s="14"/>
      <c r="S108" s="2"/>
    </row>
    <row r="109" spans="1:26" ht="15.75" customHeight="1">
      <c r="C109" s="507"/>
      <c r="D109" s="507"/>
      <c r="E109" s="507"/>
      <c r="F109" s="17">
        <v>2</v>
      </c>
      <c r="G109" s="507"/>
      <c r="H109" s="2" t="s">
        <v>1479</v>
      </c>
      <c r="I109" s="2" t="s">
        <v>1480</v>
      </c>
      <c r="J109" s="47" t="s">
        <v>1481</v>
      </c>
      <c r="K109" s="2"/>
      <c r="L109" s="2"/>
      <c r="M109" s="52" t="s">
        <v>1482</v>
      </c>
      <c r="N109" s="2" t="s">
        <v>1483</v>
      </c>
      <c r="O109" s="55" t="s">
        <v>1484</v>
      </c>
      <c r="P109" s="46" t="s">
        <v>1485</v>
      </c>
      <c r="Q109" s="2"/>
      <c r="R109" s="14"/>
      <c r="S109" s="4"/>
    </row>
    <row r="110" spans="1:26" ht="15.75" customHeight="1">
      <c r="C110" s="507"/>
      <c r="D110" s="5" t="s">
        <v>1486</v>
      </c>
      <c r="E110" s="34">
        <v>1</v>
      </c>
      <c r="F110" s="34">
        <v>0</v>
      </c>
      <c r="G110" s="5">
        <v>60</v>
      </c>
      <c r="H110" s="2" t="s">
        <v>1479</v>
      </c>
      <c r="I110" s="2" t="s">
        <v>1487</v>
      </c>
      <c r="J110" s="47" t="s">
        <v>1488</v>
      </c>
      <c r="K110" s="2" t="s">
        <v>1489</v>
      </c>
      <c r="L110" s="2" t="s">
        <v>1490</v>
      </c>
      <c r="M110" s="52" t="s">
        <v>1491</v>
      </c>
      <c r="N110" s="2" t="s">
        <v>1492</v>
      </c>
      <c r="O110" s="55" t="s">
        <v>1493</v>
      </c>
      <c r="P110" s="46" t="s">
        <v>1494</v>
      </c>
      <c r="Q110" s="2"/>
      <c r="R110" s="4"/>
      <c r="S110" s="14"/>
    </row>
    <row r="111" spans="1:26" ht="15.75" customHeight="1">
      <c r="C111" s="507"/>
      <c r="D111" s="5" t="s">
        <v>1495</v>
      </c>
      <c r="E111" s="34">
        <v>2</v>
      </c>
      <c r="F111" s="34">
        <v>0.8</v>
      </c>
      <c r="G111" s="2"/>
      <c r="H111" s="2" t="s">
        <v>1496</v>
      </c>
      <c r="I111" s="2" t="s">
        <v>1497</v>
      </c>
      <c r="J111" s="47" t="s">
        <v>1498</v>
      </c>
      <c r="K111" s="2" t="s">
        <v>1499</v>
      </c>
      <c r="L111" s="2" t="s">
        <v>1500</v>
      </c>
      <c r="M111" s="52" t="s">
        <v>1501</v>
      </c>
      <c r="N111" s="2" t="s">
        <v>1502</v>
      </c>
      <c r="O111" s="55" t="s">
        <v>1503</v>
      </c>
      <c r="P111" s="46" t="s">
        <v>1504</v>
      </c>
      <c r="Q111" s="2" t="s">
        <v>1505</v>
      </c>
      <c r="R111" s="14"/>
      <c r="S111" s="506" t="s">
        <v>1450</v>
      </c>
      <c r="T111" s="581" t="s">
        <v>1506</v>
      </c>
      <c r="U111" s="507"/>
      <c r="V111" s="507"/>
    </row>
    <row r="112" spans="1:26" ht="15.75" customHeight="1">
      <c r="C112" s="507"/>
      <c r="D112" s="2" t="s">
        <v>1507</v>
      </c>
      <c r="E112" s="34">
        <v>3</v>
      </c>
      <c r="F112" s="34">
        <v>1.2</v>
      </c>
      <c r="G112" s="2"/>
      <c r="H112" s="2" t="s">
        <v>1508</v>
      </c>
      <c r="I112" s="2" t="s">
        <v>1509</v>
      </c>
      <c r="J112" s="47" t="s">
        <v>1510</v>
      </c>
      <c r="K112" s="2" t="s">
        <v>1477</v>
      </c>
      <c r="L112" s="2" t="s">
        <v>1511</v>
      </c>
      <c r="M112" s="52" t="s">
        <v>1512</v>
      </c>
      <c r="N112" s="2" t="s">
        <v>1513</v>
      </c>
      <c r="O112" s="55" t="s">
        <v>1514</v>
      </c>
      <c r="P112" s="46" t="s">
        <v>1515</v>
      </c>
      <c r="Q112" s="2" t="s">
        <v>1516</v>
      </c>
      <c r="R112" s="2"/>
      <c r="S112" s="507"/>
      <c r="T112" s="507"/>
      <c r="U112" s="507"/>
      <c r="V112" s="507"/>
    </row>
    <row r="113" spans="1:26" ht="15.75" customHeight="1">
      <c r="C113" s="507"/>
      <c r="D113" s="2" t="s">
        <v>1517</v>
      </c>
      <c r="E113" s="34">
        <v>4</v>
      </c>
      <c r="F113" s="34">
        <v>1.6</v>
      </c>
      <c r="G113" s="2"/>
      <c r="H113" s="2" t="s">
        <v>1518</v>
      </c>
      <c r="I113" s="2" t="s">
        <v>1519</v>
      </c>
      <c r="J113" s="47" t="s">
        <v>1520</v>
      </c>
      <c r="K113" s="2" t="s">
        <v>1521</v>
      </c>
      <c r="L113" s="2" t="s">
        <v>1522</v>
      </c>
      <c r="M113" s="52" t="s">
        <v>1523</v>
      </c>
      <c r="N113" s="2" t="s">
        <v>1524</v>
      </c>
      <c r="O113" s="55" t="s">
        <v>1525</v>
      </c>
      <c r="P113" s="46" t="s">
        <v>1526</v>
      </c>
      <c r="Q113" s="2"/>
      <c r="R113" s="14"/>
      <c r="S113" s="2"/>
      <c r="T113" s="52" t="s">
        <v>1527</v>
      </c>
      <c r="U113" s="4" t="s">
        <v>1528</v>
      </c>
      <c r="V113" s="56" t="s">
        <v>1529</v>
      </c>
    </row>
    <row r="114" spans="1:26" ht="15.75" customHeight="1">
      <c r="C114" s="507"/>
      <c r="D114" s="2" t="s">
        <v>1530</v>
      </c>
      <c r="E114" s="34">
        <v>6</v>
      </c>
      <c r="F114" s="34">
        <v>2</v>
      </c>
      <c r="G114" s="2"/>
      <c r="H114" s="2" t="s">
        <v>1531</v>
      </c>
      <c r="I114" s="2" t="s">
        <v>1532</v>
      </c>
      <c r="J114" s="47" t="s">
        <v>1533</v>
      </c>
      <c r="K114" s="2" t="s">
        <v>1499</v>
      </c>
      <c r="L114" s="2" t="s">
        <v>1534</v>
      </c>
      <c r="M114" s="52" t="s">
        <v>1535</v>
      </c>
      <c r="N114" s="2" t="s">
        <v>1536</v>
      </c>
      <c r="O114" s="55" t="s">
        <v>1537</v>
      </c>
      <c r="P114" s="46" t="s">
        <v>1538</v>
      </c>
      <c r="S114" s="2">
        <v>0</v>
      </c>
      <c r="T114" s="14" t="s">
        <v>1474</v>
      </c>
      <c r="U114" s="14" t="s">
        <v>1539</v>
      </c>
      <c r="V114" s="14" t="s">
        <v>1540</v>
      </c>
    </row>
    <row r="115" spans="1:26" ht="15.75" customHeight="1">
      <c r="C115" s="507"/>
      <c r="D115" s="2" t="s">
        <v>1541</v>
      </c>
      <c r="E115" s="2">
        <v>8</v>
      </c>
      <c r="F115" s="2">
        <v>2.4</v>
      </c>
      <c r="G115" s="2"/>
      <c r="H115" s="2" t="s">
        <v>1542</v>
      </c>
      <c r="I115" s="2" t="s">
        <v>1543</v>
      </c>
      <c r="J115" s="47" t="s">
        <v>1544</v>
      </c>
      <c r="K115" s="2" t="s">
        <v>1477</v>
      </c>
      <c r="L115" s="2" t="s">
        <v>1545</v>
      </c>
      <c r="M115" s="52" t="s">
        <v>1546</v>
      </c>
      <c r="N115" s="2" t="s">
        <v>1547</v>
      </c>
      <c r="O115" s="55" t="s">
        <v>1548</v>
      </c>
      <c r="P115" s="46" t="s">
        <v>1549</v>
      </c>
      <c r="S115" s="2">
        <v>1</v>
      </c>
      <c r="T115" s="14" t="s">
        <v>1486</v>
      </c>
      <c r="U115" s="14" t="s">
        <v>962</v>
      </c>
      <c r="V115" s="14" t="s">
        <v>962</v>
      </c>
    </row>
    <row r="116" spans="1:26" ht="15.75" customHeight="1">
      <c r="C116" s="2"/>
      <c r="D116" s="2"/>
      <c r="J116" s="47"/>
      <c r="K116" s="2"/>
      <c r="L116" s="2"/>
      <c r="M116" s="2"/>
      <c r="N116" s="2"/>
      <c r="O116" s="2"/>
      <c r="P116" s="46"/>
      <c r="S116" s="2">
        <v>2</v>
      </c>
      <c r="T116" s="14" t="s">
        <v>1495</v>
      </c>
      <c r="U116" s="57" t="s">
        <v>1550</v>
      </c>
      <c r="V116" s="14" t="s">
        <v>1551</v>
      </c>
    </row>
    <row r="117" spans="1:26" ht="15.75" customHeight="1">
      <c r="C117" s="506" t="s">
        <v>1552</v>
      </c>
      <c r="D117" s="2" t="s">
        <v>1553</v>
      </c>
      <c r="E117" s="34">
        <v>0</v>
      </c>
      <c r="G117" s="2"/>
      <c r="H117" s="2"/>
      <c r="I117" s="2"/>
      <c r="J117" s="47" t="s">
        <v>1554</v>
      </c>
      <c r="K117" s="2" t="s">
        <v>1555</v>
      </c>
      <c r="L117" s="2" t="s">
        <v>1556</v>
      </c>
      <c r="M117" s="52" t="s">
        <v>1557</v>
      </c>
      <c r="N117" s="2" t="s">
        <v>1558</v>
      </c>
      <c r="O117" s="55" t="s">
        <v>1559</v>
      </c>
      <c r="P117" s="46" t="s">
        <v>1560</v>
      </c>
      <c r="Q117" s="2" t="s">
        <v>1561</v>
      </c>
      <c r="S117" s="2">
        <v>3</v>
      </c>
      <c r="T117" s="14" t="s">
        <v>1507</v>
      </c>
      <c r="U117" s="14" t="s">
        <v>1562</v>
      </c>
      <c r="V117" s="14" t="s">
        <v>962</v>
      </c>
    </row>
    <row r="118" spans="1:26" ht="15.75" customHeight="1">
      <c r="C118" s="507"/>
      <c r="D118" s="2" t="s">
        <v>1563</v>
      </c>
      <c r="E118" s="34">
        <v>2</v>
      </c>
      <c r="G118" s="2"/>
      <c r="H118" s="2"/>
      <c r="I118" s="2"/>
      <c r="J118" s="47" t="s">
        <v>1564</v>
      </c>
      <c r="K118" s="2" t="s">
        <v>1565</v>
      </c>
      <c r="L118" s="2" t="s">
        <v>1566</v>
      </c>
      <c r="M118" s="52" t="s">
        <v>1567</v>
      </c>
      <c r="N118" s="2" t="s">
        <v>1568</v>
      </c>
      <c r="O118" s="55" t="s">
        <v>1569</v>
      </c>
      <c r="P118" s="46" t="s">
        <v>1570</v>
      </c>
      <c r="Q118" s="2" t="s">
        <v>1571</v>
      </c>
      <c r="S118" s="2">
        <v>4</v>
      </c>
      <c r="T118" s="14" t="s">
        <v>1517</v>
      </c>
      <c r="U118" s="14" t="s">
        <v>962</v>
      </c>
      <c r="V118" s="14" t="s">
        <v>1572</v>
      </c>
    </row>
    <row r="119" spans="1:26" ht="15.75" customHeight="1">
      <c r="A119" s="2"/>
      <c r="B119" s="2"/>
      <c r="C119" s="507"/>
      <c r="D119" s="2" t="s">
        <v>1573</v>
      </c>
      <c r="E119" s="2">
        <v>3</v>
      </c>
      <c r="F119" s="2"/>
      <c r="G119" s="2"/>
      <c r="H119" s="2"/>
      <c r="I119" s="2"/>
      <c r="J119" s="47" t="s">
        <v>1574</v>
      </c>
      <c r="K119" s="2" t="s">
        <v>1575</v>
      </c>
      <c r="L119" s="2" t="s">
        <v>1576</v>
      </c>
      <c r="M119" s="52" t="s">
        <v>1577</v>
      </c>
      <c r="N119" s="2" t="s">
        <v>1578</v>
      </c>
      <c r="O119" s="55" t="s">
        <v>1579</v>
      </c>
      <c r="P119" s="46" t="s">
        <v>1580</v>
      </c>
      <c r="Q119" s="2"/>
      <c r="R119" s="2"/>
      <c r="S119" s="2">
        <v>5</v>
      </c>
      <c r="T119" s="14" t="s">
        <v>962</v>
      </c>
      <c r="U119" s="57" t="s">
        <v>1581</v>
      </c>
      <c r="V119" s="14" t="s">
        <v>962</v>
      </c>
      <c r="W119" s="2"/>
      <c r="X119" s="2"/>
      <c r="Y119" s="2"/>
      <c r="Z119" s="2"/>
    </row>
    <row r="120" spans="1:26" ht="15.75" customHeight="1">
      <c r="A120" s="2"/>
      <c r="B120" s="2"/>
      <c r="C120" s="507"/>
      <c r="D120" s="2" t="s">
        <v>1582</v>
      </c>
      <c r="E120" s="2">
        <v>5</v>
      </c>
      <c r="F120" s="2"/>
      <c r="G120" s="2"/>
      <c r="H120" s="2"/>
      <c r="I120" s="2"/>
      <c r="J120" s="47" t="s">
        <v>1583</v>
      </c>
      <c r="K120" s="2" t="s">
        <v>1584</v>
      </c>
      <c r="L120" s="2" t="s">
        <v>1556</v>
      </c>
      <c r="M120" s="52" t="s">
        <v>1585</v>
      </c>
      <c r="N120" s="2" t="s">
        <v>1586</v>
      </c>
      <c r="O120" s="55" t="s">
        <v>1587</v>
      </c>
      <c r="P120" s="46" t="s">
        <v>1588</v>
      </c>
      <c r="Q120" s="55" t="s">
        <v>1589</v>
      </c>
      <c r="R120" s="2"/>
      <c r="S120" s="2">
        <v>6</v>
      </c>
      <c r="T120" s="14" t="s">
        <v>1530</v>
      </c>
      <c r="U120" s="14" t="s">
        <v>962</v>
      </c>
      <c r="V120" s="14" t="s">
        <v>962</v>
      </c>
      <c r="W120" s="2"/>
      <c r="X120" s="2"/>
      <c r="Y120" s="2"/>
      <c r="Z120" s="2"/>
    </row>
    <row r="121" spans="1:26" ht="15.75" customHeight="1">
      <c r="A121" s="2"/>
      <c r="B121" s="2"/>
      <c r="C121" s="507"/>
      <c r="D121" s="2" t="s">
        <v>1590</v>
      </c>
      <c r="E121" s="2">
        <v>7</v>
      </c>
      <c r="F121" s="2"/>
      <c r="G121" s="2"/>
      <c r="H121" s="2"/>
      <c r="I121" s="2"/>
      <c r="J121" s="47" t="s">
        <v>1591</v>
      </c>
      <c r="K121" s="2" t="s">
        <v>1592</v>
      </c>
      <c r="L121" s="2" t="s">
        <v>1593</v>
      </c>
      <c r="M121" s="52" t="s">
        <v>1594</v>
      </c>
      <c r="N121" s="2" t="s">
        <v>1595</v>
      </c>
      <c r="O121" s="55" t="s">
        <v>1596</v>
      </c>
      <c r="P121" s="46" t="s">
        <v>1049</v>
      </c>
      <c r="Q121" s="2"/>
      <c r="R121" s="2"/>
      <c r="S121" s="2">
        <v>7</v>
      </c>
      <c r="T121" s="14" t="s">
        <v>962</v>
      </c>
      <c r="U121" s="48" t="s">
        <v>1597</v>
      </c>
      <c r="V121" s="58" t="s">
        <v>1598</v>
      </c>
      <c r="W121" s="2"/>
      <c r="X121" s="2"/>
      <c r="Y121" s="2"/>
      <c r="Z121" s="2"/>
    </row>
    <row r="122" spans="1:26" ht="15.75" customHeight="1">
      <c r="A122" s="2"/>
      <c r="B122" s="2"/>
      <c r="C122" s="507"/>
      <c r="D122" s="2" t="s">
        <v>1599</v>
      </c>
      <c r="E122" s="2">
        <v>9</v>
      </c>
      <c r="F122" s="2"/>
      <c r="G122" s="2"/>
      <c r="H122" s="2"/>
      <c r="I122" s="2" t="s">
        <v>1600</v>
      </c>
      <c r="J122" s="47" t="s">
        <v>1601</v>
      </c>
      <c r="K122" s="2" t="s">
        <v>1602</v>
      </c>
      <c r="L122" s="2" t="s">
        <v>1603</v>
      </c>
      <c r="M122" s="52" t="s">
        <v>1604</v>
      </c>
      <c r="N122" s="2" t="s">
        <v>1605</v>
      </c>
      <c r="O122" s="55" t="s">
        <v>1606</v>
      </c>
      <c r="P122" s="46" t="s">
        <v>1607</v>
      </c>
      <c r="Q122" s="2"/>
      <c r="R122" s="2"/>
      <c r="S122" s="2">
        <v>8</v>
      </c>
      <c r="T122" s="57" t="s">
        <v>1541</v>
      </c>
      <c r="U122" s="14" t="s">
        <v>962</v>
      </c>
      <c r="V122" s="14"/>
      <c r="W122" s="2"/>
      <c r="X122" s="2"/>
      <c r="Y122" s="2"/>
      <c r="Z122" s="2"/>
    </row>
    <row r="123" spans="1:26" ht="15" customHeight="1">
      <c r="C123" s="506" t="s">
        <v>1608</v>
      </c>
      <c r="D123" s="2" t="s">
        <v>1609</v>
      </c>
      <c r="E123" s="34">
        <v>1</v>
      </c>
      <c r="F123" s="506">
        <v>0</v>
      </c>
      <c r="G123" s="507"/>
      <c r="H123" s="2">
        <v>4</v>
      </c>
      <c r="I123" s="2" t="s">
        <v>1610</v>
      </c>
      <c r="J123" s="47" t="s">
        <v>1611</v>
      </c>
      <c r="K123" s="33" t="s">
        <v>1612</v>
      </c>
      <c r="L123" s="2" t="s">
        <v>1613</v>
      </c>
      <c r="M123" s="55" t="s">
        <v>1614</v>
      </c>
      <c r="N123" s="2" t="s">
        <v>1615</v>
      </c>
      <c r="O123" s="55" t="s">
        <v>1616</v>
      </c>
      <c r="P123" s="46" t="s">
        <v>1617</v>
      </c>
      <c r="Q123" s="55" t="s">
        <v>1618</v>
      </c>
      <c r="S123" s="2">
        <v>9</v>
      </c>
      <c r="T123" s="14"/>
      <c r="U123" s="14" t="s">
        <v>1619</v>
      </c>
      <c r="V123" s="14"/>
    </row>
    <row r="124" spans="1:26" ht="15.75" customHeight="1">
      <c r="C124" s="507"/>
      <c r="D124" s="2" t="s">
        <v>1620</v>
      </c>
      <c r="E124" s="34">
        <v>3</v>
      </c>
      <c r="F124" s="507"/>
      <c r="G124" s="507"/>
      <c r="H124" s="2">
        <v>8</v>
      </c>
      <c r="I124" s="2" t="s">
        <v>1621</v>
      </c>
      <c r="J124" s="47" t="s">
        <v>1622</v>
      </c>
      <c r="K124" s="33" t="s">
        <v>1612</v>
      </c>
      <c r="L124" s="22" t="s">
        <v>1623</v>
      </c>
      <c r="M124" s="55" t="s">
        <v>1624</v>
      </c>
      <c r="N124" s="2" t="s">
        <v>1625</v>
      </c>
      <c r="O124" s="55" t="s">
        <v>1626</v>
      </c>
      <c r="P124" s="46" t="s">
        <v>1627</v>
      </c>
      <c r="U124" s="2"/>
      <c r="V124" s="14"/>
      <c r="W124" s="2"/>
      <c r="X124" s="2"/>
    </row>
    <row r="125" spans="1:26" ht="15.75" customHeight="1">
      <c r="C125" s="507"/>
      <c r="D125" s="2" t="s">
        <v>1628</v>
      </c>
      <c r="E125" s="34">
        <v>5</v>
      </c>
      <c r="F125" s="507"/>
      <c r="G125" s="507"/>
      <c r="H125" s="2">
        <v>20</v>
      </c>
      <c r="I125" s="2" t="s">
        <v>1629</v>
      </c>
      <c r="J125" s="47" t="s">
        <v>1622</v>
      </c>
      <c r="K125" s="33" t="s">
        <v>1612</v>
      </c>
      <c r="L125" s="55" t="s">
        <v>1630</v>
      </c>
      <c r="M125" s="55" t="s">
        <v>1631</v>
      </c>
      <c r="N125" s="2" t="s">
        <v>1632</v>
      </c>
      <c r="O125" s="55" t="s">
        <v>1633</v>
      </c>
      <c r="P125" s="46" t="s">
        <v>1634</v>
      </c>
    </row>
    <row r="126" spans="1:26" ht="15.75" customHeight="1">
      <c r="C126" s="507"/>
      <c r="D126" s="2" t="s">
        <v>1635</v>
      </c>
      <c r="E126" s="34">
        <v>7</v>
      </c>
      <c r="F126" s="507"/>
      <c r="G126" s="507"/>
      <c r="H126" s="2">
        <v>32</v>
      </c>
      <c r="I126" s="2" t="s">
        <v>1636</v>
      </c>
      <c r="J126" s="59" t="s">
        <v>1622</v>
      </c>
      <c r="K126" s="60" t="s">
        <v>1612</v>
      </c>
      <c r="L126" s="9" t="s">
        <v>1637</v>
      </c>
      <c r="M126" s="61" t="s">
        <v>1638</v>
      </c>
      <c r="N126" s="9" t="s">
        <v>1639</v>
      </c>
      <c r="O126" s="61" t="s">
        <v>1640</v>
      </c>
      <c r="P126" s="51" t="s">
        <v>1641</v>
      </c>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customHeight="1">
      <c r="C128" s="508" t="s">
        <v>1642</v>
      </c>
      <c r="D128" s="2" t="s">
        <v>1643</v>
      </c>
      <c r="E128" s="34">
        <v>3</v>
      </c>
      <c r="F128" s="2" t="s">
        <v>1644</v>
      </c>
      <c r="I128" s="2" t="s">
        <v>1645</v>
      </c>
      <c r="J128" s="508" t="s">
        <v>1646</v>
      </c>
      <c r="K128" s="507"/>
      <c r="L128" s="507"/>
      <c r="M128" s="507"/>
      <c r="N128" s="507"/>
      <c r="O128" s="507"/>
      <c r="P128" s="507"/>
    </row>
    <row r="129" spans="1:26" ht="15.75" customHeight="1">
      <c r="C129" s="507"/>
      <c r="D129" s="155" t="s">
        <v>4036</v>
      </c>
      <c r="E129" s="34">
        <v>6</v>
      </c>
      <c r="F129" s="2"/>
      <c r="I129" s="2" t="s">
        <v>1648</v>
      </c>
      <c r="J129" s="507"/>
      <c r="K129" s="507"/>
      <c r="L129" s="507"/>
      <c r="M129" s="507"/>
      <c r="N129" s="507"/>
      <c r="O129" s="507"/>
      <c r="P129" s="507"/>
    </row>
    <row r="130" spans="1:26" ht="15.75" customHeight="1">
      <c r="C130" s="507"/>
      <c r="D130" s="2" t="s">
        <v>1649</v>
      </c>
      <c r="E130" s="34">
        <v>8</v>
      </c>
      <c r="F130" s="2" t="s">
        <v>1650</v>
      </c>
      <c r="I130" s="2" t="s">
        <v>1651</v>
      </c>
      <c r="J130" s="507"/>
      <c r="K130" s="507"/>
      <c r="L130" s="507"/>
      <c r="M130" s="507"/>
      <c r="N130" s="507"/>
      <c r="O130" s="507"/>
      <c r="P130" s="507"/>
    </row>
    <row r="131" spans="1:26" ht="15.75" customHeight="1">
      <c r="C131" s="507"/>
      <c r="D131" s="2" t="s">
        <v>1652</v>
      </c>
      <c r="F131" s="164" t="s">
        <v>4066</v>
      </c>
      <c r="I131" s="164" t="s">
        <v>4067</v>
      </c>
      <c r="J131" s="507"/>
      <c r="K131" s="507"/>
      <c r="L131" s="507"/>
      <c r="M131" s="507"/>
      <c r="N131" s="507"/>
      <c r="O131" s="507"/>
      <c r="P131" s="507"/>
    </row>
    <row r="132" spans="1:26" ht="15.75" customHeight="1"/>
    <row r="133" spans="1:26" ht="15.75" customHeight="1">
      <c r="A133" s="40"/>
      <c r="B133" s="40" t="s">
        <v>1653</v>
      </c>
      <c r="C133" s="40"/>
      <c r="D133" s="40"/>
      <c r="E133" s="40"/>
      <c r="F133" s="40"/>
      <c r="G133" s="40"/>
      <c r="H133" s="40"/>
      <c r="I133" s="40"/>
      <c r="J133" s="40"/>
      <c r="K133" s="40"/>
      <c r="L133" s="40"/>
      <c r="M133" s="40"/>
      <c r="N133" s="40"/>
      <c r="O133" s="40"/>
      <c r="P133" s="40"/>
    </row>
    <row r="134" spans="1:26" ht="15.75" customHeight="1">
      <c r="A134" s="2"/>
      <c r="B134" s="2"/>
      <c r="C134" s="506" t="s">
        <v>920</v>
      </c>
      <c r="D134" s="2" t="s">
        <v>1654</v>
      </c>
      <c r="E134" s="2">
        <v>0</v>
      </c>
      <c r="F134" s="2">
        <v>1</v>
      </c>
      <c r="G134" s="2" t="s">
        <v>1410</v>
      </c>
      <c r="H134" s="2" t="s">
        <v>1655</v>
      </c>
      <c r="I134" s="2" t="s">
        <v>1656</v>
      </c>
      <c r="J134" s="2" t="s">
        <v>1657</v>
      </c>
      <c r="K134" s="2"/>
      <c r="L134" s="2"/>
      <c r="M134" s="2"/>
      <c r="N134" s="2"/>
      <c r="O134" s="2"/>
      <c r="P134" s="2"/>
      <c r="Q134" s="2"/>
      <c r="R134" s="2"/>
      <c r="S134" s="2"/>
      <c r="T134" s="2"/>
      <c r="U134" s="2"/>
      <c r="V134" s="2"/>
      <c r="W134" s="2"/>
      <c r="X134" s="2"/>
      <c r="Y134" s="2"/>
      <c r="Z134" s="2"/>
    </row>
    <row r="135" spans="1:26" ht="15.75" customHeight="1">
      <c r="A135" s="2"/>
      <c r="B135" s="2"/>
      <c r="C135" s="507"/>
      <c r="D135" s="2" t="s">
        <v>1658</v>
      </c>
      <c r="E135" s="2">
        <v>1</v>
      </c>
      <c r="F135" s="2">
        <v>1.2</v>
      </c>
      <c r="G135" s="2" t="s">
        <v>1410</v>
      </c>
      <c r="H135" s="2" t="s">
        <v>1659</v>
      </c>
      <c r="I135" s="2" t="s">
        <v>1660</v>
      </c>
      <c r="J135" s="2"/>
      <c r="K135" s="2"/>
      <c r="L135" s="2"/>
      <c r="M135" s="2"/>
      <c r="N135" s="2"/>
      <c r="O135" s="2"/>
      <c r="P135" s="2"/>
      <c r="Q135" s="2"/>
      <c r="R135" s="2"/>
      <c r="S135" s="2"/>
      <c r="T135" s="2"/>
      <c r="U135" s="2"/>
      <c r="V135" s="2"/>
      <c r="W135" s="2"/>
      <c r="X135" s="2"/>
      <c r="Y135" s="2"/>
      <c r="Z135" s="2"/>
    </row>
    <row r="136" spans="1:26" ht="15.75" customHeight="1">
      <c r="A136" s="2"/>
      <c r="B136" s="2"/>
      <c r="C136" s="507"/>
      <c r="D136" s="2" t="s">
        <v>1661</v>
      </c>
      <c r="E136" s="2">
        <v>2</v>
      </c>
      <c r="F136" s="2">
        <v>1.3</v>
      </c>
      <c r="G136" s="2" t="s">
        <v>1410</v>
      </c>
      <c r="H136" s="2" t="s">
        <v>1662</v>
      </c>
      <c r="I136" s="2" t="s">
        <v>1663</v>
      </c>
      <c r="J136" s="2"/>
      <c r="K136" s="2"/>
      <c r="L136" s="2"/>
      <c r="M136" s="2"/>
      <c r="N136" s="2"/>
      <c r="O136" s="2"/>
      <c r="P136" s="2"/>
      <c r="Q136" s="2"/>
      <c r="R136" s="2"/>
      <c r="S136" s="2"/>
      <c r="T136" s="2"/>
      <c r="U136" s="2"/>
      <c r="V136" s="2"/>
      <c r="W136" s="2"/>
      <c r="X136" s="2"/>
      <c r="Y136" s="2"/>
      <c r="Z136" s="2"/>
    </row>
    <row r="137" spans="1:26" ht="15.75" customHeight="1">
      <c r="A137" s="2"/>
      <c r="B137" s="2"/>
      <c r="C137" s="507"/>
      <c r="D137" s="2" t="s">
        <v>1664</v>
      </c>
      <c r="E137" s="2">
        <v>3</v>
      </c>
      <c r="F137" s="2">
        <v>1.4</v>
      </c>
      <c r="G137" s="2" t="s">
        <v>1410</v>
      </c>
      <c r="H137" s="2" t="s">
        <v>1665</v>
      </c>
      <c r="I137" s="2" t="s">
        <v>1666</v>
      </c>
      <c r="J137" s="2"/>
      <c r="K137" s="2"/>
      <c r="L137" s="2"/>
      <c r="M137" s="2"/>
      <c r="N137" s="2"/>
      <c r="O137" s="2"/>
      <c r="P137" s="2"/>
      <c r="Q137" s="2"/>
      <c r="R137" s="2"/>
      <c r="S137" s="2"/>
      <c r="T137" s="2"/>
      <c r="U137" s="2"/>
      <c r="V137" s="2"/>
      <c r="W137" s="2"/>
      <c r="X137" s="2"/>
      <c r="Y137" s="2"/>
      <c r="Z137" s="2"/>
    </row>
    <row r="138" spans="1:26" ht="15.75" customHeight="1">
      <c r="A138" s="2"/>
      <c r="B138" s="2"/>
      <c r="C138" s="507"/>
      <c r="D138" s="2" t="s">
        <v>1667</v>
      </c>
      <c r="E138" s="2">
        <v>4</v>
      </c>
      <c r="F138" s="2">
        <v>1.5</v>
      </c>
      <c r="G138" s="2" t="s">
        <v>1410</v>
      </c>
      <c r="H138" s="2" t="s">
        <v>1668</v>
      </c>
      <c r="I138" s="2" t="s">
        <v>1669</v>
      </c>
      <c r="J138" s="2"/>
      <c r="K138" s="2"/>
      <c r="L138" s="2"/>
      <c r="M138" s="2"/>
      <c r="N138" s="2"/>
      <c r="O138" s="2"/>
      <c r="P138" s="2"/>
      <c r="Q138" s="2"/>
      <c r="R138" s="2"/>
      <c r="S138" s="2"/>
      <c r="T138" s="2"/>
      <c r="U138" s="2"/>
      <c r="V138" s="2"/>
      <c r="W138" s="2"/>
      <c r="X138" s="2"/>
      <c r="Y138" s="2"/>
      <c r="Z138" s="2"/>
    </row>
    <row r="139" spans="1:26" ht="15.75" customHeight="1">
      <c r="A139" s="2"/>
      <c r="B139" s="2"/>
      <c r="C139" s="507"/>
      <c r="D139" s="2" t="s">
        <v>1670</v>
      </c>
      <c r="E139" s="2">
        <v>5</v>
      </c>
      <c r="F139" s="2">
        <v>1.6</v>
      </c>
      <c r="G139" s="2" t="s">
        <v>1410</v>
      </c>
      <c r="H139" s="2" t="s">
        <v>1671</v>
      </c>
      <c r="I139" s="2" t="s">
        <v>1672</v>
      </c>
      <c r="J139" s="2"/>
      <c r="K139" s="2"/>
      <c r="L139" s="2"/>
      <c r="M139" s="2"/>
      <c r="N139" s="2"/>
      <c r="O139" s="2"/>
      <c r="P139" s="2"/>
      <c r="Q139" s="2"/>
      <c r="R139" s="2"/>
      <c r="S139" s="2"/>
      <c r="T139" s="2"/>
      <c r="U139" s="2"/>
      <c r="V139" s="2"/>
      <c r="W139" s="2"/>
      <c r="X139" s="2"/>
      <c r="Y139" s="2"/>
      <c r="Z139" s="2"/>
    </row>
    <row r="140" spans="1:26" ht="15.75" customHeight="1">
      <c r="A140" s="2"/>
      <c r="B140" s="2"/>
      <c r="C140" s="507"/>
      <c r="D140" s="2" t="s">
        <v>1673</v>
      </c>
      <c r="E140" s="2">
        <v>6</v>
      </c>
      <c r="F140" s="2">
        <v>1.7</v>
      </c>
      <c r="G140" s="2" t="s">
        <v>1410</v>
      </c>
      <c r="H140" s="2" t="s">
        <v>1674</v>
      </c>
      <c r="I140" s="2" t="s">
        <v>1675</v>
      </c>
      <c r="J140" s="2"/>
      <c r="K140" s="2"/>
      <c r="L140" s="2"/>
      <c r="M140" s="2"/>
      <c r="N140" s="2"/>
      <c r="O140" s="2"/>
      <c r="P140" s="2"/>
      <c r="Q140" s="2"/>
      <c r="R140" s="2"/>
      <c r="S140" s="2"/>
      <c r="T140" s="2"/>
      <c r="U140" s="2"/>
      <c r="V140" s="2"/>
      <c r="W140" s="2"/>
      <c r="X140" s="2"/>
      <c r="Y140" s="2"/>
      <c r="Z140" s="2"/>
    </row>
    <row r="141" spans="1:26" ht="15.75" customHeight="1">
      <c r="A141" s="2"/>
      <c r="B141" s="2"/>
      <c r="C141" s="507"/>
      <c r="D141" s="2" t="s">
        <v>1676</v>
      </c>
      <c r="E141" s="2">
        <v>7</v>
      </c>
      <c r="F141" s="2">
        <v>1.8</v>
      </c>
      <c r="G141" s="2" t="s">
        <v>1410</v>
      </c>
      <c r="H141" s="2" t="s">
        <v>1677</v>
      </c>
      <c r="I141" s="2" t="s">
        <v>1678</v>
      </c>
      <c r="J141" s="2"/>
      <c r="K141" s="2"/>
      <c r="L141" s="2"/>
      <c r="M141" s="2"/>
      <c r="N141" s="2"/>
      <c r="O141" s="2"/>
      <c r="P141" s="2"/>
      <c r="Q141" s="2"/>
      <c r="R141" s="2"/>
      <c r="S141" s="2"/>
      <c r="T141" s="2"/>
      <c r="U141" s="2"/>
      <c r="V141" s="2"/>
      <c r="W141" s="2"/>
      <c r="X141" s="2"/>
      <c r="Y141" s="2"/>
      <c r="Z141" s="2"/>
    </row>
    <row r="142" spans="1:26" ht="15.75" customHeight="1">
      <c r="A142" s="2"/>
      <c r="B142" s="2"/>
      <c r="C142" s="507"/>
      <c r="D142" s="2" t="s">
        <v>1679</v>
      </c>
      <c r="E142" s="2">
        <v>8</v>
      </c>
      <c r="F142" s="2">
        <v>1.9</v>
      </c>
      <c r="G142" s="2" t="s">
        <v>1410</v>
      </c>
      <c r="H142" s="2" t="s">
        <v>1680</v>
      </c>
      <c r="I142" s="2" t="s">
        <v>1681</v>
      </c>
      <c r="J142" s="2"/>
      <c r="K142" s="2"/>
      <c r="L142" s="2"/>
      <c r="M142" s="2"/>
      <c r="N142" s="2"/>
      <c r="O142" s="2"/>
      <c r="P142" s="2"/>
      <c r="Q142" s="2"/>
      <c r="R142" s="2"/>
      <c r="S142" s="2"/>
      <c r="T142" s="2"/>
      <c r="U142" s="2"/>
      <c r="V142" s="2"/>
      <c r="W142" s="2"/>
      <c r="X142" s="2"/>
      <c r="Y142" s="2"/>
      <c r="Z142" s="2"/>
    </row>
    <row r="143" spans="1:26" ht="15.75" customHeight="1">
      <c r="A143" s="2"/>
      <c r="B143" s="2"/>
      <c r="C143" s="507"/>
      <c r="D143" s="2" t="s">
        <v>1682</v>
      </c>
      <c r="E143" s="2">
        <v>9</v>
      </c>
      <c r="F143" s="2">
        <v>2</v>
      </c>
      <c r="G143" s="2" t="s">
        <v>1410</v>
      </c>
      <c r="H143" s="2" t="s">
        <v>1683</v>
      </c>
      <c r="I143" s="2" t="s">
        <v>1684</v>
      </c>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t="s">
        <v>1685</v>
      </c>
      <c r="N144" s="2"/>
      <c r="O144" s="2"/>
      <c r="P144" s="2"/>
      <c r="Q144" s="2"/>
      <c r="R144" s="2"/>
      <c r="S144" s="2"/>
      <c r="T144" s="2"/>
      <c r="U144" s="2"/>
      <c r="V144" s="2"/>
      <c r="W144" s="2"/>
      <c r="X144" s="2"/>
      <c r="Y144" s="2"/>
      <c r="Z144" s="2"/>
    </row>
    <row r="145" spans="1:26" ht="15.75" customHeight="1">
      <c r="A145" s="2"/>
      <c r="B145" s="2"/>
      <c r="C145" s="2" t="s">
        <v>424</v>
      </c>
      <c r="D145" s="2" t="s">
        <v>1686</v>
      </c>
      <c r="E145" s="2"/>
      <c r="F145" s="2"/>
      <c r="G145" s="2"/>
      <c r="H145" s="2"/>
      <c r="I145" s="164" t="s">
        <v>4127</v>
      </c>
      <c r="J145" s="2"/>
      <c r="K145" s="2"/>
      <c r="L145" s="2"/>
      <c r="M145" s="2" t="s">
        <v>1687</v>
      </c>
      <c r="N145" s="2"/>
      <c r="O145" s="2"/>
      <c r="P145" s="2"/>
      <c r="Q145" s="2"/>
      <c r="R145" s="2"/>
      <c r="S145" s="2"/>
      <c r="T145" s="2"/>
      <c r="U145" s="2"/>
      <c r="V145" s="2"/>
      <c r="W145" s="2"/>
      <c r="X145" s="2"/>
      <c r="Y145" s="2"/>
      <c r="Z145" s="2"/>
    </row>
    <row r="146" spans="1:26" ht="15.75" customHeight="1">
      <c r="A146" s="2"/>
      <c r="B146" s="2"/>
      <c r="C146" s="2" t="s">
        <v>424</v>
      </c>
      <c r="D146" s="2" t="s">
        <v>1688</v>
      </c>
      <c r="E146" s="2"/>
      <c r="F146" s="2"/>
      <c r="G146" s="2"/>
      <c r="H146" s="2"/>
      <c r="I146" s="2" t="s">
        <v>1689</v>
      </c>
      <c r="J146" s="2"/>
      <c r="K146" s="2"/>
      <c r="L146" s="2"/>
      <c r="M146" s="2" t="s">
        <v>1690</v>
      </c>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t="s">
        <v>1691</v>
      </c>
      <c r="M148" s="2"/>
      <c r="N148" s="2"/>
      <c r="O148" s="2"/>
      <c r="P148" s="2"/>
      <c r="Q148" s="62" t="s">
        <v>1692</v>
      </c>
      <c r="R148" s="2"/>
      <c r="S148" s="587" t="s">
        <v>1653</v>
      </c>
      <c r="T148" s="588" t="s">
        <v>1693</v>
      </c>
      <c r="U148" s="576"/>
      <c r="V148" s="577"/>
      <c r="W148" s="2"/>
      <c r="X148" s="2"/>
      <c r="Y148" s="2"/>
      <c r="Z148" s="2"/>
    </row>
    <row r="149" spans="1:26" ht="15.75" customHeight="1">
      <c r="A149" s="2"/>
      <c r="B149" s="2"/>
      <c r="C149" s="2" t="s">
        <v>495</v>
      </c>
      <c r="D149" s="2" t="s">
        <v>1694</v>
      </c>
      <c r="E149" s="2">
        <v>0</v>
      </c>
      <c r="F149" s="34">
        <v>0.5</v>
      </c>
      <c r="G149" s="2">
        <v>10</v>
      </c>
      <c r="H149" s="34">
        <v>10</v>
      </c>
      <c r="I149" s="2" t="s">
        <v>1695</v>
      </c>
      <c r="J149" s="164" t="s">
        <v>4123</v>
      </c>
      <c r="K149" s="2" t="s">
        <v>1696</v>
      </c>
      <c r="L149" s="2" t="s">
        <v>1697</v>
      </c>
      <c r="M149" s="2" t="s">
        <v>1698</v>
      </c>
      <c r="N149" s="2" t="s">
        <v>1699</v>
      </c>
      <c r="O149" s="2" t="s">
        <v>1700</v>
      </c>
      <c r="P149" s="2" t="s">
        <v>1701</v>
      </c>
      <c r="Q149" s="2" t="s">
        <v>1702</v>
      </c>
      <c r="S149" s="573"/>
      <c r="T149" s="507"/>
      <c r="U149" s="507"/>
      <c r="V149" s="570"/>
    </row>
    <row r="150" spans="1:26" ht="15.75" customHeight="1">
      <c r="C150" s="2" t="s">
        <v>495</v>
      </c>
      <c r="D150" s="164" t="s">
        <v>4124</v>
      </c>
      <c r="E150" s="34">
        <v>1</v>
      </c>
      <c r="F150" s="2">
        <v>0.5</v>
      </c>
      <c r="G150" s="2">
        <v>10</v>
      </c>
      <c r="H150" s="34">
        <v>20</v>
      </c>
      <c r="I150" s="2" t="s">
        <v>1703</v>
      </c>
      <c r="J150" s="2" t="s">
        <v>1704</v>
      </c>
      <c r="K150" s="2" t="s">
        <v>1705</v>
      </c>
      <c r="L150" s="2" t="s">
        <v>1706</v>
      </c>
      <c r="M150" s="2" t="s">
        <v>1707</v>
      </c>
      <c r="N150" s="2" t="s">
        <v>1708</v>
      </c>
      <c r="O150" s="2" t="s">
        <v>1700</v>
      </c>
      <c r="P150" s="2" t="s">
        <v>1709</v>
      </c>
      <c r="Q150" s="2" t="s">
        <v>1710</v>
      </c>
      <c r="S150" s="63"/>
      <c r="T150" s="595" t="s">
        <v>1711</v>
      </c>
      <c r="U150" s="509"/>
      <c r="V150" s="64" t="s">
        <v>1712</v>
      </c>
    </row>
    <row r="151" spans="1:26" ht="15.75" customHeight="1">
      <c r="C151" s="2" t="s">
        <v>495</v>
      </c>
      <c r="D151" s="2" t="s">
        <v>1713</v>
      </c>
      <c r="E151" s="34">
        <v>1</v>
      </c>
      <c r="F151" s="2">
        <v>0.5</v>
      </c>
      <c r="G151" s="2">
        <v>10</v>
      </c>
      <c r="H151" s="34">
        <v>20</v>
      </c>
      <c r="I151" s="2" t="s">
        <v>1714</v>
      </c>
      <c r="J151" s="2" t="s">
        <v>1715</v>
      </c>
      <c r="K151" s="2" t="s">
        <v>1716</v>
      </c>
      <c r="L151" s="164" t="s">
        <v>3793</v>
      </c>
      <c r="M151" s="2" t="s">
        <v>1717</v>
      </c>
      <c r="N151" s="2" t="s">
        <v>1718</v>
      </c>
      <c r="O151" s="2" t="s">
        <v>1700</v>
      </c>
      <c r="P151" s="2" t="s">
        <v>1719</v>
      </c>
      <c r="Q151" s="2" t="s">
        <v>1720</v>
      </c>
      <c r="S151" s="63">
        <v>0</v>
      </c>
      <c r="T151" s="596" t="s">
        <v>1721</v>
      </c>
      <c r="U151" s="597"/>
      <c r="V151" s="66"/>
      <c r="W151" s="5"/>
    </row>
    <row r="152" spans="1:26" ht="15.75" customHeight="1">
      <c r="C152" s="2" t="s">
        <v>495</v>
      </c>
      <c r="D152" s="164" t="s">
        <v>4119</v>
      </c>
      <c r="E152" s="34">
        <v>2</v>
      </c>
      <c r="F152" s="2">
        <v>0.5</v>
      </c>
      <c r="G152" s="2">
        <v>10</v>
      </c>
      <c r="H152" s="34">
        <v>30</v>
      </c>
      <c r="I152" s="2" t="s">
        <v>1695</v>
      </c>
      <c r="J152" s="2" t="s">
        <v>1722</v>
      </c>
      <c r="K152" s="2" t="s">
        <v>1723</v>
      </c>
      <c r="L152" s="2" t="s">
        <v>1724</v>
      </c>
      <c r="M152" s="2" t="s">
        <v>1717</v>
      </c>
      <c r="N152" s="2" t="s">
        <v>1725</v>
      </c>
      <c r="O152" s="2" t="s">
        <v>1700</v>
      </c>
      <c r="P152" s="2" t="s">
        <v>1726</v>
      </c>
      <c r="Q152" s="2" t="s">
        <v>1727</v>
      </c>
      <c r="S152" s="63">
        <v>1</v>
      </c>
      <c r="T152" s="65" t="s">
        <v>1728</v>
      </c>
      <c r="U152" s="67" t="s">
        <v>1729</v>
      </c>
      <c r="V152" s="68" t="s">
        <v>1730</v>
      </c>
    </row>
    <row r="153" spans="1:26" ht="15.75" customHeight="1">
      <c r="C153" s="2" t="s">
        <v>495</v>
      </c>
      <c r="D153" s="2" t="s">
        <v>1731</v>
      </c>
      <c r="E153" s="34">
        <v>2</v>
      </c>
      <c r="F153" s="2">
        <v>0.5</v>
      </c>
      <c r="G153" s="2">
        <v>10</v>
      </c>
      <c r="H153" s="34">
        <v>30</v>
      </c>
      <c r="I153" s="2" t="s">
        <v>1732</v>
      </c>
      <c r="J153" s="2" t="s">
        <v>1733</v>
      </c>
      <c r="K153" s="2" t="s">
        <v>1264</v>
      </c>
      <c r="L153" s="2" t="s">
        <v>1734</v>
      </c>
      <c r="M153" s="2" t="s">
        <v>1717</v>
      </c>
      <c r="N153" s="2" t="s">
        <v>1735</v>
      </c>
      <c r="O153" s="2" t="s">
        <v>1700</v>
      </c>
      <c r="P153" s="2" t="s">
        <v>1736</v>
      </c>
      <c r="Q153" s="2" t="s">
        <v>1737</v>
      </c>
      <c r="S153" s="592">
        <v>2</v>
      </c>
      <c r="T153" s="69" t="s">
        <v>1738</v>
      </c>
      <c r="U153" s="70" t="s">
        <v>1739</v>
      </c>
      <c r="V153" s="68" t="s">
        <v>1293</v>
      </c>
    </row>
    <row r="154" spans="1:26" ht="15.75" customHeight="1">
      <c r="C154" s="2" t="s">
        <v>495</v>
      </c>
      <c r="D154" s="2" t="s">
        <v>1740</v>
      </c>
      <c r="E154" s="34">
        <v>2</v>
      </c>
      <c r="F154" s="2">
        <v>0.5</v>
      </c>
      <c r="G154" s="2">
        <v>10</v>
      </c>
      <c r="H154" s="34">
        <v>30</v>
      </c>
      <c r="I154" s="2" t="s">
        <v>1741</v>
      </c>
      <c r="J154" s="2" t="s">
        <v>1742</v>
      </c>
      <c r="K154" s="2" t="s">
        <v>1612</v>
      </c>
      <c r="L154" s="164" t="s">
        <v>3794</v>
      </c>
      <c r="M154" s="2" t="s">
        <v>1717</v>
      </c>
      <c r="N154" s="2" t="s">
        <v>1743</v>
      </c>
      <c r="O154" s="2" t="s">
        <v>1700</v>
      </c>
      <c r="P154" s="2" t="s">
        <v>1744</v>
      </c>
      <c r="Q154" s="2" t="s">
        <v>1745</v>
      </c>
      <c r="S154" s="573"/>
      <c r="T154" s="593" t="s">
        <v>1746</v>
      </c>
      <c r="U154" s="594"/>
      <c r="V154" s="68" t="s">
        <v>1747</v>
      </c>
    </row>
    <row r="155" spans="1:26" ht="15.75" customHeight="1">
      <c r="I155" s="2"/>
      <c r="Q155" s="2"/>
      <c r="S155" s="63">
        <v>3</v>
      </c>
      <c r="T155" s="2"/>
      <c r="U155" s="2"/>
      <c r="V155" s="68" t="s">
        <v>962</v>
      </c>
    </row>
    <row r="156" spans="1:26" ht="15.75" customHeight="1">
      <c r="A156" s="2"/>
      <c r="B156" s="2"/>
      <c r="C156" s="506" t="s">
        <v>1748</v>
      </c>
      <c r="D156" s="506" t="s">
        <v>1749</v>
      </c>
      <c r="E156" s="582">
        <v>1</v>
      </c>
      <c r="F156" s="582">
        <v>1</v>
      </c>
      <c r="G156" s="582">
        <v>20</v>
      </c>
      <c r="H156" s="71"/>
      <c r="I156" s="2" t="s">
        <v>1750</v>
      </c>
      <c r="J156" s="2" t="s">
        <v>1751</v>
      </c>
      <c r="K156" s="506" t="s">
        <v>1264</v>
      </c>
      <c r="L156" s="513" t="s">
        <v>1752</v>
      </c>
      <c r="M156" s="513" t="s">
        <v>1753</v>
      </c>
      <c r="N156" s="513" t="s">
        <v>1754</v>
      </c>
      <c r="O156" s="516" t="s">
        <v>1755</v>
      </c>
      <c r="P156" s="513" t="s">
        <v>1756</v>
      </c>
      <c r="Q156" s="513" t="s">
        <v>1757</v>
      </c>
      <c r="R156" s="2"/>
      <c r="S156" s="63">
        <v>4</v>
      </c>
      <c r="T156" s="72" t="s">
        <v>1758</v>
      </c>
      <c r="U156" s="14" t="s">
        <v>1759</v>
      </c>
      <c r="V156" s="68" t="s">
        <v>1760</v>
      </c>
      <c r="W156" s="2"/>
      <c r="X156" s="2"/>
      <c r="Y156" s="2"/>
      <c r="Z156" s="2"/>
    </row>
    <row r="157" spans="1:26" ht="15.75" customHeight="1">
      <c r="C157" s="507"/>
      <c r="D157" s="507"/>
      <c r="E157" s="507"/>
      <c r="F157" s="507"/>
      <c r="G157" s="507"/>
      <c r="H157" s="71"/>
      <c r="I157" s="2" t="s">
        <v>1761</v>
      </c>
      <c r="J157" s="33" t="s">
        <v>1762</v>
      </c>
      <c r="K157" s="507"/>
      <c r="L157" s="507"/>
      <c r="M157" s="507"/>
      <c r="N157" s="507"/>
      <c r="O157" s="507"/>
      <c r="P157" s="507"/>
      <c r="Q157" s="507"/>
      <c r="S157" s="63">
        <v>5</v>
      </c>
      <c r="T157" s="14" t="s">
        <v>962</v>
      </c>
      <c r="U157" s="2"/>
      <c r="V157" s="68" t="s">
        <v>962</v>
      </c>
    </row>
    <row r="158" spans="1:26" ht="15.75" customHeight="1">
      <c r="C158" s="506" t="s">
        <v>1748</v>
      </c>
      <c r="D158" s="506" t="s">
        <v>1763</v>
      </c>
      <c r="E158" s="582">
        <v>2</v>
      </c>
      <c r="F158" s="582">
        <v>1.25</v>
      </c>
      <c r="G158" s="582">
        <v>30</v>
      </c>
      <c r="I158" s="2" t="s">
        <v>1764</v>
      </c>
      <c r="J158" s="2" t="s">
        <v>1765</v>
      </c>
      <c r="K158" s="506" t="s">
        <v>1705</v>
      </c>
      <c r="L158" s="513" t="s">
        <v>1766</v>
      </c>
      <c r="M158" s="513" t="s">
        <v>1753</v>
      </c>
      <c r="N158" s="513" t="s">
        <v>1767</v>
      </c>
      <c r="O158" s="513" t="s">
        <v>1768</v>
      </c>
      <c r="P158" s="513" t="s">
        <v>1769</v>
      </c>
      <c r="Q158" s="513" t="s">
        <v>1770</v>
      </c>
      <c r="S158" s="63">
        <v>6</v>
      </c>
      <c r="T158" s="14" t="s">
        <v>962</v>
      </c>
      <c r="U158" s="2"/>
      <c r="V158" s="68" t="s">
        <v>1771</v>
      </c>
    </row>
    <row r="159" spans="1:26" ht="15.75" customHeight="1">
      <c r="A159" s="2"/>
      <c r="B159" s="2"/>
      <c r="C159" s="507"/>
      <c r="D159" s="507"/>
      <c r="E159" s="507"/>
      <c r="F159" s="507"/>
      <c r="G159" s="507"/>
      <c r="H159" s="2"/>
      <c r="I159" s="22">
        <v>0.3</v>
      </c>
      <c r="J159" s="2" t="s">
        <v>1772</v>
      </c>
      <c r="K159" s="507"/>
      <c r="L159" s="507"/>
      <c r="M159" s="507"/>
      <c r="N159" s="507"/>
      <c r="O159" s="507"/>
      <c r="P159" s="507"/>
      <c r="Q159" s="507"/>
      <c r="R159" s="2"/>
      <c r="S159" s="63">
        <v>7</v>
      </c>
      <c r="T159" s="14" t="s">
        <v>962</v>
      </c>
      <c r="U159" s="2"/>
      <c r="V159" s="68" t="s">
        <v>962</v>
      </c>
      <c r="W159" s="2"/>
      <c r="X159" s="2"/>
      <c r="Y159" s="2"/>
      <c r="Z159" s="2"/>
    </row>
    <row r="160" spans="1:26" ht="15.75" customHeight="1">
      <c r="C160" s="506" t="s">
        <v>1748</v>
      </c>
      <c r="D160" s="506" t="s">
        <v>1773</v>
      </c>
      <c r="E160" s="582">
        <v>4</v>
      </c>
      <c r="F160" s="582">
        <v>1.5</v>
      </c>
      <c r="G160" s="582">
        <v>40</v>
      </c>
      <c r="I160" s="2" t="s">
        <v>1774</v>
      </c>
      <c r="J160" s="2" t="s">
        <v>1775</v>
      </c>
      <c r="K160" s="506" t="s">
        <v>1716</v>
      </c>
      <c r="L160" s="513" t="s">
        <v>1776</v>
      </c>
      <c r="M160" s="513" t="s">
        <v>1753</v>
      </c>
      <c r="N160" s="513" t="s">
        <v>1777</v>
      </c>
      <c r="O160" s="513" t="s">
        <v>1768</v>
      </c>
      <c r="P160" s="584" t="s">
        <v>1778</v>
      </c>
      <c r="Q160" s="585" t="s">
        <v>1779</v>
      </c>
      <c r="R160" s="2"/>
      <c r="S160" s="63">
        <v>8</v>
      </c>
      <c r="T160" s="73" t="s">
        <v>1780</v>
      </c>
      <c r="U160" s="14" t="s">
        <v>1759</v>
      </c>
      <c r="V160" s="68" t="s">
        <v>1781</v>
      </c>
    </row>
    <row r="161" spans="1:26" ht="15.75" customHeight="1">
      <c r="A161" s="2"/>
      <c r="B161" s="2"/>
      <c r="C161" s="507"/>
      <c r="D161" s="507"/>
      <c r="E161" s="507"/>
      <c r="F161" s="507"/>
      <c r="G161" s="507"/>
      <c r="H161" s="2"/>
      <c r="I161" s="22" t="s">
        <v>1782</v>
      </c>
      <c r="J161" s="2" t="s">
        <v>1783</v>
      </c>
      <c r="K161" s="507"/>
      <c r="L161" s="507"/>
      <c r="M161" s="507"/>
      <c r="N161" s="507"/>
      <c r="O161" s="507"/>
      <c r="P161" s="507"/>
      <c r="Q161" s="507"/>
      <c r="R161" s="2"/>
      <c r="S161" s="74">
        <v>9</v>
      </c>
      <c r="T161" s="75"/>
      <c r="U161" s="75"/>
      <c r="V161" s="76"/>
      <c r="W161" s="2"/>
      <c r="X161" s="2"/>
      <c r="Y161" s="2"/>
      <c r="Z161" s="2"/>
    </row>
    <row r="162" spans="1:26" ht="15.75" customHeight="1">
      <c r="C162" s="506" t="s">
        <v>1748</v>
      </c>
      <c r="D162" s="506" t="s">
        <v>1784</v>
      </c>
      <c r="E162" s="582">
        <v>6</v>
      </c>
      <c r="F162" s="582">
        <v>1.75</v>
      </c>
      <c r="G162" s="582">
        <v>50</v>
      </c>
      <c r="I162" s="2" t="s">
        <v>1785</v>
      </c>
      <c r="J162" s="2" t="s">
        <v>1786</v>
      </c>
      <c r="K162" s="506" t="s">
        <v>1696</v>
      </c>
      <c r="L162" s="513" t="s">
        <v>1752</v>
      </c>
      <c r="M162" s="513" t="s">
        <v>1753</v>
      </c>
      <c r="N162" s="513" t="s">
        <v>1787</v>
      </c>
      <c r="O162" s="513" t="s">
        <v>1768</v>
      </c>
      <c r="P162" s="513" t="s">
        <v>1788</v>
      </c>
      <c r="Q162" s="513" t="s">
        <v>1789</v>
      </c>
      <c r="R162" s="2"/>
    </row>
    <row r="163" spans="1:26" ht="15.75" customHeight="1">
      <c r="A163" s="2"/>
      <c r="B163" s="2"/>
      <c r="C163" s="507"/>
      <c r="D163" s="507"/>
      <c r="E163" s="507"/>
      <c r="F163" s="507"/>
      <c r="G163" s="507"/>
      <c r="H163" s="2"/>
      <c r="I163" s="2" t="s">
        <v>1790</v>
      </c>
      <c r="J163" s="2" t="s">
        <v>1791</v>
      </c>
      <c r="K163" s="507"/>
      <c r="L163" s="507"/>
      <c r="M163" s="507"/>
      <c r="N163" s="507"/>
      <c r="O163" s="507"/>
      <c r="P163" s="507"/>
      <c r="Q163" s="507"/>
      <c r="R163" s="2"/>
      <c r="S163" s="2"/>
      <c r="T163" s="2"/>
      <c r="U163" s="2"/>
      <c r="V163" s="2"/>
      <c r="W163" s="2"/>
      <c r="X163" s="2"/>
      <c r="Y163" s="2"/>
      <c r="Z163" s="2"/>
    </row>
    <row r="164" spans="1:26" ht="15.75" customHeight="1">
      <c r="C164" s="506" t="s">
        <v>1748</v>
      </c>
      <c r="D164" s="506" t="s">
        <v>1792</v>
      </c>
      <c r="E164" s="582">
        <v>8</v>
      </c>
      <c r="F164" s="582">
        <v>2</v>
      </c>
      <c r="G164" s="582">
        <v>60</v>
      </c>
      <c r="I164" s="2" t="s">
        <v>1793</v>
      </c>
      <c r="J164" s="2" t="s">
        <v>1794</v>
      </c>
      <c r="K164" s="506" t="s">
        <v>1723</v>
      </c>
      <c r="L164" s="513" t="s">
        <v>1795</v>
      </c>
      <c r="M164" s="513" t="s">
        <v>1753</v>
      </c>
      <c r="N164" s="513" t="s">
        <v>1796</v>
      </c>
      <c r="O164" s="513" t="s">
        <v>1768</v>
      </c>
      <c r="P164" s="513" t="s">
        <v>1797</v>
      </c>
      <c r="Q164" s="513" t="s">
        <v>1798</v>
      </c>
      <c r="R164" s="2"/>
    </row>
    <row r="165" spans="1:26" ht="15.75" customHeight="1">
      <c r="A165" s="2"/>
      <c r="B165" s="2"/>
      <c r="C165" s="507"/>
      <c r="D165" s="507"/>
      <c r="E165" s="507"/>
      <c r="F165" s="507"/>
      <c r="G165" s="507"/>
      <c r="H165" s="2"/>
      <c r="I165" s="2" t="s">
        <v>1799</v>
      </c>
      <c r="J165" s="2" t="s">
        <v>1800</v>
      </c>
      <c r="K165" s="507"/>
      <c r="L165" s="507"/>
      <c r="M165" s="507"/>
      <c r="N165" s="507"/>
      <c r="O165" s="507"/>
      <c r="P165" s="507"/>
      <c r="Q165" s="507"/>
      <c r="R165" s="2"/>
      <c r="S165" s="2"/>
      <c r="T165" s="2"/>
      <c r="U165" s="2"/>
      <c r="V165" s="2"/>
      <c r="W165" s="2"/>
      <c r="X165" s="2"/>
      <c r="Y165" s="2"/>
      <c r="Z165" s="2"/>
    </row>
    <row r="166" spans="1:26" ht="15.75" customHeight="1">
      <c r="Q166" s="2"/>
      <c r="R166" s="2"/>
    </row>
    <row r="167" spans="1:26" ht="15.75" customHeight="1">
      <c r="C167" s="2" t="s">
        <v>424</v>
      </c>
      <c r="D167" s="2" t="s">
        <v>1801</v>
      </c>
      <c r="I167" s="2" t="s">
        <v>1802</v>
      </c>
      <c r="Q167" s="2"/>
    </row>
    <row r="168" spans="1:26" ht="15.75" customHeight="1">
      <c r="A168" s="2"/>
      <c r="B168" s="2"/>
      <c r="C168" s="513" t="s">
        <v>424</v>
      </c>
      <c r="D168" s="2" t="s">
        <v>1803</v>
      </c>
      <c r="E168" s="2"/>
      <c r="F168" s="2"/>
      <c r="G168" s="2"/>
      <c r="H168" s="2"/>
      <c r="I168" s="2" t="s">
        <v>1804</v>
      </c>
      <c r="J168" s="2"/>
      <c r="K168" s="2"/>
      <c r="L168" s="2"/>
      <c r="M168" s="2"/>
      <c r="N168" s="2"/>
      <c r="O168" s="2"/>
      <c r="P168" s="2"/>
      <c r="Q168" s="2"/>
      <c r="R168" s="2"/>
      <c r="S168" s="2"/>
      <c r="T168" s="2"/>
      <c r="U168" s="2"/>
      <c r="V168" s="2"/>
      <c r="W168" s="2"/>
      <c r="X168" s="2"/>
      <c r="Y168" s="2"/>
      <c r="Z168" s="2"/>
    </row>
    <row r="169" spans="1:26" ht="15" customHeight="1">
      <c r="C169" s="507"/>
      <c r="D169" s="2" t="s">
        <v>1805</v>
      </c>
      <c r="E169" s="2"/>
      <c r="F169" s="2"/>
      <c r="G169" s="2"/>
      <c r="H169" s="2"/>
      <c r="I169" s="2" t="s">
        <v>1806</v>
      </c>
      <c r="Q169" s="2"/>
      <c r="R169" s="2"/>
      <c r="S169" s="2"/>
      <c r="T169" s="48"/>
      <c r="U169" s="48"/>
      <c r="V169" s="4"/>
      <c r="W169" s="2"/>
    </row>
    <row r="170" spans="1:26" ht="15" customHeight="1">
      <c r="A170" s="2"/>
      <c r="B170" s="2"/>
      <c r="C170" s="2" t="s">
        <v>424</v>
      </c>
      <c r="D170" s="52" t="s">
        <v>1807</v>
      </c>
      <c r="E170" s="34">
        <v>4</v>
      </c>
      <c r="G170" s="2" t="s">
        <v>1808</v>
      </c>
      <c r="N170" s="2"/>
      <c r="O170" s="2"/>
      <c r="P170" s="2"/>
      <c r="Q170" s="2"/>
      <c r="R170" s="2"/>
      <c r="S170" s="2"/>
      <c r="T170" s="48"/>
      <c r="U170" s="48"/>
      <c r="V170" s="4"/>
      <c r="W170" s="2"/>
      <c r="X170" s="2"/>
      <c r="Y170" s="2"/>
      <c r="Z170" s="2"/>
    </row>
    <row r="171" spans="1:26" ht="15.75" customHeight="1">
      <c r="A171" s="2"/>
      <c r="B171" s="2"/>
      <c r="C171" s="2" t="s">
        <v>424</v>
      </c>
      <c r="D171" s="52" t="s">
        <v>1809</v>
      </c>
      <c r="E171" s="2">
        <v>8</v>
      </c>
      <c r="G171" s="33" t="s">
        <v>1810</v>
      </c>
      <c r="M171" s="2"/>
      <c r="N171" s="2"/>
      <c r="O171" s="2"/>
      <c r="P171" s="2"/>
      <c r="Q171" s="2"/>
      <c r="R171" s="2"/>
      <c r="S171" s="2"/>
      <c r="T171" s="48"/>
      <c r="U171" s="48"/>
      <c r="V171" s="4"/>
      <c r="W171" s="2"/>
      <c r="X171" s="2"/>
      <c r="Y171" s="2"/>
      <c r="Z171" s="2"/>
    </row>
    <row r="172" spans="1:26" ht="15.75" customHeight="1">
      <c r="D172" s="2"/>
      <c r="Q172" s="2"/>
      <c r="R172" s="2"/>
      <c r="S172" s="2"/>
      <c r="T172" s="14"/>
      <c r="U172" s="14"/>
      <c r="V172" s="14"/>
      <c r="W172" s="2"/>
    </row>
    <row r="173" spans="1:26" ht="15.75" customHeight="1">
      <c r="A173" s="40"/>
      <c r="B173" s="40" t="s">
        <v>1811</v>
      </c>
      <c r="C173" s="40"/>
      <c r="D173" s="40"/>
      <c r="E173" s="40"/>
      <c r="F173" s="40"/>
      <c r="G173" s="40"/>
      <c r="H173" s="40"/>
      <c r="I173" s="40"/>
      <c r="J173" s="40"/>
      <c r="K173" s="40"/>
      <c r="L173" s="40"/>
      <c r="M173" s="40"/>
      <c r="N173" s="40"/>
      <c r="O173" s="40"/>
      <c r="P173" s="40"/>
      <c r="R173" s="2"/>
      <c r="S173" s="2"/>
      <c r="T173" s="4"/>
      <c r="U173" s="4"/>
      <c r="V173" s="14"/>
      <c r="W173" s="2"/>
    </row>
    <row r="174" spans="1:26" ht="15.75" customHeight="1">
      <c r="C174" s="506" t="s">
        <v>920</v>
      </c>
      <c r="D174" s="2" t="s">
        <v>1812</v>
      </c>
      <c r="E174" s="2">
        <v>0</v>
      </c>
      <c r="F174" s="10">
        <v>1</v>
      </c>
      <c r="G174" s="2" t="s">
        <v>1120</v>
      </c>
      <c r="H174" s="2" t="s">
        <v>1813</v>
      </c>
      <c r="I174" s="2" t="s">
        <v>1814</v>
      </c>
      <c r="K174" s="2" t="s">
        <v>1815</v>
      </c>
      <c r="L174" s="2"/>
      <c r="R174" s="2"/>
      <c r="S174" s="17"/>
      <c r="T174" s="14"/>
      <c r="U174" s="4"/>
      <c r="V174" s="14"/>
      <c r="W174" s="2"/>
    </row>
    <row r="175" spans="1:26" ht="15.75" customHeight="1">
      <c r="C175" s="507"/>
      <c r="D175" s="2" t="s">
        <v>1816</v>
      </c>
      <c r="E175" s="2">
        <v>1</v>
      </c>
      <c r="F175" s="2">
        <v>1.2</v>
      </c>
      <c r="G175" s="2" t="s">
        <v>1120</v>
      </c>
      <c r="H175" s="2" t="s">
        <v>1817</v>
      </c>
      <c r="I175" s="2" t="s">
        <v>1818</v>
      </c>
      <c r="J175" s="2"/>
      <c r="K175" s="2" t="s">
        <v>1819</v>
      </c>
      <c r="L175" s="2"/>
      <c r="R175" s="2"/>
      <c r="S175" s="2"/>
      <c r="T175" s="4"/>
      <c r="U175" s="14"/>
      <c r="V175" s="14"/>
      <c r="W175" s="2"/>
    </row>
    <row r="176" spans="1:26" ht="15.75" customHeight="1">
      <c r="C176" s="507"/>
      <c r="D176" s="2" t="s">
        <v>1820</v>
      </c>
      <c r="E176" s="2">
        <v>2</v>
      </c>
      <c r="F176" s="2">
        <v>1.3</v>
      </c>
      <c r="G176" s="2" t="s">
        <v>1120</v>
      </c>
      <c r="H176" s="2" t="s">
        <v>1821</v>
      </c>
      <c r="I176" s="2" t="s">
        <v>1822</v>
      </c>
      <c r="J176" s="2"/>
      <c r="L176" s="2"/>
      <c r="Q176" s="77"/>
      <c r="R176" s="2"/>
      <c r="S176" s="2"/>
      <c r="T176" s="4"/>
      <c r="U176" s="4"/>
      <c r="V176" s="48"/>
      <c r="W176" s="2"/>
    </row>
    <row r="177" spans="1:26" ht="15.75" customHeight="1">
      <c r="C177" s="507"/>
      <c r="D177" s="2" t="s">
        <v>1823</v>
      </c>
      <c r="E177" s="2">
        <v>3</v>
      </c>
      <c r="F177" s="2">
        <v>1.4</v>
      </c>
      <c r="G177" s="2" t="s">
        <v>1120</v>
      </c>
      <c r="H177" s="2" t="s">
        <v>1824</v>
      </c>
      <c r="I177" s="2" t="s">
        <v>1825</v>
      </c>
      <c r="J177" s="2"/>
      <c r="L177" s="2"/>
      <c r="R177" s="2"/>
      <c r="S177" s="2"/>
      <c r="T177" s="48"/>
      <c r="U177" s="4"/>
      <c r="V177" s="14"/>
      <c r="W177" s="2"/>
    </row>
    <row r="178" spans="1:26" ht="15.75" customHeight="1">
      <c r="C178" s="507"/>
      <c r="D178" s="2" t="s">
        <v>1826</v>
      </c>
      <c r="E178" s="2">
        <v>4</v>
      </c>
      <c r="F178" s="2">
        <v>1.5</v>
      </c>
      <c r="G178" s="2" t="s">
        <v>1120</v>
      </c>
      <c r="H178" s="2" t="s">
        <v>1827</v>
      </c>
      <c r="I178" s="2" t="s">
        <v>1828</v>
      </c>
      <c r="J178" s="2"/>
      <c r="K178" s="2" t="s">
        <v>1829</v>
      </c>
      <c r="L178" s="2"/>
      <c r="R178" s="2"/>
      <c r="S178" s="2"/>
      <c r="T178" s="14"/>
      <c r="U178" s="42"/>
      <c r="V178" s="48"/>
      <c r="W178" s="2"/>
    </row>
    <row r="179" spans="1:26" ht="15.75" customHeight="1">
      <c r="C179" s="507"/>
      <c r="D179" s="2" t="s">
        <v>1830</v>
      </c>
      <c r="E179" s="2">
        <v>5</v>
      </c>
      <c r="F179" s="2">
        <v>1.6</v>
      </c>
      <c r="G179" s="2" t="s">
        <v>1120</v>
      </c>
      <c r="H179" s="2" t="s">
        <v>1831</v>
      </c>
      <c r="I179" s="2" t="s">
        <v>1832</v>
      </c>
      <c r="J179" s="2"/>
      <c r="K179" s="2" t="s">
        <v>1833</v>
      </c>
      <c r="L179" s="2"/>
      <c r="M179" s="2" t="s">
        <v>1834</v>
      </c>
      <c r="R179" s="2"/>
      <c r="S179" s="2"/>
      <c r="T179" s="48"/>
      <c r="U179" s="48"/>
      <c r="V179" s="14"/>
      <c r="W179" s="2"/>
    </row>
    <row r="180" spans="1:26" ht="15.75" customHeight="1">
      <c r="C180" s="507"/>
      <c r="D180" s="2" t="s">
        <v>1835</v>
      </c>
      <c r="E180" s="2">
        <v>6</v>
      </c>
      <c r="F180" s="2">
        <v>1.7</v>
      </c>
      <c r="G180" s="2" t="s">
        <v>1120</v>
      </c>
      <c r="H180" s="2" t="s">
        <v>1836</v>
      </c>
      <c r="I180" s="2" t="s">
        <v>1837</v>
      </c>
      <c r="J180" s="2"/>
      <c r="L180" s="2"/>
      <c r="M180" s="2" t="s">
        <v>1838</v>
      </c>
      <c r="R180" s="2"/>
      <c r="S180" s="2"/>
      <c r="T180" s="56"/>
      <c r="U180" s="14"/>
      <c r="V180" s="14"/>
      <c r="W180" s="2"/>
    </row>
    <row r="181" spans="1:26" ht="15.75" customHeight="1">
      <c r="C181" s="507"/>
      <c r="D181" s="2" t="s">
        <v>1839</v>
      </c>
      <c r="E181" s="2">
        <v>7</v>
      </c>
      <c r="F181" s="2">
        <v>1.8</v>
      </c>
      <c r="G181" s="2" t="s">
        <v>1120</v>
      </c>
      <c r="H181" s="2" t="s">
        <v>1840</v>
      </c>
      <c r="I181" s="2" t="s">
        <v>1841</v>
      </c>
      <c r="J181" s="2"/>
      <c r="K181" s="2" t="s">
        <v>1842</v>
      </c>
      <c r="L181" s="2"/>
      <c r="M181" s="2" t="s">
        <v>1843</v>
      </c>
      <c r="R181" s="2"/>
      <c r="S181" s="2"/>
      <c r="T181" s="4"/>
      <c r="U181" s="4"/>
      <c r="V181" s="4"/>
      <c r="W181" s="2"/>
    </row>
    <row r="182" spans="1:26" ht="15.75" customHeight="1">
      <c r="C182" s="507"/>
      <c r="D182" s="2" t="s">
        <v>1844</v>
      </c>
      <c r="E182" s="2">
        <v>8</v>
      </c>
      <c r="F182" s="2">
        <v>1.9</v>
      </c>
      <c r="G182" s="2" t="s">
        <v>1120</v>
      </c>
      <c r="H182" s="2" t="s">
        <v>1845</v>
      </c>
      <c r="I182" s="2" t="s">
        <v>1846</v>
      </c>
      <c r="J182" s="2"/>
      <c r="L182" s="2"/>
      <c r="M182" s="2" t="s">
        <v>1847</v>
      </c>
      <c r="R182" s="2"/>
      <c r="S182" s="2"/>
      <c r="T182" s="2"/>
      <c r="U182" s="2"/>
      <c r="V182" s="2"/>
      <c r="W182" s="2"/>
    </row>
    <row r="183" spans="1:26" ht="15.75" customHeight="1">
      <c r="C183" s="507"/>
      <c r="D183" s="2" t="s">
        <v>1848</v>
      </c>
      <c r="E183" s="2">
        <v>9</v>
      </c>
      <c r="F183" s="10">
        <v>2</v>
      </c>
      <c r="G183" s="2" t="s">
        <v>1120</v>
      </c>
      <c r="H183" s="2" t="s">
        <v>1849</v>
      </c>
      <c r="I183" s="2" t="s">
        <v>1850</v>
      </c>
      <c r="J183" s="2"/>
      <c r="L183" s="2"/>
      <c r="M183" s="2" t="s">
        <v>1851</v>
      </c>
    </row>
    <row r="184" spans="1:26" ht="15.75" customHeight="1">
      <c r="C184" s="17"/>
      <c r="D184" s="2"/>
      <c r="E184" s="2"/>
      <c r="F184" s="2"/>
      <c r="G184" s="2"/>
      <c r="H184" s="2"/>
      <c r="I184" s="2"/>
      <c r="J184" s="2"/>
      <c r="K184" s="2"/>
      <c r="L184" s="2"/>
      <c r="S184" s="2"/>
    </row>
    <row r="185" spans="1:26" ht="15.75" customHeight="1">
      <c r="A185" s="2"/>
      <c r="B185" s="2" t="s">
        <v>1852</v>
      </c>
      <c r="C185" s="506" t="s">
        <v>1853</v>
      </c>
      <c r="D185" s="2" t="s">
        <v>1819</v>
      </c>
      <c r="E185" s="2">
        <v>0</v>
      </c>
      <c r="F185" s="2"/>
      <c r="G185" s="2"/>
      <c r="H185" s="2"/>
      <c r="I185" s="78" t="s">
        <v>1854</v>
      </c>
      <c r="J185" s="2" t="s">
        <v>1855</v>
      </c>
      <c r="K185" s="33" t="s">
        <v>1856</v>
      </c>
      <c r="L185" s="2" t="s">
        <v>1857</v>
      </c>
      <c r="M185" s="2" t="s">
        <v>1858</v>
      </c>
      <c r="N185" s="2" t="s">
        <v>1859</v>
      </c>
      <c r="O185" s="2" t="s">
        <v>1860</v>
      </c>
      <c r="P185" s="2" t="s">
        <v>1861</v>
      </c>
      <c r="Q185" s="2"/>
      <c r="R185" s="2"/>
      <c r="S185" s="587" t="s">
        <v>1811</v>
      </c>
      <c r="T185" s="588" t="s">
        <v>1862</v>
      </c>
      <c r="U185" s="576"/>
      <c r="V185" s="577"/>
      <c r="W185" s="2"/>
      <c r="X185" s="2"/>
      <c r="Y185" s="2"/>
      <c r="Z185" s="2"/>
    </row>
    <row r="186" spans="1:26" ht="15.75" customHeight="1">
      <c r="A186" s="2"/>
      <c r="B186" s="79" t="s">
        <v>1863</v>
      </c>
      <c r="C186" s="507"/>
      <c r="D186" s="2" t="s">
        <v>1864</v>
      </c>
      <c r="E186" s="2">
        <v>3</v>
      </c>
      <c r="F186" s="2"/>
      <c r="G186" s="2"/>
      <c r="H186" s="2"/>
      <c r="I186" s="78" t="s">
        <v>1865</v>
      </c>
      <c r="J186" s="2" t="s">
        <v>1866</v>
      </c>
      <c r="K186" s="33" t="s">
        <v>1867</v>
      </c>
      <c r="L186" s="2" t="s">
        <v>1868</v>
      </c>
      <c r="M186" s="2" t="s">
        <v>1869</v>
      </c>
      <c r="N186" s="2" t="s">
        <v>1870</v>
      </c>
      <c r="O186" s="2" t="s">
        <v>1871</v>
      </c>
      <c r="P186" s="2" t="s">
        <v>1872</v>
      </c>
      <c r="Q186" s="2" t="s">
        <v>1873</v>
      </c>
      <c r="R186" s="2"/>
      <c r="S186" s="573"/>
      <c r="T186" s="507"/>
      <c r="U186" s="507"/>
      <c r="V186" s="570"/>
      <c r="W186" s="2"/>
      <c r="X186" s="2"/>
      <c r="Y186" s="2"/>
      <c r="Z186" s="2"/>
    </row>
    <row r="187" spans="1:26" ht="15.75" customHeight="1">
      <c r="A187" s="2"/>
      <c r="B187" s="2" t="s">
        <v>1874</v>
      </c>
      <c r="C187" s="507"/>
      <c r="D187" s="2" t="s">
        <v>1875</v>
      </c>
      <c r="E187" s="2">
        <v>6</v>
      </c>
      <c r="F187" s="2"/>
      <c r="G187" s="2"/>
      <c r="H187" s="2"/>
      <c r="I187" s="78" t="s">
        <v>1876</v>
      </c>
      <c r="J187" s="2" t="s">
        <v>1877</v>
      </c>
      <c r="K187" s="33" t="s">
        <v>1878</v>
      </c>
      <c r="L187" s="2" t="s">
        <v>1879</v>
      </c>
      <c r="M187" s="2" t="s">
        <v>1880</v>
      </c>
      <c r="N187" s="2" t="s">
        <v>1881</v>
      </c>
      <c r="O187" s="2" t="s">
        <v>1882</v>
      </c>
      <c r="P187" s="2" t="s">
        <v>1883</v>
      </c>
      <c r="Q187" s="2"/>
      <c r="R187" s="2"/>
      <c r="S187" s="63"/>
      <c r="T187" s="583" t="s">
        <v>1884</v>
      </c>
      <c r="U187" s="507"/>
      <c r="V187" s="64" t="s">
        <v>1885</v>
      </c>
      <c r="W187" s="2"/>
      <c r="X187" s="2"/>
      <c r="Y187" s="2"/>
      <c r="Z187" s="2"/>
    </row>
    <row r="188" spans="1:26" ht="15.75" customHeight="1">
      <c r="A188" s="2"/>
      <c r="B188" s="2" t="s">
        <v>1886</v>
      </c>
      <c r="C188" s="507"/>
      <c r="D188" s="2" t="s">
        <v>1887</v>
      </c>
      <c r="E188" s="2">
        <v>7</v>
      </c>
      <c r="F188" s="2"/>
      <c r="G188" s="2"/>
      <c r="H188" s="2"/>
      <c r="I188" s="78" t="s">
        <v>1888</v>
      </c>
      <c r="J188" s="2" t="s">
        <v>1889</v>
      </c>
      <c r="K188" s="33" t="s">
        <v>1890</v>
      </c>
      <c r="L188" s="2" t="s">
        <v>1891</v>
      </c>
      <c r="M188" s="2" t="s">
        <v>1892</v>
      </c>
      <c r="N188" s="2" t="s">
        <v>1893</v>
      </c>
      <c r="O188" s="2" t="s">
        <v>1894</v>
      </c>
      <c r="P188" s="2" t="s">
        <v>1895</v>
      </c>
      <c r="Q188" s="2"/>
      <c r="R188" s="2"/>
      <c r="S188" s="63">
        <v>0</v>
      </c>
      <c r="T188" s="14"/>
      <c r="U188" s="14" t="s">
        <v>1896</v>
      </c>
      <c r="V188" s="68" t="s">
        <v>1897</v>
      </c>
      <c r="W188" s="2"/>
      <c r="X188" s="2"/>
      <c r="Y188" s="2"/>
      <c r="Z188" s="2"/>
    </row>
    <row r="189" spans="1:26" ht="15.75" customHeight="1">
      <c r="A189" s="2"/>
      <c r="B189" s="2" t="s">
        <v>1898</v>
      </c>
      <c r="C189" s="507"/>
      <c r="D189" s="155" t="s">
        <v>4194</v>
      </c>
      <c r="E189" s="2">
        <v>9</v>
      </c>
      <c r="F189" s="2"/>
      <c r="G189" s="2"/>
      <c r="H189" s="2"/>
      <c r="I189" s="78" t="s">
        <v>1900</v>
      </c>
      <c r="J189" s="2" t="s">
        <v>1901</v>
      </c>
      <c r="K189" s="33" t="s">
        <v>1902</v>
      </c>
      <c r="L189" s="2" t="s">
        <v>1903</v>
      </c>
      <c r="M189" s="2" t="s">
        <v>1904</v>
      </c>
      <c r="N189" s="2" t="s">
        <v>1905</v>
      </c>
      <c r="O189" s="2" t="s">
        <v>1906</v>
      </c>
      <c r="P189" s="2" t="s">
        <v>1907</v>
      </c>
      <c r="Q189" s="2"/>
      <c r="R189" s="2"/>
      <c r="S189" s="63">
        <v>1</v>
      </c>
      <c r="T189" s="4" t="s">
        <v>1908</v>
      </c>
      <c r="U189" s="4" t="s">
        <v>962</v>
      </c>
      <c r="V189" s="68" t="s">
        <v>962</v>
      </c>
      <c r="W189" s="2"/>
      <c r="X189" s="2"/>
      <c r="Y189" s="2"/>
      <c r="Z189" s="2"/>
    </row>
    <row r="190" spans="1:26" ht="15.75" customHeight="1">
      <c r="A190" s="2"/>
      <c r="B190" s="2" t="s">
        <v>1852</v>
      </c>
      <c r="C190" s="507"/>
      <c r="D190" s="2" t="s">
        <v>1909</v>
      </c>
      <c r="E190" s="2">
        <v>1</v>
      </c>
      <c r="F190" s="2"/>
      <c r="G190" s="2"/>
      <c r="H190" s="2"/>
      <c r="I190" s="78" t="s">
        <v>1910</v>
      </c>
      <c r="J190" s="2" t="s">
        <v>1911</v>
      </c>
      <c r="K190" s="33" t="s">
        <v>1867</v>
      </c>
      <c r="L190" s="2" t="s">
        <v>1912</v>
      </c>
      <c r="M190" s="2" t="s">
        <v>1913</v>
      </c>
      <c r="N190" s="2" t="s">
        <v>1914</v>
      </c>
      <c r="O190" s="2" t="s">
        <v>1915</v>
      </c>
      <c r="P190" s="2" t="s">
        <v>1916</v>
      </c>
      <c r="Q190" s="2" t="s">
        <v>1917</v>
      </c>
      <c r="R190" s="2"/>
      <c r="S190" s="80">
        <v>2</v>
      </c>
      <c r="T190" s="4" t="s">
        <v>962</v>
      </c>
      <c r="U190" s="4" t="s">
        <v>962</v>
      </c>
      <c r="V190" s="68" t="s">
        <v>1918</v>
      </c>
      <c r="W190" s="2"/>
      <c r="X190" s="2"/>
      <c r="Y190" s="2"/>
      <c r="Z190" s="2"/>
    </row>
    <row r="191" spans="1:26" ht="15.75" customHeight="1">
      <c r="A191" s="2"/>
      <c r="B191" s="2" t="s">
        <v>1919</v>
      </c>
      <c r="C191" s="507"/>
      <c r="D191" s="2" t="s">
        <v>1920</v>
      </c>
      <c r="E191" s="2">
        <v>4</v>
      </c>
      <c r="F191" s="2"/>
      <c r="G191" s="2"/>
      <c r="H191" s="2"/>
      <c r="I191" s="78" t="s">
        <v>1921</v>
      </c>
      <c r="J191" s="164" t="s">
        <v>3796</v>
      </c>
      <c r="K191" s="33" t="s">
        <v>1878</v>
      </c>
      <c r="L191" s="2" t="s">
        <v>1922</v>
      </c>
      <c r="M191" s="2" t="s">
        <v>1923</v>
      </c>
      <c r="N191" s="2" t="s">
        <v>1924</v>
      </c>
      <c r="O191" s="2" t="s">
        <v>1925</v>
      </c>
      <c r="P191" s="2" t="s">
        <v>1926</v>
      </c>
      <c r="Q191" s="2" t="s">
        <v>1927</v>
      </c>
      <c r="R191" s="2"/>
      <c r="S191" s="63">
        <v>3</v>
      </c>
      <c r="T191" s="4" t="s">
        <v>962</v>
      </c>
      <c r="U191" s="14" t="s">
        <v>1928</v>
      </c>
      <c r="V191" s="68"/>
      <c r="W191" s="2"/>
      <c r="X191" s="2"/>
      <c r="Y191" s="2"/>
      <c r="Z191" s="2"/>
    </row>
    <row r="192" spans="1:26" ht="15.75" customHeight="1">
      <c r="A192" s="2"/>
      <c r="B192" s="2" t="s">
        <v>1929</v>
      </c>
      <c r="C192" s="507"/>
      <c r="D192" s="2" t="s">
        <v>1930</v>
      </c>
      <c r="E192" s="2">
        <v>5</v>
      </c>
      <c r="F192" s="2"/>
      <c r="G192" s="2"/>
      <c r="H192" s="2"/>
      <c r="I192" s="78" t="s">
        <v>1931</v>
      </c>
      <c r="J192" s="2" t="s">
        <v>1932</v>
      </c>
      <c r="K192" s="33" t="s">
        <v>1890</v>
      </c>
      <c r="L192" s="2" t="s">
        <v>1933</v>
      </c>
      <c r="M192" s="2" t="s">
        <v>1934</v>
      </c>
      <c r="N192" s="2" t="s">
        <v>1935</v>
      </c>
      <c r="O192" s="2" t="s">
        <v>1936</v>
      </c>
      <c r="P192" s="2" t="s">
        <v>1937</v>
      </c>
      <c r="Q192" s="2"/>
      <c r="R192" s="2"/>
      <c r="S192" s="63">
        <v>4</v>
      </c>
      <c r="T192" s="4" t="s">
        <v>1938</v>
      </c>
      <c r="U192" s="4" t="s">
        <v>962</v>
      </c>
      <c r="V192" s="81" t="s">
        <v>1939</v>
      </c>
      <c r="W192" s="2"/>
      <c r="X192" s="2"/>
      <c r="Y192" s="2"/>
      <c r="Z192" s="2"/>
    </row>
    <row r="193" spans="1:26" ht="15.75" customHeight="1">
      <c r="A193" s="2"/>
      <c r="B193" s="2" t="s">
        <v>1940</v>
      </c>
      <c r="C193" s="507"/>
      <c r="D193" s="2" t="s">
        <v>1941</v>
      </c>
      <c r="E193" s="2">
        <v>7</v>
      </c>
      <c r="F193" s="2"/>
      <c r="G193" s="2"/>
      <c r="H193" s="2"/>
      <c r="I193" s="78" t="s">
        <v>1942</v>
      </c>
      <c r="J193" s="2" t="s">
        <v>1943</v>
      </c>
      <c r="K193" s="33" t="s">
        <v>1902</v>
      </c>
      <c r="L193" s="2" t="s">
        <v>1944</v>
      </c>
      <c r="M193" s="2" t="s">
        <v>1945</v>
      </c>
      <c r="N193" s="2" t="s">
        <v>1946</v>
      </c>
      <c r="O193" s="2" t="s">
        <v>1947</v>
      </c>
      <c r="P193" s="2" t="s">
        <v>1948</v>
      </c>
      <c r="Q193" s="2"/>
      <c r="R193" s="2"/>
      <c r="S193" s="63">
        <v>5</v>
      </c>
      <c r="T193" s="48" t="s">
        <v>1949</v>
      </c>
      <c r="U193" s="4" t="s">
        <v>962</v>
      </c>
      <c r="V193" s="68" t="s">
        <v>962</v>
      </c>
      <c r="W193" s="2"/>
      <c r="X193" s="2"/>
      <c r="Y193" s="2"/>
      <c r="Z193" s="2"/>
    </row>
    <row r="194" spans="1:26" ht="15.75" customHeight="1">
      <c r="A194" s="2"/>
      <c r="B194" s="2" t="s">
        <v>1950</v>
      </c>
      <c r="C194" s="507"/>
      <c r="D194" s="2" t="s">
        <v>1951</v>
      </c>
      <c r="E194" s="2">
        <v>8</v>
      </c>
      <c r="F194" s="2"/>
      <c r="G194" s="2"/>
      <c r="H194" s="2"/>
      <c r="I194" s="78" t="s">
        <v>1952</v>
      </c>
      <c r="J194" s="2" t="s">
        <v>1953</v>
      </c>
      <c r="K194" s="33" t="s">
        <v>1856</v>
      </c>
      <c r="L194" s="2" t="s">
        <v>1954</v>
      </c>
      <c r="M194" s="2" t="s">
        <v>1955</v>
      </c>
      <c r="N194" s="2" t="s">
        <v>1956</v>
      </c>
      <c r="O194" s="2" t="s">
        <v>1957</v>
      </c>
      <c r="P194" s="2" t="s">
        <v>1958</v>
      </c>
      <c r="Q194" s="2" t="s">
        <v>1959</v>
      </c>
      <c r="R194" s="2"/>
      <c r="S194" s="63">
        <v>6</v>
      </c>
      <c r="T194" s="4" t="s">
        <v>962</v>
      </c>
      <c r="U194" s="42" t="s">
        <v>1960</v>
      </c>
      <c r="V194" s="81" t="s">
        <v>1961</v>
      </c>
      <c r="W194" s="2"/>
      <c r="X194" s="2"/>
      <c r="Y194" s="2"/>
      <c r="Z194" s="2"/>
    </row>
    <row r="195" spans="1:26" ht="15.75" customHeight="1">
      <c r="A195" s="2"/>
      <c r="B195" s="2" t="s">
        <v>1962</v>
      </c>
      <c r="C195" s="506" t="s">
        <v>1963</v>
      </c>
      <c r="D195" s="155" t="s">
        <v>4181</v>
      </c>
      <c r="E195" s="2">
        <v>0</v>
      </c>
      <c r="F195" s="2"/>
      <c r="G195" s="2"/>
      <c r="H195" s="2"/>
      <c r="I195" s="78" t="s">
        <v>1965</v>
      </c>
      <c r="J195" s="2" t="s">
        <v>1966</v>
      </c>
      <c r="K195" s="33" t="s">
        <v>1612</v>
      </c>
      <c r="L195" s="2" t="s">
        <v>1967</v>
      </c>
      <c r="M195" s="2" t="s">
        <v>1968</v>
      </c>
      <c r="N195" s="2" t="s">
        <v>1969</v>
      </c>
      <c r="O195" s="2" t="s">
        <v>1970</v>
      </c>
      <c r="P195" s="2" t="s">
        <v>1971</v>
      </c>
      <c r="Q195" s="2"/>
      <c r="R195" s="2"/>
      <c r="S195" s="63">
        <v>7</v>
      </c>
      <c r="T195" s="48" t="s">
        <v>1972</v>
      </c>
      <c r="U195" s="48" t="s">
        <v>1973</v>
      </c>
      <c r="V195" s="68" t="s">
        <v>962</v>
      </c>
      <c r="W195" s="2"/>
      <c r="X195" s="2"/>
      <c r="Y195" s="2"/>
      <c r="Z195" s="2"/>
    </row>
    <row r="196" spans="1:26" ht="15.75" customHeight="1">
      <c r="A196" s="2"/>
      <c r="B196" s="2" t="s">
        <v>1974</v>
      </c>
      <c r="C196" s="507"/>
      <c r="D196" s="155" t="s">
        <v>4195</v>
      </c>
      <c r="E196" s="2">
        <v>2</v>
      </c>
      <c r="F196" s="2"/>
      <c r="G196" s="2"/>
      <c r="H196" s="2"/>
      <c r="I196" s="78" t="s">
        <v>1976</v>
      </c>
      <c r="J196" s="2" t="s">
        <v>1977</v>
      </c>
      <c r="K196" s="2" t="s">
        <v>1978</v>
      </c>
      <c r="L196" s="2" t="s">
        <v>1979</v>
      </c>
      <c r="M196" s="2" t="s">
        <v>1980</v>
      </c>
      <c r="N196" s="2" t="s">
        <v>1981</v>
      </c>
      <c r="O196" s="2" t="s">
        <v>1982</v>
      </c>
      <c r="P196" s="2" t="s">
        <v>1983</v>
      </c>
      <c r="Q196" s="2"/>
      <c r="R196" s="2"/>
      <c r="S196" s="63">
        <v>8</v>
      </c>
      <c r="T196" s="56" t="s">
        <v>1984</v>
      </c>
      <c r="U196" s="4" t="s">
        <v>1985</v>
      </c>
      <c r="V196" s="68" t="s">
        <v>1986</v>
      </c>
      <c r="W196" s="2"/>
      <c r="X196" s="2"/>
      <c r="Y196" s="2"/>
      <c r="Z196" s="2"/>
    </row>
    <row r="197" spans="1:26" ht="15.75" customHeight="1">
      <c r="A197" s="2"/>
      <c r="B197" s="79" t="s">
        <v>1987</v>
      </c>
      <c r="C197" s="507"/>
      <c r="D197" s="2" t="s">
        <v>1988</v>
      </c>
      <c r="E197" s="2">
        <v>4</v>
      </c>
      <c r="F197" s="2"/>
      <c r="G197" s="2"/>
      <c r="H197" s="2"/>
      <c r="I197" s="78" t="s">
        <v>1989</v>
      </c>
      <c r="J197" s="2" t="s">
        <v>1990</v>
      </c>
      <c r="K197" s="2" t="s">
        <v>1991</v>
      </c>
      <c r="L197" s="2" t="s">
        <v>1992</v>
      </c>
      <c r="M197" s="2" t="s">
        <v>1993</v>
      </c>
      <c r="N197" s="2" t="s">
        <v>1994</v>
      </c>
      <c r="O197" s="2" t="s">
        <v>1995</v>
      </c>
      <c r="P197" s="2" t="s">
        <v>1996</v>
      </c>
      <c r="Q197" s="2"/>
      <c r="R197" s="2"/>
      <c r="S197" s="74">
        <v>9</v>
      </c>
      <c r="T197" s="589" t="s">
        <v>1997</v>
      </c>
      <c r="U197" s="590"/>
      <c r="V197" s="591"/>
      <c r="W197" s="2"/>
      <c r="X197" s="2"/>
      <c r="Y197" s="2"/>
      <c r="Z197" s="2"/>
    </row>
    <row r="198" spans="1:26" ht="15.75" customHeight="1">
      <c r="A198" s="2"/>
      <c r="B198" s="2" t="s">
        <v>1998</v>
      </c>
      <c r="C198" s="507"/>
      <c r="D198" s="2" t="s">
        <v>1999</v>
      </c>
      <c r="E198" s="2">
        <v>6</v>
      </c>
      <c r="F198" s="2"/>
      <c r="G198" s="2"/>
      <c r="H198" s="2"/>
      <c r="I198" s="78" t="s">
        <v>2000</v>
      </c>
      <c r="J198" s="2" t="s">
        <v>2001</v>
      </c>
      <c r="K198" s="33" t="s">
        <v>1705</v>
      </c>
      <c r="L198" s="2" t="s">
        <v>2002</v>
      </c>
      <c r="M198" s="2" t="s">
        <v>2003</v>
      </c>
      <c r="N198" s="2" t="s">
        <v>1994</v>
      </c>
      <c r="O198" s="2" t="s">
        <v>2004</v>
      </c>
      <c r="P198" s="2" t="s">
        <v>2005</v>
      </c>
      <c r="Q198" s="2"/>
      <c r="R198" s="2"/>
      <c r="S198" s="2"/>
      <c r="T198" s="2"/>
      <c r="U198" s="2"/>
      <c r="V198" s="2"/>
      <c r="W198" s="2"/>
      <c r="X198" s="2"/>
      <c r="Y198" s="2"/>
      <c r="Z198" s="2"/>
    </row>
    <row r="199" spans="1:26" ht="15.75" customHeight="1">
      <c r="A199" s="2"/>
      <c r="B199" s="2" t="s">
        <v>2006</v>
      </c>
      <c r="C199" s="507"/>
      <c r="D199" s="2" t="s">
        <v>2007</v>
      </c>
      <c r="E199" s="2">
        <v>8</v>
      </c>
      <c r="F199" s="2"/>
      <c r="G199" s="2"/>
      <c r="H199" s="2"/>
      <c r="I199" s="78" t="s">
        <v>2008</v>
      </c>
      <c r="J199" s="2" t="s">
        <v>2009</v>
      </c>
      <c r="K199" s="33" t="s">
        <v>1716</v>
      </c>
      <c r="L199" s="2" t="s">
        <v>2010</v>
      </c>
      <c r="M199" s="2" t="s">
        <v>2011</v>
      </c>
      <c r="N199" s="2" t="s">
        <v>2012</v>
      </c>
      <c r="O199" s="2" t="s">
        <v>2013</v>
      </c>
      <c r="P199" s="52" t="s">
        <v>2014</v>
      </c>
      <c r="Q199" s="2"/>
      <c r="R199" s="2"/>
      <c r="S199" s="2"/>
      <c r="T199" s="2"/>
      <c r="U199" s="2"/>
      <c r="V199" s="2"/>
      <c r="W199" s="2"/>
      <c r="X199" s="2"/>
      <c r="Y199" s="2"/>
      <c r="Z199" s="2"/>
    </row>
    <row r="200" spans="1:26" ht="15.75" customHeight="1">
      <c r="A200" s="2"/>
      <c r="B200" s="2"/>
      <c r="C200" s="17"/>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C201" s="2"/>
      <c r="D201" s="2" t="s">
        <v>2015</v>
      </c>
      <c r="E201" s="2"/>
      <c r="F201" s="2"/>
      <c r="G201" s="2"/>
      <c r="H201" s="2"/>
      <c r="I201" s="2"/>
      <c r="J201" s="2" t="s">
        <v>2016</v>
      </c>
      <c r="K201" s="2"/>
      <c r="L201" s="2"/>
      <c r="M201" s="2"/>
      <c r="N201" s="2"/>
      <c r="O201" s="2"/>
      <c r="P201" s="2"/>
      <c r="Q201" s="2"/>
    </row>
    <row r="202" spans="1:26" ht="15.75" customHeight="1">
      <c r="C202" s="2"/>
      <c r="D202" s="2" t="s">
        <v>2017</v>
      </c>
      <c r="E202" s="2"/>
      <c r="F202" s="2"/>
      <c r="G202" s="2"/>
      <c r="H202" s="2"/>
      <c r="I202" s="2"/>
      <c r="J202" s="2" t="s">
        <v>2018</v>
      </c>
      <c r="K202" s="2"/>
      <c r="L202" s="2"/>
      <c r="M202" s="2"/>
      <c r="N202" s="2"/>
      <c r="O202" s="2"/>
      <c r="P202" s="2"/>
      <c r="Q202" s="2"/>
    </row>
    <row r="203" spans="1:26" ht="15.75" customHeight="1">
      <c r="C203" s="2"/>
      <c r="D203" s="2" t="s">
        <v>2019</v>
      </c>
      <c r="E203" s="2"/>
      <c r="F203" s="2"/>
      <c r="G203" s="2"/>
      <c r="H203" s="2"/>
      <c r="I203" s="2"/>
      <c r="J203" s="2" t="s">
        <v>2020</v>
      </c>
      <c r="K203" s="2"/>
      <c r="L203" s="2"/>
      <c r="M203" s="2"/>
      <c r="N203" s="2"/>
      <c r="O203" s="2"/>
      <c r="P203" s="2"/>
      <c r="Q203" s="2"/>
    </row>
    <row r="204" spans="1:26" ht="15.75" customHeight="1">
      <c r="C204" s="2"/>
      <c r="D204" s="2" t="s">
        <v>2021</v>
      </c>
      <c r="E204" s="2"/>
      <c r="F204" s="2"/>
      <c r="G204" s="2"/>
      <c r="H204" s="2"/>
      <c r="I204" s="2"/>
      <c r="J204" s="2" t="s">
        <v>2022</v>
      </c>
      <c r="K204" s="2"/>
      <c r="L204" s="2"/>
      <c r="M204" s="2"/>
      <c r="N204" s="2"/>
      <c r="O204" s="2"/>
      <c r="P204" s="2"/>
      <c r="Q204" s="2"/>
    </row>
    <row r="205" spans="1:26" ht="15.75" customHeight="1">
      <c r="C205" s="2"/>
      <c r="D205" s="2"/>
      <c r="E205" s="2"/>
      <c r="F205" s="2"/>
      <c r="G205" s="2"/>
      <c r="H205" s="2"/>
      <c r="I205" s="2"/>
      <c r="J205" s="2"/>
      <c r="K205" s="2"/>
      <c r="L205" s="2"/>
      <c r="M205" s="2"/>
      <c r="N205" s="2"/>
      <c r="O205" s="2"/>
      <c r="P205" s="2"/>
      <c r="Q205" s="2"/>
    </row>
    <row r="206" spans="1:26" ht="15.75" customHeight="1">
      <c r="A206" s="40"/>
      <c r="B206" s="40" t="s">
        <v>2023</v>
      </c>
      <c r="C206" s="580" t="s">
        <v>913</v>
      </c>
      <c r="D206" s="40" t="s">
        <v>913</v>
      </c>
      <c r="E206" s="40">
        <v>0</v>
      </c>
      <c r="F206" s="40">
        <v>0</v>
      </c>
      <c r="G206" s="40" t="s">
        <v>2024</v>
      </c>
      <c r="H206" s="40" t="s">
        <v>923</v>
      </c>
      <c r="I206" s="40" t="s">
        <v>924</v>
      </c>
      <c r="J206" s="40" t="s">
        <v>2025</v>
      </c>
      <c r="K206" s="40"/>
      <c r="L206" s="40"/>
      <c r="M206" s="40"/>
      <c r="N206" s="40"/>
      <c r="O206" s="40"/>
      <c r="P206" s="40"/>
    </row>
    <row r="207" spans="1:26" ht="15.75" customHeight="1">
      <c r="C207" s="507"/>
      <c r="D207" s="2" t="s">
        <v>955</v>
      </c>
      <c r="E207" s="2">
        <v>4</v>
      </c>
      <c r="F207" s="2">
        <v>0</v>
      </c>
      <c r="G207" s="2" t="s">
        <v>2026</v>
      </c>
      <c r="H207" s="2" t="s">
        <v>947</v>
      </c>
      <c r="I207" s="2" t="s">
        <v>2027</v>
      </c>
      <c r="J207" s="2" t="s">
        <v>2028</v>
      </c>
    </row>
    <row r="208" spans="1:26" ht="15.75" customHeight="1">
      <c r="M208" s="2" t="s">
        <v>2029</v>
      </c>
    </row>
    <row r="209" spans="1:26" ht="15.75" customHeight="1">
      <c r="A209" s="2"/>
      <c r="B209" s="2"/>
      <c r="C209" s="2"/>
      <c r="D209" s="2"/>
      <c r="E209" s="2"/>
      <c r="F209" s="2"/>
      <c r="G209" s="2"/>
      <c r="H209" s="2"/>
      <c r="I209" s="2"/>
      <c r="J209" s="2"/>
      <c r="K209" s="2"/>
      <c r="L209" s="2"/>
      <c r="M209" s="2" t="s">
        <v>2030</v>
      </c>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t="s">
        <v>2031</v>
      </c>
      <c r="N210" s="2"/>
      <c r="O210" s="2"/>
      <c r="P210" s="2"/>
      <c r="Q210" s="2"/>
      <c r="R210" s="2"/>
      <c r="S210" s="2"/>
      <c r="T210" s="2"/>
      <c r="U210" s="2"/>
      <c r="V210" s="2"/>
      <c r="W210" s="2"/>
      <c r="X210" s="2"/>
      <c r="Y210" s="2"/>
      <c r="Z210" s="2"/>
    </row>
    <row r="211" spans="1:26" ht="15.75" customHeight="1">
      <c r="A211" s="2"/>
      <c r="B211" s="2"/>
      <c r="C211" s="2"/>
      <c r="D211" s="2"/>
      <c r="E211" s="2"/>
      <c r="F211" s="2"/>
      <c r="G211" s="2"/>
      <c r="H211" s="52" t="s">
        <v>2032</v>
      </c>
      <c r="I211" s="2"/>
      <c r="J211" s="2"/>
      <c r="K211" s="2"/>
      <c r="L211" s="2"/>
      <c r="M211" s="2"/>
      <c r="N211" s="2"/>
      <c r="O211" s="2"/>
      <c r="P211" s="2"/>
      <c r="Q211" s="2"/>
      <c r="R211" s="2"/>
      <c r="S211" s="2"/>
      <c r="T211" s="2"/>
      <c r="U211" s="2"/>
      <c r="V211" s="2"/>
      <c r="W211" s="2"/>
      <c r="X211" s="2"/>
      <c r="Y211" s="2"/>
      <c r="Z211" s="2"/>
    </row>
    <row r="212" spans="1:26" ht="15.75" customHeight="1">
      <c r="A212" s="2"/>
      <c r="B212" s="2"/>
      <c r="C212" s="2" t="s">
        <v>2033</v>
      </c>
      <c r="D212" s="2" t="s">
        <v>2034</v>
      </c>
      <c r="E212" s="2">
        <v>0</v>
      </c>
      <c r="F212" s="2"/>
      <c r="G212" s="2"/>
      <c r="H212" s="52" t="s">
        <v>2035</v>
      </c>
      <c r="I212" s="2" t="s">
        <v>2036</v>
      </c>
      <c r="J212" s="2" t="s">
        <v>2037</v>
      </c>
      <c r="K212" s="2" t="s">
        <v>2038</v>
      </c>
      <c r="L212" s="2" t="s">
        <v>2039</v>
      </c>
      <c r="M212" s="55" t="s">
        <v>2040</v>
      </c>
      <c r="N212" s="2" t="s">
        <v>2041</v>
      </c>
      <c r="O212" s="2" t="s">
        <v>2042</v>
      </c>
      <c r="P212" s="2" t="s">
        <v>2043</v>
      </c>
      <c r="Q212" s="2"/>
      <c r="R212" s="2"/>
      <c r="S212" s="2"/>
      <c r="T212" s="2"/>
      <c r="U212" s="2"/>
      <c r="V212" s="2"/>
      <c r="W212" s="2"/>
      <c r="X212" s="2"/>
      <c r="Y212" s="2"/>
      <c r="Z212" s="2"/>
    </row>
    <row r="213" spans="1:26" ht="15.75" customHeight="1">
      <c r="A213" s="2"/>
      <c r="B213" s="2"/>
      <c r="C213" s="2"/>
      <c r="D213" s="2" t="s">
        <v>2044</v>
      </c>
      <c r="E213" s="2">
        <v>2</v>
      </c>
      <c r="F213" s="2"/>
      <c r="G213" s="2"/>
      <c r="H213" s="83" t="s">
        <v>2045</v>
      </c>
      <c r="I213" s="2" t="s">
        <v>2046</v>
      </c>
      <c r="J213" s="2" t="s">
        <v>2047</v>
      </c>
      <c r="K213" s="2" t="s">
        <v>2038</v>
      </c>
      <c r="L213" s="2" t="s">
        <v>2048</v>
      </c>
      <c r="M213" s="55" t="s">
        <v>2049</v>
      </c>
      <c r="N213" s="2" t="s">
        <v>2050</v>
      </c>
      <c r="O213" s="2" t="s">
        <v>2051</v>
      </c>
      <c r="P213" s="2" t="s">
        <v>2052</v>
      </c>
      <c r="Q213" s="2"/>
      <c r="R213" s="2"/>
      <c r="S213" s="587" t="s">
        <v>2023</v>
      </c>
      <c r="T213" s="588" t="s">
        <v>2053</v>
      </c>
      <c r="U213" s="576"/>
      <c r="V213" s="577"/>
      <c r="W213" s="2"/>
      <c r="X213" s="2"/>
      <c r="Y213" s="2"/>
      <c r="Z213" s="2"/>
    </row>
    <row r="214" spans="1:26" ht="15.75" customHeight="1">
      <c r="A214" s="2"/>
      <c r="B214" s="2"/>
      <c r="C214" s="2"/>
      <c r="D214" s="2" t="s">
        <v>2054</v>
      </c>
      <c r="E214" s="2">
        <v>4</v>
      </c>
      <c r="F214" s="2"/>
      <c r="G214" s="2"/>
      <c r="H214" s="2"/>
      <c r="I214" s="2" t="s">
        <v>2055</v>
      </c>
      <c r="J214" s="2" t="s">
        <v>2056</v>
      </c>
      <c r="K214" s="2" t="s">
        <v>2038</v>
      </c>
      <c r="L214" s="2" t="s">
        <v>2057</v>
      </c>
      <c r="M214" s="55" t="s">
        <v>2058</v>
      </c>
      <c r="N214" s="2" t="s">
        <v>2059</v>
      </c>
      <c r="O214" s="2" t="s">
        <v>2060</v>
      </c>
      <c r="P214" s="2" t="s">
        <v>2061</v>
      </c>
      <c r="Q214" s="2"/>
      <c r="R214" s="2"/>
      <c r="S214" s="573"/>
      <c r="T214" s="507"/>
      <c r="U214" s="507"/>
      <c r="V214" s="570"/>
      <c r="W214" s="2"/>
      <c r="X214" s="2"/>
      <c r="Y214" s="2"/>
      <c r="Z214" s="2"/>
    </row>
    <row r="215" spans="1:26" ht="15.75" customHeight="1">
      <c r="A215" s="2"/>
      <c r="B215" s="2"/>
      <c r="C215" s="2"/>
      <c r="D215" s="2" t="s">
        <v>2062</v>
      </c>
      <c r="E215" s="2">
        <v>6</v>
      </c>
      <c r="F215" s="2"/>
      <c r="G215" s="2"/>
      <c r="H215" s="2"/>
      <c r="I215" s="2" t="s">
        <v>2063</v>
      </c>
      <c r="J215" s="2" t="s">
        <v>2064</v>
      </c>
      <c r="K215" s="2" t="s">
        <v>2038</v>
      </c>
      <c r="L215" s="2" t="s">
        <v>2065</v>
      </c>
      <c r="M215" s="55" t="s">
        <v>2066</v>
      </c>
      <c r="N215" s="2" t="s">
        <v>2067</v>
      </c>
      <c r="O215" s="2" t="s">
        <v>2068</v>
      </c>
      <c r="P215" s="2" t="s">
        <v>2069</v>
      </c>
      <c r="Q215" s="2"/>
      <c r="R215" s="2"/>
      <c r="S215" s="63"/>
      <c r="T215" s="48" t="s">
        <v>2070</v>
      </c>
      <c r="U215" s="48" t="s">
        <v>2071</v>
      </c>
      <c r="V215" s="84" t="s">
        <v>2072</v>
      </c>
      <c r="W215" s="2"/>
      <c r="X215" s="2"/>
      <c r="Y215" s="2"/>
      <c r="Z215" s="2"/>
    </row>
    <row r="216" spans="1:26" ht="15.75" customHeight="1">
      <c r="A216" s="2"/>
      <c r="B216" s="2"/>
      <c r="C216" s="2"/>
      <c r="D216" s="2" t="s">
        <v>2073</v>
      </c>
      <c r="E216" s="2">
        <v>8</v>
      </c>
      <c r="F216" s="2"/>
      <c r="G216" s="2"/>
      <c r="H216" s="2"/>
      <c r="I216" s="2" t="s">
        <v>2074</v>
      </c>
      <c r="J216" s="2" t="s">
        <v>2075</v>
      </c>
      <c r="K216" s="2" t="s">
        <v>2038</v>
      </c>
      <c r="L216" s="2" t="s">
        <v>2076</v>
      </c>
      <c r="M216" s="55" t="s">
        <v>2077</v>
      </c>
      <c r="N216" s="2" t="s">
        <v>2078</v>
      </c>
      <c r="O216" s="2" t="s">
        <v>2079</v>
      </c>
      <c r="P216" s="2" t="s">
        <v>2080</v>
      </c>
      <c r="Q216" s="2"/>
      <c r="R216" s="2"/>
      <c r="S216" s="63">
        <v>0</v>
      </c>
      <c r="T216" s="56" t="s">
        <v>2081</v>
      </c>
      <c r="U216" s="14"/>
      <c r="V216" s="81" t="s">
        <v>918</v>
      </c>
      <c r="W216" s="2"/>
      <c r="X216" s="2"/>
      <c r="Y216" s="2"/>
      <c r="Z216" s="2"/>
    </row>
    <row r="217" spans="1:26" ht="15.75" customHeight="1">
      <c r="A217" s="2"/>
      <c r="B217" s="2"/>
      <c r="C217" s="2" t="s">
        <v>2082</v>
      </c>
      <c r="D217" s="2" t="s">
        <v>2083</v>
      </c>
      <c r="E217" s="2">
        <v>1</v>
      </c>
      <c r="F217" s="2"/>
      <c r="G217" s="2"/>
      <c r="H217" s="83" t="s">
        <v>2084</v>
      </c>
      <c r="I217" s="2" t="s">
        <v>2085</v>
      </c>
      <c r="J217" s="2" t="s">
        <v>2086</v>
      </c>
      <c r="K217" s="2" t="s">
        <v>2087</v>
      </c>
      <c r="L217" s="2" t="s">
        <v>2088</v>
      </c>
      <c r="M217" s="55" t="s">
        <v>2089</v>
      </c>
      <c r="N217" s="2" t="s">
        <v>2090</v>
      </c>
      <c r="O217" s="2" t="s">
        <v>2091</v>
      </c>
      <c r="P217" s="2" t="s">
        <v>2092</v>
      </c>
      <c r="Q217" s="2"/>
      <c r="R217" s="2"/>
      <c r="S217" s="63">
        <v>1</v>
      </c>
      <c r="T217" s="4" t="s">
        <v>962</v>
      </c>
      <c r="U217" s="42" t="s">
        <v>2083</v>
      </c>
      <c r="V217" s="85" t="s">
        <v>962</v>
      </c>
      <c r="W217" s="2"/>
      <c r="X217" s="2"/>
      <c r="Y217" s="2"/>
      <c r="Z217" s="2"/>
    </row>
    <row r="218" spans="1:26" ht="15.75" customHeight="1">
      <c r="A218" s="2"/>
      <c r="B218" s="2"/>
      <c r="C218" s="2"/>
      <c r="D218" s="2" t="s">
        <v>2093</v>
      </c>
      <c r="E218" s="2">
        <v>3</v>
      </c>
      <c r="F218" s="2"/>
      <c r="G218" s="2"/>
      <c r="H218" s="2"/>
      <c r="I218" s="2" t="s">
        <v>2094</v>
      </c>
      <c r="J218" s="2" t="s">
        <v>2095</v>
      </c>
      <c r="K218" s="2" t="s">
        <v>2087</v>
      </c>
      <c r="L218" s="2" t="s">
        <v>2096</v>
      </c>
      <c r="M218" s="55" t="s">
        <v>2097</v>
      </c>
      <c r="N218" s="2" t="s">
        <v>2098</v>
      </c>
      <c r="O218" s="2" t="s">
        <v>2099</v>
      </c>
      <c r="P218" s="2" t="s">
        <v>2100</v>
      </c>
      <c r="Q218" s="2"/>
      <c r="R218" s="2"/>
      <c r="S218" s="80">
        <v>2</v>
      </c>
      <c r="T218" s="42" t="s">
        <v>2044</v>
      </c>
      <c r="U218" s="4" t="s">
        <v>962</v>
      </c>
      <c r="V218" s="86" t="s">
        <v>2101</v>
      </c>
      <c r="W218" s="2"/>
      <c r="X218" s="2"/>
      <c r="Y218" s="2"/>
      <c r="Z218" s="2"/>
    </row>
    <row r="219" spans="1:26" ht="15.75" customHeight="1">
      <c r="A219" s="2"/>
      <c r="B219" s="2"/>
      <c r="C219" s="2"/>
      <c r="D219" s="2" t="s">
        <v>2102</v>
      </c>
      <c r="E219" s="2">
        <v>5</v>
      </c>
      <c r="F219" s="2"/>
      <c r="G219" s="2"/>
      <c r="H219" s="2"/>
      <c r="I219" s="2" t="s">
        <v>2103</v>
      </c>
      <c r="J219" s="2" t="s">
        <v>2104</v>
      </c>
      <c r="K219" s="2" t="s">
        <v>2087</v>
      </c>
      <c r="L219" s="2" t="s">
        <v>2105</v>
      </c>
      <c r="M219" s="55" t="s">
        <v>2106</v>
      </c>
      <c r="N219" s="2" t="s">
        <v>2107</v>
      </c>
      <c r="O219" s="2" t="s">
        <v>2108</v>
      </c>
      <c r="P219" s="2" t="s">
        <v>2109</v>
      </c>
      <c r="Q219" s="2"/>
      <c r="R219" s="2"/>
      <c r="S219" s="63">
        <v>3</v>
      </c>
      <c r="T219" s="4" t="s">
        <v>962</v>
      </c>
      <c r="U219" s="87" t="s">
        <v>2110</v>
      </c>
      <c r="V219" s="85" t="s">
        <v>962</v>
      </c>
      <c r="W219" s="2"/>
      <c r="X219" s="2"/>
      <c r="Y219" s="2"/>
      <c r="Z219" s="2"/>
    </row>
    <row r="220" spans="1:26" ht="15.75" customHeight="1">
      <c r="A220" s="2"/>
      <c r="B220" s="2"/>
      <c r="C220" s="2"/>
      <c r="D220" s="2" t="s">
        <v>2111</v>
      </c>
      <c r="E220" s="2">
        <v>7</v>
      </c>
      <c r="F220" s="2"/>
      <c r="G220" s="2"/>
      <c r="H220" s="2"/>
      <c r="I220" s="2" t="s">
        <v>2112</v>
      </c>
      <c r="J220" s="2" t="s">
        <v>2113</v>
      </c>
      <c r="K220" s="2" t="s">
        <v>2087</v>
      </c>
      <c r="L220" s="2" t="s">
        <v>2114</v>
      </c>
      <c r="M220" s="55" t="s">
        <v>2115</v>
      </c>
      <c r="N220" s="2" t="s">
        <v>2116</v>
      </c>
      <c r="O220" s="2" t="s">
        <v>2117</v>
      </c>
      <c r="P220" s="2" t="s">
        <v>2118</v>
      </c>
      <c r="Q220" s="2"/>
      <c r="R220" s="2"/>
      <c r="S220" s="63">
        <v>4</v>
      </c>
      <c r="T220" s="88" t="s">
        <v>2054</v>
      </c>
      <c r="U220" s="4" t="s">
        <v>962</v>
      </c>
      <c r="V220" s="85" t="s">
        <v>2119</v>
      </c>
      <c r="W220" s="2"/>
      <c r="X220" s="2"/>
      <c r="Y220" s="2"/>
      <c r="Z220" s="2"/>
    </row>
    <row r="221" spans="1:26" ht="15.75" customHeight="1">
      <c r="A221" s="2"/>
      <c r="B221" s="2"/>
      <c r="C221" s="2"/>
      <c r="D221" s="2" t="s">
        <v>2120</v>
      </c>
      <c r="E221" s="2">
        <v>9</v>
      </c>
      <c r="F221" s="2"/>
      <c r="G221" s="2"/>
      <c r="H221" s="2"/>
      <c r="I221" s="2" t="s">
        <v>2121</v>
      </c>
      <c r="J221" s="2" t="s">
        <v>2122</v>
      </c>
      <c r="K221" s="2" t="s">
        <v>2087</v>
      </c>
      <c r="L221" s="2" t="s">
        <v>2123</v>
      </c>
      <c r="M221" s="55" t="s">
        <v>2124</v>
      </c>
      <c r="N221" s="2" t="s">
        <v>2125</v>
      </c>
      <c r="O221" s="2" t="s">
        <v>2126</v>
      </c>
      <c r="P221" s="2" t="s">
        <v>2127</v>
      </c>
      <c r="Q221" s="2"/>
      <c r="R221" s="2"/>
      <c r="S221" s="63">
        <v>5</v>
      </c>
      <c r="T221" s="4" t="s">
        <v>962</v>
      </c>
      <c r="U221" s="56" t="s">
        <v>2102</v>
      </c>
      <c r="V221" s="85" t="s">
        <v>962</v>
      </c>
      <c r="W221" s="2"/>
      <c r="X221" s="2"/>
      <c r="Y221" s="2"/>
      <c r="Z221" s="2"/>
    </row>
    <row r="222" spans="1:26" ht="15.75" customHeight="1">
      <c r="A222" s="2"/>
      <c r="B222" s="2"/>
      <c r="C222" s="2" t="s">
        <v>918</v>
      </c>
      <c r="D222" s="2" t="s">
        <v>918</v>
      </c>
      <c r="E222" s="2">
        <v>0</v>
      </c>
      <c r="F222" s="2"/>
      <c r="G222" s="2"/>
      <c r="H222" s="55"/>
      <c r="I222" s="2" t="s">
        <v>2128</v>
      </c>
      <c r="J222" s="2" t="s">
        <v>2129</v>
      </c>
      <c r="K222" s="2" t="s">
        <v>2130</v>
      </c>
      <c r="L222" s="2" t="s">
        <v>2131</v>
      </c>
      <c r="M222" s="55" t="s">
        <v>2132</v>
      </c>
      <c r="N222" s="2" t="s">
        <v>2133</v>
      </c>
      <c r="O222" s="55" t="s">
        <v>2134</v>
      </c>
      <c r="P222" s="2" t="s">
        <v>2135</v>
      </c>
      <c r="Q222" s="2"/>
      <c r="R222" s="2"/>
      <c r="S222" s="63">
        <v>6</v>
      </c>
      <c r="T222" s="87" t="s">
        <v>2136</v>
      </c>
      <c r="U222" s="4" t="s">
        <v>962</v>
      </c>
      <c r="V222" s="85" t="s">
        <v>2137</v>
      </c>
      <c r="W222" s="2"/>
      <c r="X222" s="2"/>
      <c r="Y222" s="2"/>
      <c r="Z222" s="2"/>
    </row>
    <row r="223" spans="1:26" ht="15.75" customHeight="1">
      <c r="A223" s="2"/>
      <c r="B223" s="2"/>
      <c r="C223" s="2"/>
      <c r="D223" s="2" t="s">
        <v>2138</v>
      </c>
      <c r="E223" s="2">
        <v>2</v>
      </c>
      <c r="F223" s="2"/>
      <c r="G223" s="2"/>
      <c r="H223" s="2"/>
      <c r="I223" s="2" t="s">
        <v>2139</v>
      </c>
      <c r="J223" s="2" t="s">
        <v>2140</v>
      </c>
      <c r="K223" s="2" t="s">
        <v>2141</v>
      </c>
      <c r="L223" s="2" t="s">
        <v>2142</v>
      </c>
      <c r="M223" s="55" t="s">
        <v>2143</v>
      </c>
      <c r="N223" s="2" t="s">
        <v>2144</v>
      </c>
      <c r="O223" s="55" t="s">
        <v>2145</v>
      </c>
      <c r="P223" s="2" t="s">
        <v>2146</v>
      </c>
      <c r="Q223" s="2"/>
      <c r="R223" s="2"/>
      <c r="S223" s="63">
        <v>7</v>
      </c>
      <c r="T223" s="4" t="s">
        <v>962</v>
      </c>
      <c r="U223" s="48" t="s">
        <v>2111</v>
      </c>
      <c r="V223" s="85" t="s">
        <v>962</v>
      </c>
      <c r="W223" s="2"/>
      <c r="X223" s="2"/>
      <c r="Y223" s="2"/>
      <c r="Z223" s="2"/>
    </row>
    <row r="224" spans="1:26" ht="15.75" customHeight="1">
      <c r="A224" s="2"/>
      <c r="B224" s="2"/>
      <c r="C224" s="2"/>
      <c r="D224" s="2" t="s">
        <v>2119</v>
      </c>
      <c r="E224" s="2">
        <v>4</v>
      </c>
      <c r="F224" s="2"/>
      <c r="G224" s="2"/>
      <c r="H224" s="2"/>
      <c r="I224" s="2" t="s">
        <v>2147</v>
      </c>
      <c r="J224" s="2" t="s">
        <v>2148</v>
      </c>
      <c r="K224" s="2" t="s">
        <v>2149</v>
      </c>
      <c r="L224" s="2" t="s">
        <v>2150</v>
      </c>
      <c r="M224" s="55" t="s">
        <v>2151</v>
      </c>
      <c r="N224" s="2" t="s">
        <v>2152</v>
      </c>
      <c r="O224" s="55" t="s">
        <v>2153</v>
      </c>
      <c r="P224" s="2" t="s">
        <v>2154</v>
      </c>
      <c r="Q224" s="2"/>
      <c r="R224" s="2"/>
      <c r="S224" s="63">
        <v>8</v>
      </c>
      <c r="T224" s="87" t="s">
        <v>2155</v>
      </c>
      <c r="U224" s="4" t="s">
        <v>962</v>
      </c>
      <c r="V224" s="85" t="s">
        <v>2156</v>
      </c>
      <c r="W224" s="2"/>
      <c r="X224" s="2"/>
      <c r="Y224" s="2"/>
      <c r="Z224" s="2"/>
    </row>
    <row r="225" spans="1:26" ht="15.75" customHeight="1">
      <c r="A225" s="2"/>
      <c r="B225" s="2"/>
      <c r="C225" s="2"/>
      <c r="D225" s="2" t="s">
        <v>2137</v>
      </c>
      <c r="E225" s="2">
        <v>6</v>
      </c>
      <c r="F225" s="2"/>
      <c r="G225" s="2"/>
      <c r="H225" s="2"/>
      <c r="I225" s="2" t="s">
        <v>2157</v>
      </c>
      <c r="J225" s="2" t="s">
        <v>2158</v>
      </c>
      <c r="K225" s="2" t="s">
        <v>2159</v>
      </c>
      <c r="L225" s="2" t="s">
        <v>2160</v>
      </c>
      <c r="M225" s="55" t="s">
        <v>2161</v>
      </c>
      <c r="N225" s="2" t="s">
        <v>2162</v>
      </c>
      <c r="O225" s="55" t="s">
        <v>2163</v>
      </c>
      <c r="P225" s="2" t="s">
        <v>2164</v>
      </c>
      <c r="Q225" s="2"/>
      <c r="R225" s="2"/>
      <c r="S225" s="74">
        <v>9</v>
      </c>
      <c r="T225" s="82"/>
      <c r="U225" s="89" t="s">
        <v>2120</v>
      </c>
      <c r="V225" s="90"/>
      <c r="W225" s="2"/>
      <c r="X225" s="2"/>
      <c r="Y225" s="2"/>
      <c r="Z225" s="2"/>
    </row>
    <row r="226" spans="1:26" ht="15.75" customHeight="1">
      <c r="A226" s="2"/>
      <c r="B226" s="2"/>
      <c r="C226" s="2"/>
      <c r="D226" s="2" t="s">
        <v>2165</v>
      </c>
      <c r="E226" s="2">
        <v>8</v>
      </c>
      <c r="F226" s="2"/>
      <c r="G226" s="2"/>
      <c r="H226" s="2"/>
      <c r="I226" s="2" t="s">
        <v>2166</v>
      </c>
      <c r="J226" s="2" t="s">
        <v>2167</v>
      </c>
      <c r="K226" s="2" t="s">
        <v>2168</v>
      </c>
      <c r="L226" s="2" t="s">
        <v>2169</v>
      </c>
      <c r="M226" s="55" t="s">
        <v>2170</v>
      </c>
      <c r="N226" s="2" t="s">
        <v>2171</v>
      </c>
      <c r="O226" s="55" t="s">
        <v>2172</v>
      </c>
      <c r="P226" s="2" t="s">
        <v>2173</v>
      </c>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55" t="s">
        <v>2174</v>
      </c>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C229" s="2" t="s">
        <v>920</v>
      </c>
      <c r="D229" s="2" t="s">
        <v>918</v>
      </c>
      <c r="H229" s="2" t="s">
        <v>2175</v>
      </c>
      <c r="I229" s="2" t="s">
        <v>2176</v>
      </c>
    </row>
    <row r="230" spans="1:26" ht="15.75" customHeight="1">
      <c r="C230" s="2" t="s">
        <v>920</v>
      </c>
      <c r="D230" s="2" t="s">
        <v>2177</v>
      </c>
      <c r="H230" s="2" t="s">
        <v>2178</v>
      </c>
      <c r="I230" s="2" t="s">
        <v>2179</v>
      </c>
    </row>
    <row r="231" spans="1:26" ht="15.75" customHeight="1">
      <c r="D231" s="2" t="s">
        <v>2180</v>
      </c>
      <c r="H231" s="2" t="s">
        <v>2181</v>
      </c>
      <c r="I231" s="2" t="s">
        <v>2182</v>
      </c>
    </row>
    <row r="232" spans="1:26" ht="15.75" customHeight="1">
      <c r="D232" s="2" t="s">
        <v>2183</v>
      </c>
      <c r="H232" s="2" t="s">
        <v>2184</v>
      </c>
      <c r="I232" s="2" t="s">
        <v>2185</v>
      </c>
    </row>
    <row r="233" spans="1:26" ht="15.75" customHeight="1">
      <c r="D233" s="2" t="s">
        <v>2186</v>
      </c>
      <c r="H233" s="2" t="s">
        <v>2187</v>
      </c>
      <c r="I233" s="2" t="s">
        <v>2188</v>
      </c>
    </row>
    <row r="234" spans="1:26" ht="15.75" customHeight="1">
      <c r="D234" s="2" t="s">
        <v>2189</v>
      </c>
      <c r="H234" s="2" t="s">
        <v>2190</v>
      </c>
      <c r="I234" s="2" t="s">
        <v>2191</v>
      </c>
    </row>
    <row r="235" spans="1:26" ht="15.75" customHeight="1">
      <c r="D235" s="2" t="s">
        <v>2192</v>
      </c>
      <c r="H235" s="2" t="s">
        <v>2193</v>
      </c>
      <c r="I235" s="2" t="s">
        <v>2194</v>
      </c>
    </row>
    <row r="236" spans="1:26" ht="15.75" customHeight="1">
      <c r="D236" s="2" t="s">
        <v>2195</v>
      </c>
      <c r="H236" s="2" t="s">
        <v>2196</v>
      </c>
      <c r="I236" s="2" t="s">
        <v>2197</v>
      </c>
    </row>
    <row r="237" spans="1:26" ht="15.75" customHeight="1">
      <c r="D237" s="2" t="s">
        <v>2198</v>
      </c>
      <c r="H237" s="2" t="s">
        <v>2199</v>
      </c>
      <c r="I237" s="2" t="s">
        <v>2200</v>
      </c>
    </row>
    <row r="238" spans="1:26" ht="15.75" customHeight="1">
      <c r="D238" s="2" t="s">
        <v>2201</v>
      </c>
      <c r="H238" s="2" t="s">
        <v>2202</v>
      </c>
      <c r="I238" s="2" t="s">
        <v>2203</v>
      </c>
    </row>
    <row r="239" spans="1:26" ht="15.75" customHeight="1">
      <c r="D239" s="2"/>
      <c r="H239" s="2" t="s">
        <v>2204</v>
      </c>
      <c r="I239" s="2" t="s">
        <v>2205</v>
      </c>
    </row>
    <row r="240" spans="1:26" ht="15.75" customHeight="1"/>
    <row r="241" spans="3:9" ht="15.75" customHeight="1">
      <c r="C241" s="506" t="s">
        <v>424</v>
      </c>
      <c r="D241" s="2" t="s">
        <v>2206</v>
      </c>
      <c r="H241" s="22"/>
      <c r="I241" s="2" t="s">
        <v>2207</v>
      </c>
    </row>
    <row r="242" spans="3:9" ht="15.75" customHeight="1">
      <c r="C242" s="507"/>
      <c r="D242" s="2" t="s">
        <v>2208</v>
      </c>
      <c r="I242" s="2" t="s">
        <v>2209</v>
      </c>
    </row>
    <row r="243" spans="3:9" ht="15.75" customHeight="1">
      <c r="C243" s="507"/>
      <c r="D243" s="2" t="s">
        <v>2210</v>
      </c>
      <c r="I243" s="2" t="s">
        <v>2211</v>
      </c>
    </row>
    <row r="244" spans="3:9" ht="15.75" customHeight="1"/>
    <row r="245" spans="3:9" ht="15.75" customHeight="1"/>
    <row r="246" spans="3:9" ht="15.75" customHeight="1"/>
    <row r="247" spans="3:9" ht="15.75" customHeight="1"/>
    <row r="248" spans="3:9" ht="15.75" customHeight="1"/>
    <row r="249" spans="3:9" ht="15.75" customHeight="1"/>
    <row r="250" spans="3:9" ht="15.75" customHeight="1"/>
    <row r="251" spans="3:9" ht="15.75" customHeight="1"/>
    <row r="252" spans="3:9" ht="15.75" customHeight="1"/>
    <row r="253" spans="3:9" ht="15.75" customHeight="1"/>
    <row r="254" spans="3:9" ht="15.75" customHeight="1"/>
    <row r="255" spans="3:9" ht="15.75" customHeight="1"/>
    <row r="256" spans="3: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1">
    <mergeCell ref="C117:C122"/>
    <mergeCell ref="C123:C126"/>
    <mergeCell ref="F123:G126"/>
    <mergeCell ref="J128:P131"/>
    <mergeCell ref="T148:V149"/>
    <mergeCell ref="T150:U150"/>
    <mergeCell ref="T151:U151"/>
    <mergeCell ref="C128:C131"/>
    <mergeCell ref="C134:C143"/>
    <mergeCell ref="S148:S149"/>
    <mergeCell ref="C160:C161"/>
    <mergeCell ref="D160:D161"/>
    <mergeCell ref="E160:E161"/>
    <mergeCell ref="F160:F161"/>
    <mergeCell ref="G160:G161"/>
    <mergeCell ref="K160:K161"/>
    <mergeCell ref="L160:L161"/>
    <mergeCell ref="C156:C157"/>
    <mergeCell ref="D156:D157"/>
    <mergeCell ref="E156:E157"/>
    <mergeCell ref="F156:F157"/>
    <mergeCell ref="G156:G157"/>
    <mergeCell ref="C158:C159"/>
    <mergeCell ref="D158:D159"/>
    <mergeCell ref="E158:E159"/>
    <mergeCell ref="F158:F159"/>
    <mergeCell ref="G158:G159"/>
    <mergeCell ref="K158:K159"/>
    <mergeCell ref="L158:L159"/>
    <mergeCell ref="K156:K157"/>
    <mergeCell ref="L156:L157"/>
    <mergeCell ref="C174:C183"/>
    <mergeCell ref="C185:C194"/>
    <mergeCell ref="C195:C199"/>
    <mergeCell ref="C206:C207"/>
    <mergeCell ref="C241:C243"/>
    <mergeCell ref="C162:C163"/>
    <mergeCell ref="D162:D163"/>
    <mergeCell ref="E162:E163"/>
    <mergeCell ref="F162:F163"/>
    <mergeCell ref="C164:C165"/>
    <mergeCell ref="D164:D165"/>
    <mergeCell ref="E164:E165"/>
    <mergeCell ref="F164:F165"/>
    <mergeCell ref="C168:C169"/>
    <mergeCell ref="M2:N2"/>
    <mergeCell ref="O2:P2"/>
    <mergeCell ref="M3:N3"/>
    <mergeCell ref="O3:P3"/>
    <mergeCell ref="S213:S214"/>
    <mergeCell ref="T213:V214"/>
    <mergeCell ref="M162:M163"/>
    <mergeCell ref="N162:N163"/>
    <mergeCell ref="O162:O163"/>
    <mergeCell ref="P162:P163"/>
    <mergeCell ref="Q162:Q163"/>
    <mergeCell ref="S185:S186"/>
    <mergeCell ref="T185:V186"/>
    <mergeCell ref="P164:P165"/>
    <mergeCell ref="Q164:Q165"/>
    <mergeCell ref="T197:V197"/>
    <mergeCell ref="O164:O165"/>
    <mergeCell ref="S153:S154"/>
    <mergeCell ref="T154:U154"/>
    <mergeCell ref="M156:M157"/>
    <mergeCell ref="N156:N157"/>
    <mergeCell ref="Q156:Q157"/>
    <mergeCell ref="O156:O157"/>
    <mergeCell ref="P156:P157"/>
    <mergeCell ref="G162:G163"/>
    <mergeCell ref="K162:K163"/>
    <mergeCell ref="L162:L163"/>
    <mergeCell ref="T187:U187"/>
    <mergeCell ref="K164:K165"/>
    <mergeCell ref="L164:L165"/>
    <mergeCell ref="G164:G165"/>
    <mergeCell ref="Q158:Q159"/>
    <mergeCell ref="O160:O161"/>
    <mergeCell ref="P160:P161"/>
    <mergeCell ref="Q160:Q161"/>
    <mergeCell ref="M160:M161"/>
    <mergeCell ref="N160:N161"/>
    <mergeCell ref="M158:M159"/>
    <mergeCell ref="N158:N159"/>
    <mergeCell ref="O158:O159"/>
    <mergeCell ref="P158:P159"/>
    <mergeCell ref="M164:M165"/>
    <mergeCell ref="N164:N165"/>
    <mergeCell ref="C9:C13"/>
    <mergeCell ref="U9:W10"/>
    <mergeCell ref="U22:W23"/>
    <mergeCell ref="D108:D109"/>
    <mergeCell ref="E108:E109"/>
    <mergeCell ref="G108:G109"/>
    <mergeCell ref="S111:S112"/>
    <mergeCell ref="T111:V112"/>
    <mergeCell ref="C15:C21"/>
    <mergeCell ref="C23:C35"/>
    <mergeCell ref="C38:C52"/>
    <mergeCell ref="C55:C61"/>
    <mergeCell ref="C101:C102"/>
    <mergeCell ref="C104:C106"/>
    <mergeCell ref="C108:C115"/>
    <mergeCell ref="U26:V26"/>
    <mergeCell ref="U28:V28"/>
    <mergeCell ref="U30:V30"/>
    <mergeCell ref="V31:W31"/>
    <mergeCell ref="U32:W32"/>
    <mergeCell ref="U36:W37"/>
    <mergeCell ref="U51:W52"/>
    <mergeCell ref="V72:X73"/>
  </mergeCells>
  <phoneticPr fontId="38" type="noConversion"/>
  <pageMargins left="0.7" right="0.7" top="0.75" bottom="0.75" header="0" footer="0"/>
  <pageSetup paperSize="9" orientation="portrait"/>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AA51-B0C0-4853-91C4-C8C46C0E9BEF}">
  <dimension ref="A1:BH303"/>
  <sheetViews>
    <sheetView topLeftCell="E1" zoomScaleNormal="100" workbookViewId="0">
      <selection activeCell="O19" sqref="O19"/>
    </sheetView>
  </sheetViews>
  <sheetFormatPr defaultRowHeight="16.5"/>
  <cols>
    <col min="1" max="1" width="7.125" style="155" bestFit="1" customWidth="1"/>
    <col min="2" max="2" width="6.875" style="155" customWidth="1"/>
    <col min="3" max="3" width="8" style="155" customWidth="1"/>
    <col min="4" max="4" width="9" style="155" customWidth="1"/>
    <col min="5" max="5" width="5.875" style="155" customWidth="1"/>
    <col min="6" max="6" width="11" style="289" bestFit="1" customWidth="1"/>
    <col min="7" max="7" width="10.25" style="155" bestFit="1" customWidth="1"/>
    <col min="8" max="8" width="13.25" style="155" customWidth="1"/>
    <col min="9" max="9" width="65.25" style="34" customWidth="1"/>
    <col min="10" max="10" width="48.5" style="155" customWidth="1"/>
    <col min="11" max="11" width="28.25" style="155" customWidth="1"/>
    <col min="12" max="12" width="4.125" style="155" customWidth="1"/>
    <col min="13" max="13" width="4.875" style="155" customWidth="1"/>
    <col min="14" max="14" width="9" style="155" customWidth="1"/>
    <col min="15" max="15" width="5.875" style="155" customWidth="1"/>
    <col min="16" max="16" width="6.125" style="155" customWidth="1"/>
    <col min="17" max="17" width="7.5" style="155" customWidth="1"/>
    <col min="18" max="18" width="11.375" style="472" customWidth="1"/>
    <col min="19" max="19" width="9" style="469"/>
    <col min="20" max="21" width="6.125" style="155" customWidth="1"/>
    <col min="22" max="22" width="4.875" style="155" customWidth="1"/>
    <col min="23" max="23" width="6.625" style="155" customWidth="1"/>
    <col min="24" max="24" width="5.375" style="155" customWidth="1"/>
    <col min="25" max="25" width="6.625" style="372" customWidth="1"/>
    <col min="26" max="26" width="10.625" style="373" customWidth="1"/>
    <col min="27" max="27" width="17.5" bestFit="1" customWidth="1"/>
    <col min="29" max="30" width="9" style="155"/>
    <col min="31" max="31" width="9" style="155" customWidth="1"/>
    <col min="32" max="35" width="9" style="155"/>
    <col min="36" max="36" width="9" style="155" customWidth="1"/>
    <col min="37" max="42" width="9" style="155"/>
    <col min="43" max="43" width="9" style="155" customWidth="1"/>
    <col min="44" max="52" width="9" style="155"/>
    <col min="53" max="53" width="9" style="339"/>
    <col min="54" max="54" width="9" style="380" bestFit="1" customWidth="1"/>
    <col min="55" max="55" width="14.25" style="155" customWidth="1"/>
    <col min="56" max="56" width="6.125" style="394" bestFit="1" customWidth="1"/>
    <col min="57" max="57" width="9" style="394"/>
    <col min="58" max="58" width="9" style="279"/>
    <col min="59" max="59" width="9.375" style="396" customWidth="1"/>
    <col min="60" max="60" width="12.125" style="396" bestFit="1" customWidth="1"/>
    <col min="61" max="16384" width="9" style="155"/>
  </cols>
  <sheetData>
    <row r="1" spans="1:60">
      <c r="A1" s="155" t="s">
        <v>3645</v>
      </c>
      <c r="B1" s="155" t="s">
        <v>3652</v>
      </c>
      <c r="C1" s="155" t="s">
        <v>3658</v>
      </c>
      <c r="D1" s="155" t="s">
        <v>3659</v>
      </c>
      <c r="E1" s="289" t="s">
        <v>3661</v>
      </c>
      <c r="F1" s="155" t="s">
        <v>3660</v>
      </c>
      <c r="G1" s="155" t="s">
        <v>3662</v>
      </c>
      <c r="X1" s="372"/>
      <c r="Y1" s="373"/>
      <c r="Z1"/>
      <c r="AB1" s="155"/>
    </row>
    <row r="2" spans="1:60">
      <c r="A2" s="155" t="s">
        <v>3654</v>
      </c>
      <c r="B2" s="155" t="s">
        <v>3657</v>
      </c>
      <c r="C2" s="155" t="s">
        <v>3663</v>
      </c>
      <c r="D2" s="155" t="s">
        <v>3688</v>
      </c>
      <c r="E2" s="289" t="s">
        <v>3685</v>
      </c>
      <c r="F2" s="155" t="s">
        <v>2640</v>
      </c>
      <c r="X2" s="372"/>
      <c r="Y2" s="373"/>
      <c r="Z2"/>
      <c r="AB2" s="155"/>
    </row>
    <row r="3" spans="1:60">
      <c r="A3" s="155" t="s">
        <v>3646</v>
      </c>
      <c r="B3" s="155" t="s">
        <v>3664</v>
      </c>
      <c r="C3" s="155" t="s">
        <v>4221</v>
      </c>
      <c r="D3" s="155" t="s">
        <v>3667</v>
      </c>
      <c r="E3" s="155" t="s">
        <v>3669</v>
      </c>
      <c r="F3" s="155" t="s">
        <v>3672</v>
      </c>
      <c r="G3" s="155" t="s">
        <v>3687</v>
      </c>
      <c r="H3" s="155" t="s">
        <v>3671</v>
      </c>
      <c r="I3" s="34" t="s">
        <v>3675</v>
      </c>
      <c r="J3" s="155" t="s">
        <v>4037</v>
      </c>
      <c r="K3" s="155" t="s">
        <v>3676</v>
      </c>
      <c r="L3" s="155" t="s">
        <v>3673</v>
      </c>
      <c r="M3" s="155" t="s">
        <v>3674</v>
      </c>
      <c r="N3" s="155" t="s">
        <v>4139</v>
      </c>
      <c r="O3" s="155" t="s">
        <v>4141</v>
      </c>
      <c r="P3" s="155" t="s">
        <v>4149</v>
      </c>
      <c r="Q3" s="155" t="s">
        <v>4037</v>
      </c>
      <c r="R3" s="472" t="s">
        <v>3678</v>
      </c>
      <c r="S3" s="469" t="s">
        <v>3679</v>
      </c>
      <c r="T3" s="372" t="s">
        <v>3680</v>
      </c>
      <c r="U3" s="155" t="s">
        <v>4240</v>
      </c>
      <c r="V3" s="155" t="s">
        <v>3683</v>
      </c>
      <c r="W3" s="155" t="s">
        <v>3684</v>
      </c>
      <c r="X3" s="155" t="s">
        <v>2640</v>
      </c>
      <c r="Y3" s="155" t="s">
        <v>4151</v>
      </c>
      <c r="Z3" s="155" t="s">
        <v>3677</v>
      </c>
      <c r="AA3" s="373" t="s">
        <v>3682</v>
      </c>
      <c r="AB3" s="155" t="s">
        <v>3979</v>
      </c>
      <c r="AC3" s="373"/>
      <c r="AZ3" s="339"/>
      <c r="BA3" s="380"/>
      <c r="BB3" s="155"/>
      <c r="BC3" s="394"/>
      <c r="BE3" s="279"/>
      <c r="BF3" s="396"/>
      <c r="BH3" s="155"/>
    </row>
    <row r="4" spans="1:60">
      <c r="A4" s="155" t="s">
        <v>4028</v>
      </c>
      <c r="B4" s="155" t="s">
        <v>4022</v>
      </c>
      <c r="C4" s="155" t="s">
        <v>4025</v>
      </c>
      <c r="D4" s="155" t="s">
        <v>4027</v>
      </c>
      <c r="E4" s="155" t="s">
        <v>4097</v>
      </c>
      <c r="F4" s="155" t="s">
        <v>4103</v>
      </c>
      <c r="G4" s="155" t="s">
        <v>4105</v>
      </c>
      <c r="H4" s="155" t="s">
        <v>4108</v>
      </c>
      <c r="I4" s="34" t="s">
        <v>4110</v>
      </c>
      <c r="J4" s="34" t="s">
        <v>4458</v>
      </c>
      <c r="X4" s="372"/>
      <c r="Y4" s="373"/>
      <c r="Z4" s="155"/>
      <c r="AA4" s="155"/>
      <c r="AB4" s="155"/>
    </row>
    <row r="5" spans="1:60" ht="17.25" thickBot="1">
      <c r="A5" s="155" t="s">
        <v>4023</v>
      </c>
      <c r="B5" s="155" t="s">
        <v>4460</v>
      </c>
      <c r="C5" s="155" t="s">
        <v>3716</v>
      </c>
      <c r="D5" s="155" t="s">
        <v>4460</v>
      </c>
      <c r="E5" s="155" t="s">
        <v>3716</v>
      </c>
      <c r="F5" s="155" t="s">
        <v>4460</v>
      </c>
      <c r="G5" s="155" t="s">
        <v>4106</v>
      </c>
      <c r="H5" s="155" t="s">
        <v>4461</v>
      </c>
      <c r="I5" s="155" t="s">
        <v>3716</v>
      </c>
      <c r="J5" s="155" t="s">
        <v>4459</v>
      </c>
      <c r="X5" s="372"/>
      <c r="Y5" s="373"/>
      <c r="Z5" s="155"/>
      <c r="AA5" s="155"/>
      <c r="AB5" s="155"/>
      <c r="BA5" s="342"/>
      <c r="BF5" s="383"/>
    </row>
    <row r="6" spans="1:60" s="288" customFormat="1" ht="31.5" customHeight="1" thickBot="1">
      <c r="A6" s="407" t="s">
        <v>3693</v>
      </c>
      <c r="B6" s="382" t="s">
        <v>3645</v>
      </c>
      <c r="C6" s="382" t="s">
        <v>3654</v>
      </c>
      <c r="D6" s="382" t="s">
        <v>3646</v>
      </c>
      <c r="E6" s="297" t="s">
        <v>4111</v>
      </c>
      <c r="F6" s="382" t="s">
        <v>4028</v>
      </c>
      <c r="G6" s="407" t="s">
        <v>4023</v>
      </c>
      <c r="H6" s="382" t="s">
        <v>3644</v>
      </c>
      <c r="I6" s="474" t="s">
        <v>3689</v>
      </c>
      <c r="J6" s="409" t="s">
        <v>4030</v>
      </c>
      <c r="K6" s="407" t="s">
        <v>4031</v>
      </c>
      <c r="L6" s="382" t="s">
        <v>3717</v>
      </c>
      <c r="M6" s="291" t="s">
        <v>3719</v>
      </c>
      <c r="N6" s="297" t="s">
        <v>3879</v>
      </c>
      <c r="O6" s="365" t="s">
        <v>3880</v>
      </c>
      <c r="P6" s="297" t="s">
        <v>4019</v>
      </c>
      <c r="Q6" s="365" t="s">
        <v>4020</v>
      </c>
      <c r="R6" s="471" t="s">
        <v>3881</v>
      </c>
      <c r="S6" s="470" t="s">
        <v>3882</v>
      </c>
      <c r="T6" s="382" t="s">
        <v>3647</v>
      </c>
      <c r="U6" s="291" t="s">
        <v>3715</v>
      </c>
      <c r="V6" s="382" t="s">
        <v>3648</v>
      </c>
      <c r="W6" s="291" t="s">
        <v>3714</v>
      </c>
      <c r="X6" s="371" t="s">
        <v>3712</v>
      </c>
      <c r="Y6" s="374" t="s">
        <v>3713</v>
      </c>
      <c r="AG6" s="289"/>
      <c r="AI6" s="289"/>
      <c r="AZ6" s="389">
        <v>10</v>
      </c>
      <c r="BA6" s="390">
        <v>12</v>
      </c>
      <c r="BB6" s="600" t="s">
        <v>3900</v>
      </c>
      <c r="BC6" s="601"/>
      <c r="BD6" s="601"/>
      <c r="BE6" s="602"/>
      <c r="BF6" s="601"/>
      <c r="BG6" s="397"/>
    </row>
    <row r="7" spans="1:60" s="482" customFormat="1" ht="31.5" customHeight="1">
      <c r="A7" s="483" t="s">
        <v>4430</v>
      </c>
      <c r="B7" s="483" t="s">
        <v>4431</v>
      </c>
      <c r="C7" s="483" t="s">
        <v>4432</v>
      </c>
      <c r="D7" s="483" t="s">
        <v>4433</v>
      </c>
      <c r="E7" s="483" t="s">
        <v>4434</v>
      </c>
      <c r="F7" s="484" t="s">
        <v>4444</v>
      </c>
      <c r="G7" s="483" t="s">
        <v>4435</v>
      </c>
      <c r="H7" s="483" t="s">
        <v>4436</v>
      </c>
      <c r="I7" s="483" t="s">
        <v>4437</v>
      </c>
      <c r="J7" s="483" t="s">
        <v>4438</v>
      </c>
      <c r="K7" s="486" t="s">
        <v>4447</v>
      </c>
      <c r="L7" s="483" t="s">
        <v>4439</v>
      </c>
      <c r="M7" s="486" t="s">
        <v>4451</v>
      </c>
      <c r="N7" s="486" t="s">
        <v>4448</v>
      </c>
      <c r="O7" s="486" t="s">
        <v>4449</v>
      </c>
      <c r="P7" s="486" t="s">
        <v>4452</v>
      </c>
      <c r="Q7" s="486" t="s">
        <v>4454</v>
      </c>
      <c r="R7" s="486" t="s">
        <v>4453</v>
      </c>
      <c r="S7" s="488" t="s">
        <v>4455</v>
      </c>
      <c r="T7" s="483" t="s">
        <v>4440</v>
      </c>
      <c r="U7" s="486" t="s">
        <v>4450</v>
      </c>
      <c r="V7" s="483" t="s">
        <v>4441</v>
      </c>
      <c r="W7" s="483" t="s">
        <v>4442</v>
      </c>
      <c r="X7" s="488" t="s">
        <v>4456</v>
      </c>
      <c r="Y7" s="483" t="s">
        <v>4443</v>
      </c>
      <c r="AG7" s="479"/>
      <c r="AI7" s="479"/>
      <c r="AZ7" s="478"/>
      <c r="BA7" s="478"/>
      <c r="BB7" s="480"/>
      <c r="BC7" s="481"/>
      <c r="BD7" s="481"/>
      <c r="BF7" s="481"/>
      <c r="BG7" s="397"/>
    </row>
    <row r="8" spans="1:60">
      <c r="A8" s="155">
        <v>1</v>
      </c>
      <c r="B8" s="155" t="s">
        <v>3652</v>
      </c>
      <c r="C8" s="155" t="s">
        <v>3657</v>
      </c>
      <c r="D8" s="155" t="s">
        <v>4221</v>
      </c>
      <c r="E8" s="155">
        <v>0</v>
      </c>
      <c r="F8" s="155" t="s">
        <v>4022</v>
      </c>
      <c r="G8" s="477" t="str">
        <f t="shared" ref="G8:G71" si="0">IF(ISBLANK($H8),"",INDEX($5:$5,MATCH(F8,$4:$4,0)))</f>
        <v>방향형</v>
      </c>
      <c r="H8" s="155" t="s">
        <v>3665</v>
      </c>
      <c r="I8" s="155" t="s">
        <v>4294</v>
      </c>
      <c r="J8" s="155" t="str">
        <f>IF(ISBLANK($H8),"",
_xlfn.TEXTJOIN("/",TRUE,
IF(ISBLANK(INDEX($L8:$Y8,MATCH($N$6,$L$6:$Y$6,0))),"","#CastingTime"),
IF(ISBLANK(INDEX($L8:$Y8,MATCH($T$6,$L$6:$Y$6,0))),"","#Damage"),
IF(ISBLANK(INDEX($L8:$Y8,MATCH($L$6,$L$6:$Y$6,0))),"","#Distance"),
IF(ISBLANK(INDEX($L8:$Y8,MATCH($V$6,$L$6:$Y$6,0))),"","#Range"),
IF(ISBLANK(INDEX($L8:$Y8,MATCH($P$6,$L$6:$Y$6,0))),"","#Duration"),
IF(ISBLANK(INDEX($L8:$Y8,MATCH($X$6,$L$6:$Y$6,0))),"","#Mana"),
IF(ISBLANK(INDEX($L8:$Y8,MATCH($R$6,$L$6:$Y$6,0))),"","#CoolDown")))</f>
        <v>#Distance/#Mana/#CoolDown</v>
      </c>
      <c r="K8" s="155" t="str">
        <f>IF(ISBLANK($H8),"",
_xlfn.TEXTJOIN("/",TRUE,
IF(ISBLANK(INDEX($L8:$Y8,MATCH($O$6,$L$6:$Y$6,0))),"","~CastingTime"),
IF(ISBLANK(INDEX($L8:$Y8,MATCH($U$6,$L$6:$Y$6,0))),"","~Damage"),
IF(ISBLANK(INDEX($L8:$Y8,MATCH($M$6,$L$6:$Y$6,0))),"","~Distance"),
IF(ISBLANK(INDEX($L8:$Y8,MATCH($W$6,$L$6:$Y$6,0))),"","~Range"),
IF(ISBLANK(INDEX($L8:$Y8,MATCH($Q$6,$L$6:$Y$6,0))),"","~Duration"),
IF(ISBLANK(INDEX($L8:$Y8,MATCH($Y$6,$L$6:$Y$6,0))),"","~Mana"),
IF(ISBLANK(INDEX($L8:$Y8,MATCH($S$6,$L$6:$Y$6,0))),"","~CoolDown")))</f>
        <v>~Mana/~CoolDown</v>
      </c>
      <c r="L8" s="277">
        <v>100</v>
      </c>
      <c r="M8" s="277"/>
      <c r="R8" s="472">
        <v>1999</v>
      </c>
      <c r="S8" s="469">
        <v>-111</v>
      </c>
      <c r="X8" s="372">
        <v>101</v>
      </c>
      <c r="Y8" s="373">
        <v>11</v>
      </c>
      <c r="Z8" s="34"/>
      <c r="AB8" s="155"/>
      <c r="AE8" s="609" t="s">
        <v>3718</v>
      </c>
      <c r="AF8" s="609"/>
      <c r="AG8" s="609"/>
      <c r="AH8" s="609"/>
      <c r="AI8" s="284"/>
      <c r="AJ8" s="284"/>
      <c r="AZ8" s="381" t="s">
        <v>3886</v>
      </c>
      <c r="BA8" s="279"/>
      <c r="BB8" s="155" t="s">
        <v>3896</v>
      </c>
      <c r="BC8" s="394" t="s">
        <v>3657</v>
      </c>
      <c r="BD8" s="394" t="s">
        <v>3895</v>
      </c>
      <c r="BE8" s="279" t="s">
        <v>3905</v>
      </c>
      <c r="BF8" s="396" t="s">
        <v>3906</v>
      </c>
      <c r="BG8" s="396" t="s">
        <v>3907</v>
      </c>
      <c r="BH8" s="155"/>
    </row>
    <row r="9" spans="1:60" ht="16.5" customHeight="1">
      <c r="A9" s="155">
        <v>2</v>
      </c>
      <c r="B9" s="155" t="s">
        <v>3651</v>
      </c>
      <c r="C9" s="155" t="s">
        <v>566</v>
      </c>
      <c r="D9" s="155" t="s">
        <v>4220</v>
      </c>
      <c r="E9" s="155">
        <v>2</v>
      </c>
      <c r="F9" s="155" t="s">
        <v>4021</v>
      </c>
      <c r="G9" s="477" t="str">
        <f t="shared" si="0"/>
        <v>방향형</v>
      </c>
      <c r="H9" s="155" t="s">
        <v>914</v>
      </c>
      <c r="I9" s="155" t="s">
        <v>4295</v>
      </c>
      <c r="J9" s="155" t="str">
        <f t="shared" ref="J9:J72" si="1">IF(ISBLANK($H9),"",
_xlfn.TEXTJOIN("/",TRUE,
IF(ISBLANK(INDEX($L9:$Y9,MATCH($N$6,$L$6:$Y$6,0))),"","#CastingTime"),
IF(ISBLANK(INDEX($L9:$Y9,MATCH($T$6,$L$6:$Y$6,0))),"","#Damage"),
IF(ISBLANK(INDEX($L9:$Y9,MATCH($L$6,$L$6:$Y$6,0))),"","#Distance"),
IF(ISBLANK(INDEX($L9:$Y9,MATCH($V$6,$L$6:$Y$6,0))),"","#Range"),
IF(ISBLANK(INDEX($L9:$Y9,MATCH($P$6,$L$6:$Y$6,0))),"","#Duration"),
IF(ISBLANK(INDEX($L9:$Y9,MATCH($X$6,$L$6:$Y$6,0))),"","#Mana"),
IF(ISBLANK(INDEX($L9:$Y9,MATCH($R$6,$L$6:$Y$6,0))),"","#CoolDown")))</f>
        <v>#Distance/#Mana/#CoolDown</v>
      </c>
      <c r="K9" s="155" t="str">
        <f t="shared" ref="K9:K72" si="2">IF(ISBLANK($H9),"",
_xlfn.TEXTJOIN("/",TRUE,
IF(ISBLANK(INDEX($L9:$Y9,MATCH($O$6,$L$6:$Y$6,0))),"","~CastingTime"),
IF(ISBLANK(INDEX($L9:$Y9,MATCH($U$6,$L$6:$Y$6,0))),"","~Damage"),
IF(ISBLANK(INDEX($L9:$Y9,MATCH($M$6,$L$6:$Y$6,0))),"","~Distance"),
IF(ISBLANK(INDEX($L9:$Y9,MATCH($W$6,$L$6:$Y$6,0))),"","~Range"),
IF(ISBLANK(INDEX($L9:$Y9,MATCH($Q$6,$L$6:$Y$6,0))),"","~Duration"),
IF(ISBLANK(INDEX($L9:$Y9,MATCH($Y$6,$L$6:$Y$6,0))),"","~Mana"),
IF(ISBLANK(INDEX($L9:$Y9,MATCH($S$6,$L$6:$Y$6,0))),"","~CoolDown")))</f>
        <v>~Mana/~CoolDown</v>
      </c>
      <c r="L9" s="155">
        <v>150</v>
      </c>
      <c r="R9" s="472">
        <v>1800</v>
      </c>
      <c r="S9" s="469">
        <v>-100</v>
      </c>
      <c r="X9" s="372">
        <v>147</v>
      </c>
      <c r="Y9" s="373">
        <v>17</v>
      </c>
      <c r="Z9"/>
      <c r="AA9" s="34"/>
      <c r="AB9" s="155"/>
      <c r="AD9" s="284"/>
      <c r="AE9" s="609"/>
      <c r="AF9" s="609"/>
      <c r="AG9" s="609"/>
      <c r="AH9" s="609"/>
      <c r="AI9" s="284"/>
      <c r="AJ9" s="284"/>
      <c r="AY9" s="473">
        <f>(BC9+BD9*($BA$6))*(BE9)*IF(ISBLANK(BF9),1,BF9^$BA$6)</f>
        <v>0.85594564303257581</v>
      </c>
      <c r="AZ9" s="384">
        <f>(BC9+BD9*($BA$6))*(100%+BE9*($AZ$6-1))*IF(ISBLANK(BF9),1,BF9^$BA$6)</f>
        <v>21.969271504502782</v>
      </c>
      <c r="BA9" s="379">
        <f>AZ9*IF(ISBLANK(BG9),1,BG9^$BA$6)</f>
        <v>68.948985105619641</v>
      </c>
      <c r="BB9" s="155" t="s">
        <v>3647</v>
      </c>
      <c r="BC9" s="392">
        <v>1</v>
      </c>
      <c r="BD9" s="379">
        <v>0.05</v>
      </c>
      <c r="BE9" s="379">
        <v>0.06</v>
      </c>
      <c r="BF9" s="396">
        <v>1.2</v>
      </c>
      <c r="BG9" s="396">
        <v>1.1000000000000001</v>
      </c>
      <c r="BH9" s="155"/>
    </row>
    <row r="10" spans="1:60" ht="17.25" customHeight="1" thickBot="1">
      <c r="A10" s="155">
        <v>3</v>
      </c>
      <c r="B10" s="155" t="s">
        <v>3651</v>
      </c>
      <c r="C10" s="155" t="s">
        <v>566</v>
      </c>
      <c r="D10" s="155" t="s">
        <v>4220</v>
      </c>
      <c r="E10" s="155">
        <v>5</v>
      </c>
      <c r="F10" s="155" t="s">
        <v>4021</v>
      </c>
      <c r="G10" s="477" t="str">
        <f t="shared" si="0"/>
        <v>방향형</v>
      </c>
      <c r="H10" s="155" t="s">
        <v>935</v>
      </c>
      <c r="I10" s="155" t="s">
        <v>4301</v>
      </c>
      <c r="J10" s="155" t="str">
        <f t="shared" si="1"/>
        <v>#Distance/#Mana/#CoolDown</v>
      </c>
      <c r="K10" s="155" t="str">
        <f t="shared" si="2"/>
        <v>~Mana/~CoolDown</v>
      </c>
      <c r="L10" s="155">
        <v>225</v>
      </c>
      <c r="R10" s="472">
        <v>1497</v>
      </c>
      <c r="S10" s="469">
        <v>-83</v>
      </c>
      <c r="X10" s="372">
        <v>220</v>
      </c>
      <c r="Y10" s="373">
        <v>25</v>
      </c>
      <c r="Z10"/>
      <c r="AB10" s="155"/>
      <c r="AD10" s="284"/>
      <c r="AE10" s="284"/>
      <c r="AF10" s="284"/>
      <c r="AG10" s="284"/>
      <c r="AH10" s="284"/>
      <c r="AI10" s="294"/>
      <c r="AJ10" s="289" t="s">
        <v>3707</v>
      </c>
      <c r="AK10" s="283" t="s">
        <v>3710</v>
      </c>
      <c r="AL10" s="155" t="s">
        <v>3706</v>
      </c>
      <c r="AM10" s="285" t="s">
        <v>3711</v>
      </c>
      <c r="AP10" s="285"/>
      <c r="AQ10" s="285"/>
      <c r="AX10" s="378">
        <f>(BC10+BD10*($BA$6))*IF(ISBLANK(BF10),1,BF10^$BA$6)</f>
        <v>1499</v>
      </c>
      <c r="AY10" s="378">
        <f>(BC10+BD10*($BA$6))*(BE10)*IF(ISBLANK(BF10),1,BF10^$BA$6)</f>
        <v>299.8</v>
      </c>
      <c r="AZ10" s="385">
        <f>(BC10+BD10*($BA$6))*(100%+BE10*($AZ$6-1))*IF(ISBLANK(BF10),1,BF10^$BA$6)*IF(ISBLANK(BG10),1,BG10^$BA$6)</f>
        <v>4197.2</v>
      </c>
      <c r="BA10" s="279"/>
      <c r="BB10" s="155" t="s">
        <v>3890</v>
      </c>
      <c r="BC10" s="394">
        <v>215</v>
      </c>
      <c r="BD10" s="394">
        <v>107</v>
      </c>
      <c r="BE10" s="379">
        <v>0.2</v>
      </c>
      <c r="BF10" s="396"/>
      <c r="BG10" s="398"/>
      <c r="BH10" s="155"/>
    </row>
    <row r="11" spans="1:60" ht="16.5" customHeight="1" thickBot="1">
      <c r="A11" s="155">
        <v>4</v>
      </c>
      <c r="B11" s="155" t="s">
        <v>3651</v>
      </c>
      <c r="C11" s="155" t="s">
        <v>566</v>
      </c>
      <c r="D11" s="155" t="s">
        <v>4220</v>
      </c>
      <c r="E11" s="155">
        <v>8</v>
      </c>
      <c r="F11" s="155" t="s">
        <v>4021</v>
      </c>
      <c r="G11" s="477" t="str">
        <f t="shared" si="0"/>
        <v>방향형</v>
      </c>
      <c r="H11" s="155" t="s">
        <v>945</v>
      </c>
      <c r="I11" s="155" t="s">
        <v>4300</v>
      </c>
      <c r="J11" s="155" t="str">
        <f t="shared" si="1"/>
        <v>#Distance/#Mana/#CoolDown</v>
      </c>
      <c r="K11" s="155" t="str">
        <f t="shared" si="2"/>
        <v>~Mana/~CoolDown</v>
      </c>
      <c r="L11" s="155">
        <v>300</v>
      </c>
      <c r="R11" s="472">
        <v>1203</v>
      </c>
      <c r="S11" s="469">
        <v>-67</v>
      </c>
      <c r="X11" s="372">
        <v>303</v>
      </c>
      <c r="Y11" s="373">
        <v>33</v>
      </c>
      <c r="Z11"/>
      <c r="AB11" s="155"/>
      <c r="AD11" s="284"/>
      <c r="AE11" s="284" t="s">
        <v>3694</v>
      </c>
      <c r="AF11" s="282"/>
      <c r="AG11" s="611" t="str">
        <f>IF(ISBLANK(AF11),
IF(ISBLANK(AF12),"값을 입력해주세요",INDEX(#REF!,MATCH(AF12,A8:A301,0))),
VLOOKUP(AF11,$E$8:$AA$301,2,FALSE))</f>
        <v>값을 입력해주세요</v>
      </c>
      <c r="AH11" s="611"/>
      <c r="AI11" s="294"/>
      <c r="AJ11" s="279">
        <v>0</v>
      </c>
      <c r="AK11" s="155" t="s">
        <v>3695</v>
      </c>
      <c r="AV11" s="616" t="str">
        <f>ROUND(AX11,-1)*0.01&amp;"s ~ "&amp;ROUND(AX11+AY11*9,-1)*0.01&amp;"s"</f>
        <v>91s ~ 58.2s</v>
      </c>
      <c r="AW11" s="616"/>
      <c r="AX11" s="378">
        <f>(BC11+BD11*($BA$6))*IF(ISBLANK(BF11),1,BF11^$BA$6)</f>
        <v>9101.4422924909068</v>
      </c>
      <c r="AY11" s="378">
        <f>(BC11+BD11*($BA$6))*(BE11)*IF(ISBLANK(BF11),1,BF11^$BA$6)</f>
        <v>-364.05769169963628</v>
      </c>
      <c r="AZ11" s="391">
        <f>(BC11+BD11*($BA$6))*(100%+BE11*($AZ$6-1))*IF(ISBLANK(BF11),1,BF11^$BA$6)*IF(ISBLANK(BG11),1,BG11^$BA$6)</f>
        <v>5824.9230671941805</v>
      </c>
      <c r="BA11" s="279"/>
      <c r="BB11" s="155" t="s">
        <v>3891</v>
      </c>
      <c r="BC11" s="394">
        <v>1100</v>
      </c>
      <c r="BD11" s="394">
        <v>150</v>
      </c>
      <c r="BE11" s="379">
        <v>-0.04</v>
      </c>
      <c r="BF11" s="396">
        <v>1.1000000000000001</v>
      </c>
      <c r="BH11" s="155"/>
    </row>
    <row r="12" spans="1:60" ht="17.25" thickBot="1">
      <c r="A12" s="155">
        <v>5</v>
      </c>
      <c r="B12" s="155" t="s">
        <v>3651</v>
      </c>
      <c r="C12" s="155" t="s">
        <v>566</v>
      </c>
      <c r="D12" s="155" t="s">
        <v>4220</v>
      </c>
      <c r="E12" s="155">
        <v>10</v>
      </c>
      <c r="F12" s="155" t="s">
        <v>4021</v>
      </c>
      <c r="G12" s="477" t="str">
        <f t="shared" si="0"/>
        <v>방향형</v>
      </c>
      <c r="H12" s="155" t="s">
        <v>955</v>
      </c>
      <c r="I12" s="155" t="s">
        <v>4299</v>
      </c>
      <c r="J12" s="155" t="str">
        <f t="shared" si="1"/>
        <v>#Distance/#Mana/#CoolDown</v>
      </c>
      <c r="K12" s="155" t="str">
        <f t="shared" si="2"/>
        <v>~Mana/~CoolDown</v>
      </c>
      <c r="L12" s="155">
        <v>350</v>
      </c>
      <c r="R12" s="472">
        <v>1004</v>
      </c>
      <c r="S12" s="469">
        <v>-56</v>
      </c>
      <c r="X12" s="372">
        <v>349</v>
      </c>
      <c r="Y12" s="373">
        <v>39</v>
      </c>
      <c r="Z12"/>
      <c r="AB12" s="155"/>
      <c r="AD12" s="284"/>
      <c r="AE12" s="284" t="s">
        <v>3693</v>
      </c>
      <c r="AF12" s="296"/>
      <c r="AG12" s="612"/>
      <c r="AH12" s="611"/>
      <c r="AI12" s="294"/>
      <c r="AJ12" s="279">
        <v>1</v>
      </c>
      <c r="AK12" s="277" t="s">
        <v>3696</v>
      </c>
      <c r="AL12" s="155">
        <v>0</v>
      </c>
      <c r="AM12" s="286"/>
      <c r="AZ12" s="391">
        <f>(BC12+BD12*($BA$6))*(100%+BE12*($AZ$6-1))*IF(ISBLANK(BF12),1,BF12^$BA$6)*IF(ISBLANK(BG12),1,BG12^$BA$6)</f>
        <v>340</v>
      </c>
      <c r="BA12" s="279"/>
      <c r="BB12" s="155" t="s">
        <v>3690</v>
      </c>
      <c r="BC12" s="394">
        <v>100</v>
      </c>
      <c r="BD12" s="394">
        <v>20</v>
      </c>
      <c r="BE12" s="379"/>
      <c r="BF12" s="396"/>
      <c r="BH12" s="155"/>
    </row>
    <row r="13" spans="1:60" ht="16.5" customHeight="1" thickBot="1">
      <c r="A13" s="155">
        <v>6</v>
      </c>
      <c r="B13" s="155" t="s">
        <v>3651</v>
      </c>
      <c r="C13" s="155" t="s">
        <v>566</v>
      </c>
      <c r="D13" s="155" t="s">
        <v>494</v>
      </c>
      <c r="E13" s="155">
        <v>0</v>
      </c>
      <c r="F13" s="155" t="s">
        <v>4025</v>
      </c>
      <c r="G13" s="477" t="str">
        <f t="shared" si="0"/>
        <v>즉발</v>
      </c>
      <c r="H13" s="155" t="s">
        <v>3684</v>
      </c>
      <c r="I13" s="155" t="s">
        <v>4306</v>
      </c>
      <c r="J13" s="155" t="str">
        <f t="shared" si="1"/>
        <v>#CastingTime/#Damage/#Duration/#Mana/#CoolDown</v>
      </c>
      <c r="K13" s="155" t="str">
        <f t="shared" si="2"/>
        <v>~CastingTime/~Mana/~CoolDown</v>
      </c>
      <c r="N13" s="155">
        <v>140</v>
      </c>
      <c r="O13" s="155">
        <v>10</v>
      </c>
      <c r="P13" s="155">
        <v>100</v>
      </c>
      <c r="R13" s="155">
        <v>1999</v>
      </c>
      <c r="S13" s="155">
        <v>-111</v>
      </c>
      <c r="T13" s="155">
        <v>30</v>
      </c>
      <c r="X13" s="372">
        <v>101</v>
      </c>
      <c r="Y13" s="373">
        <v>11</v>
      </c>
      <c r="Z13"/>
      <c r="AB13" s="155"/>
      <c r="AD13" s="284"/>
      <c r="AE13" s="284" t="s">
        <v>3692</v>
      </c>
      <c r="AF13" s="282">
        <v>1</v>
      </c>
      <c r="AG13" s="284"/>
      <c r="AH13" s="284"/>
      <c r="AI13" s="294"/>
      <c r="AJ13" s="279">
        <v>2</v>
      </c>
      <c r="AK13" s="277" t="s">
        <v>3697</v>
      </c>
      <c r="AL13" s="155">
        <v>1</v>
      </c>
      <c r="AM13" s="286"/>
      <c r="AZ13" s="386">
        <f>(BC13+BD13*($BA$6))*(100%+BE13*($AZ$6-1))*IF(ISBLANK(BF13),1,BF13^$BA$6)*IF(ISBLANK(BG13),1,BG13^$BA$6)</f>
        <v>425</v>
      </c>
      <c r="BA13" s="279"/>
      <c r="BB13" s="155" t="s">
        <v>3897</v>
      </c>
      <c r="BC13" s="394">
        <v>125</v>
      </c>
      <c r="BD13" s="394">
        <v>25</v>
      </c>
      <c r="BE13" s="378"/>
      <c r="BF13" s="396"/>
      <c r="BH13" s="376"/>
    </row>
    <row r="14" spans="1:60" ht="16.5" customHeight="1">
      <c r="A14" s="155">
        <v>7</v>
      </c>
      <c r="B14" s="155" t="s">
        <v>3651</v>
      </c>
      <c r="C14" s="155" t="s">
        <v>566</v>
      </c>
      <c r="D14" s="155" t="s">
        <v>494</v>
      </c>
      <c r="E14" s="155">
        <v>2</v>
      </c>
      <c r="F14" s="155" t="s">
        <v>4024</v>
      </c>
      <c r="G14" s="477" t="str">
        <f t="shared" si="0"/>
        <v>즉발</v>
      </c>
      <c r="H14" s="155" t="s">
        <v>494</v>
      </c>
      <c r="I14" s="155" t="s">
        <v>4307</v>
      </c>
      <c r="J14" s="155" t="str">
        <f t="shared" si="1"/>
        <v>#CastingTime/#Damage/#Duration/#Mana/#CoolDown</v>
      </c>
      <c r="K14" s="155" t="str">
        <f t="shared" si="2"/>
        <v>~CastingTime/~Mana/~CoolDown</v>
      </c>
      <c r="N14" s="155">
        <v>122</v>
      </c>
      <c r="O14" s="155">
        <v>8</v>
      </c>
      <c r="P14" s="155">
        <v>50</v>
      </c>
      <c r="R14" s="155">
        <v>1800</v>
      </c>
      <c r="S14" s="155">
        <v>-100</v>
      </c>
      <c r="T14" s="155">
        <v>100</v>
      </c>
      <c r="X14" s="372">
        <v>147</v>
      </c>
      <c r="Y14" s="373">
        <v>17</v>
      </c>
      <c r="Z14"/>
      <c r="AB14" s="155"/>
      <c r="AD14" s="284"/>
      <c r="AE14" s="284"/>
      <c r="AF14" s="284"/>
      <c r="AG14" s="284"/>
      <c r="AH14" s="284"/>
      <c r="AI14" s="294"/>
      <c r="AJ14" s="279">
        <v>3</v>
      </c>
      <c r="AK14" s="277" t="s">
        <v>3698</v>
      </c>
      <c r="AL14" s="155">
        <v>1</v>
      </c>
      <c r="AM14" s="286"/>
      <c r="BA14" s="279"/>
      <c r="BB14" s="155"/>
      <c r="BC14" s="394"/>
      <c r="BE14" s="279"/>
      <c r="BF14" s="396"/>
      <c r="BH14" s="155"/>
    </row>
    <row r="15" spans="1:60">
      <c r="A15" s="155">
        <v>8</v>
      </c>
      <c r="B15" s="155" t="s">
        <v>3651</v>
      </c>
      <c r="C15" s="155" t="s">
        <v>566</v>
      </c>
      <c r="D15" s="155" t="s">
        <v>494</v>
      </c>
      <c r="E15" s="155">
        <v>5</v>
      </c>
      <c r="F15" s="155" t="s">
        <v>4024</v>
      </c>
      <c r="G15" s="477" t="str">
        <f t="shared" si="0"/>
        <v>즉발</v>
      </c>
      <c r="H15" s="155" t="s">
        <v>979</v>
      </c>
      <c r="I15" s="155" t="s">
        <v>4308</v>
      </c>
      <c r="J15" s="155" t="str">
        <f t="shared" si="1"/>
        <v>#CastingTime/#Damage/#Duration/#Mana/#CoolDown</v>
      </c>
      <c r="K15" s="155" t="str">
        <f t="shared" si="2"/>
        <v>~CastingTime/~Mana/~CoolDown</v>
      </c>
      <c r="N15" s="155">
        <v>104</v>
      </c>
      <c r="O15" s="155">
        <v>6</v>
      </c>
      <c r="P15" s="155">
        <v>150</v>
      </c>
      <c r="R15" s="155">
        <v>1497</v>
      </c>
      <c r="S15" s="155">
        <v>-83</v>
      </c>
      <c r="T15" s="155">
        <v>50</v>
      </c>
      <c r="X15" s="372">
        <v>220</v>
      </c>
      <c r="Y15" s="373">
        <v>25</v>
      </c>
      <c r="Z15"/>
      <c r="AB15" s="155"/>
      <c r="AD15" s="284"/>
      <c r="AE15" s="610" t="str">
        <f>IF(AND(ISBLANK(AF11),ISBLANK(AF12)),"대기중...", IF(ISBLANK(AF11), AG11,AF11)&amp;VLOOKUP(AF13,$AJ$11:$AM$21,MATCH("등급",$AJ$10:$AM$10,0)))</f>
        <v>대기중...</v>
      </c>
      <c r="AF15" s="610"/>
      <c r="AG15" s="610"/>
      <c r="AH15" s="610"/>
      <c r="AI15" s="295"/>
      <c r="AJ15" s="279">
        <v>4</v>
      </c>
      <c r="AK15" s="277" t="s">
        <v>3699</v>
      </c>
      <c r="AL15" s="155">
        <v>1</v>
      </c>
      <c r="AM15" s="286"/>
      <c r="AV15" s="616" t="str">
        <f>ROUND(AX15,-1)*0.1&amp;" ~ "&amp;ROUND(AX15+AY15*9,-1)*0.1</f>
        <v>40 ~ 80</v>
      </c>
      <c r="AW15" s="616"/>
      <c r="AX15" s="406">
        <f>AZ15-MOD(ROUNDUP(AZ15/9,0)*9,10)</f>
        <v>395</v>
      </c>
      <c r="AY15" s="342">
        <f>ROUNDUP(AZ15/9,0)</f>
        <v>45</v>
      </c>
      <c r="AZ15" s="386">
        <f>(BC15+BD15*($BA$6))*(100%+BE15*($AZ$6-1))*IF(ISBLANK(BF15),1,BF15^$BA$6)*IF(ISBLANK(BG15),1,BG15^$BA$6)</f>
        <v>400</v>
      </c>
      <c r="BA15" s="279"/>
      <c r="BB15" s="155" t="s">
        <v>3898</v>
      </c>
      <c r="BC15" s="394">
        <v>100</v>
      </c>
      <c r="BD15" s="394">
        <v>25</v>
      </c>
      <c r="BE15" s="279"/>
      <c r="BF15" s="396"/>
      <c r="BH15" s="376"/>
    </row>
    <row r="16" spans="1:60" ht="16.5" customHeight="1">
      <c r="A16" s="155">
        <v>9</v>
      </c>
      <c r="B16" s="155" t="s">
        <v>3651</v>
      </c>
      <c r="C16" s="155" t="s">
        <v>566</v>
      </c>
      <c r="D16" s="155" t="s">
        <v>3686</v>
      </c>
      <c r="E16" s="155">
        <v>4</v>
      </c>
      <c r="F16" s="155" t="s">
        <v>4027</v>
      </c>
      <c r="G16" s="477" t="str">
        <f t="shared" si="0"/>
        <v>방향형</v>
      </c>
      <c r="H16" s="2" t="s">
        <v>1189</v>
      </c>
      <c r="I16" s="155" t="s">
        <v>4311</v>
      </c>
      <c r="J16" s="155" t="str">
        <f t="shared" si="1"/>
        <v>#Damage/#Distance/#Range/#Mana/#CoolDown</v>
      </c>
      <c r="K16" s="155" t="str">
        <f t="shared" si="2"/>
        <v>~Damage/~Mana/~CoolDown</v>
      </c>
      <c r="L16" s="155">
        <v>350</v>
      </c>
      <c r="R16" s="155">
        <v>2489</v>
      </c>
      <c r="S16" s="155">
        <v>-100</v>
      </c>
      <c r="T16" s="155">
        <v>249</v>
      </c>
      <c r="U16" s="155">
        <v>15</v>
      </c>
      <c r="V16" s="155">
        <v>150</v>
      </c>
      <c r="X16" s="372">
        <v>643</v>
      </c>
      <c r="Y16" s="373">
        <v>129</v>
      </c>
      <c r="Z16" s="338"/>
      <c r="AA16" s="287"/>
      <c r="AB16" s="155"/>
      <c r="AC16" s="277"/>
      <c r="AD16" s="284"/>
      <c r="AE16" s="610" t="str">
        <f>_xlfn.IFNA(
IF(N(AF13)=0,IF(1&lt;=VLOOKUP(IF(ISBLANK(AF11),AG11,AF11),$E$8:$Y$301,MATCH($E$6,$E$6:$Y$6,0),FALSE),$E$6&amp;" "&amp;VLOOKUP(IF(ISBLANK(AF11),AG11,AF11),$E$8:$Y$301,MATCH($E$6,$E$6:$Y$6,0),FALSE)&amp;" 이상 필요","습득이 가능합니다"),
_xlfn.TEXTJOIN(", ",TRUE,
IF(1&lt;=VLOOKUP(IF(ISBLANK(AF11),AG11,AF11),$E$8:$Y$301,MATCH($X$6,$E$6:$Y$6,0),FALSE),"소모마나"&amp;" "&amp;ROUND(SUM(VLOOKUP(IF(ISBLANK(AF11),AG11,AF11),$E$8:$Y$301,MATCH(X6,$E$6:$Y$6,0),FALSE),(VLOOKUP(IF(ISBLANK(AF11),AG11,AF11),$E$8:$Y$301,MATCH(Y6,$E$6:$Y$6,0),FALSE)-VLOOKUP(IF(ISBLANK(AF11),AG11,AF11),$E$8:$Y$301,MATCH(X6,$E$6:$Y$6,0),FALSE))*VLOOKUP(AF13,$AJ$11:$AM$21,MATCH("효율",AJ10:AM10,0),FALSE)),0),""),
IF(1&lt;=VLOOKUP(IF(ISBLANK(AF11),AG11,AF11),$E$8:$Y$301,MATCH($X$6,$E$6:$Y$6,0),FALSE),"쿨다운"&amp;" "&amp;ROUND(SUM(VLOOKUP(IF(ISBLANK(AF11),AG11,AF11),$E$8:$Y$301,MATCH(R6,$E$6:$Y$6,0),FALSE),(VLOOKUP(IF(ISBLANK(AF11),AG11,AF11),$E$8:$Y$301,MATCH(S6,$E$6:$Y$6,0),FALSE)-VLOOKUP(IF(ISBLANK(AF11),AG11,AF11),$E$8:$Y$301,MATCH(R6,$E$6:$Y$6,0),FALSE))*VLOOKUP(AF13,$AJ$11:$AM$21,MATCH("효율",AJ10:AM10,0),FALSE)),1)&amp;"초",""),
"",
"")),".")</f>
        <v>.</v>
      </c>
      <c r="AF16" s="610"/>
      <c r="AG16" s="610"/>
      <c r="AH16" s="610"/>
      <c r="AI16" s="284"/>
      <c r="AJ16" s="279">
        <v>5</v>
      </c>
      <c r="AK16" s="277" t="s">
        <v>3700</v>
      </c>
      <c r="AL16" s="155">
        <v>1</v>
      </c>
      <c r="AM16" s="286"/>
      <c r="AV16" s="616" t="str">
        <f>ROUND(AX16,-1)*0.01&amp;"s ~ "&amp;ABS(ROUND(AY16*9,-1))*0.01&amp;"s"</f>
        <v>4s ~ 2s</v>
      </c>
      <c r="AW16" s="616"/>
      <c r="AX16" s="406">
        <f>AZ16*0.5+AZ16+AY16*9</f>
        <v>402</v>
      </c>
      <c r="AY16" s="342">
        <f>ROUND(AZ16*BE16,0)</f>
        <v>-22</v>
      </c>
      <c r="AZ16" s="386">
        <f>(BC16+BD16*($BA$6))*(100%+BE16*($AZ$6-1))*IF(ISBLANK(BF16),1,BF16^$BA$6)*IF(ISBLANK(BG16),1,BG16^$BA$6)</f>
        <v>400</v>
      </c>
      <c r="BB16" s="380" t="s">
        <v>4292</v>
      </c>
      <c r="BC16" s="394">
        <v>2000</v>
      </c>
      <c r="BD16" s="394">
        <v>-100</v>
      </c>
      <c r="BE16" s="468">
        <f>-1/18</f>
        <v>-5.5555555555555552E-2</v>
      </c>
      <c r="BF16" s="396"/>
      <c r="BH16" s="155"/>
    </row>
    <row r="17" spans="1:60">
      <c r="A17" s="155">
        <v>10</v>
      </c>
      <c r="B17" s="155" t="s">
        <v>3651</v>
      </c>
      <c r="C17" s="155" t="s">
        <v>566</v>
      </c>
      <c r="D17" s="155" t="s">
        <v>3686</v>
      </c>
      <c r="E17" s="155">
        <v>7</v>
      </c>
      <c r="F17" s="155" t="s">
        <v>4026</v>
      </c>
      <c r="G17" s="477" t="str">
        <f t="shared" si="0"/>
        <v>방향형</v>
      </c>
      <c r="H17" s="2" t="s">
        <v>1192</v>
      </c>
      <c r="I17" s="155" t="s">
        <v>4338</v>
      </c>
      <c r="J17" s="155" t="str">
        <f t="shared" si="1"/>
        <v>#Damage/#Distance/#Range/#Mana/#CoolDown</v>
      </c>
      <c r="K17" s="155" t="str">
        <f t="shared" si="2"/>
        <v>~Damage/~Mana/~CoolDown</v>
      </c>
      <c r="L17" s="155">
        <v>500</v>
      </c>
      <c r="R17" s="155">
        <v>4190</v>
      </c>
      <c r="S17" s="155">
        <v>-168</v>
      </c>
      <c r="T17" s="155">
        <v>484</v>
      </c>
      <c r="U17" s="155">
        <v>29</v>
      </c>
      <c r="V17" s="155">
        <v>150</v>
      </c>
      <c r="X17" s="372">
        <v>964</v>
      </c>
      <c r="Y17" s="373">
        <v>193</v>
      </c>
      <c r="Z17" s="368"/>
      <c r="AB17" s="155"/>
      <c r="AD17" s="284"/>
      <c r="AE17" s="610" t="str">
        <f>_xlfn.IFNA(
SUBSTITUTE(SUBSTITUTE(SUBSTITUTE(SUBSTITUTE(SUBSTITUTE(SUBSTITUTE(SUBSTITUTE(
VLOOKUP(IF(ISBLANK(AF11),AG11,AF11),$E$8:$AA$301,MATCH("설명",$E$6:$Y$6,0),FALSE),
"#CastingTime",ROUND(SUM(VLOOKUP(IF(ISBLANK(AF11),AG11,AF11),$E$8:$Y$301,MATCH(N6,$E$6:$Y$6,0),FALSE),(VLOOKUP(IF(ISBLANK(AF11),AG11,AF11),$E$8:$Y$301,MATCH(O6,$E$6:$Y$6,0),FALSE)-VLOOKUP(IF(ISBLANK(AF11),AG11,AF11),$E$8:$Y$301,MATCH(N6,$E$6:$Y$6,0),FALSE))*VLOOKUP(AF13,$AJ$11:$AM$21,MATCH("효율",AJ10:AM10,0),FALSE)),0)),
"#Range",ROUND(SUM(VLOOKUP(IF(ISBLANK(AF11),AG11,AF11),$E$8:$Y$301,MATCH(V6,$E$6:$Y$6,0),FALSE),(VLOOKUP(IF(ISBLANK(AF11),AG11,AF11),$E$8:$Y$301,MATCH(W6,$E$6:$Y$6,0),FALSE)-VLOOKUP(IF(ISBLANK(AF11),AG11,AF11),$E$8:$Y$301,MATCH(V6,$E$6:$Y$6,0),FALSE))*VLOOKUP(AF13,$AJ$11:$AM$21,MATCH("효율",AJ10:AM10,0),FALSE)),0)),
"#Damage",ROUND(SUM(VLOOKUP(IF(ISBLANK(AF11),AG11,AF11),$E$8:$Y$301,MATCH(T6,$E$6:$Y$6,0),FALSE),(VLOOKUP(IF(ISBLANK(AF11),AG11,AF11),$E$8:$Y$301,MATCH(U6,$E$6:$Y$6,0),FALSE)-VLOOKUP(IF(ISBLANK(AF11),AG11,AF11),$E$8:$Y$301,MATCH(T6,$E$6:$Y$6,0),FALSE))*VLOOKUP(AF13,$AJ$11:$AM$21,MATCH("효율",AJ10:AM10,0),FALSE)),0)),
"#Distance",ROUND(SUM(VLOOKUP(IF(ISBLANK(AF11),AG11,AF11),$E$8:$Y$301,MATCH(L6,$E$6:$Y$6,0),FALSE),(VLOOKUP(IF(ISBLANK(AF11),AG11,AF11),$E$8:$Y$301,MATCH(M6,$E$6:$Y$6,0),FALSE)-VLOOKUP(IF(ISBLANK(AF11),AG11,AF11),$E$8:$Y$301,MATCH(L6,$E$6:$Y$6,0),FALSE))*VLOOKUP(AF13,$AJ$11:$AM$21,MATCH("효율",AJ10:AM10,0),FALSE)),0)),
"#Mana",ROUND(SUM(VLOOKUP(IF(ISBLANK(AF11),AG11,AF11),$E$8:$Y$301,MATCH(X6,$E$6:$Y$6,0),FALSE),(VLOOKUP(IF(ISBLANK(AF11),AG11,AF11),$E$8:$Y$301,MATCH(Y6,$E$6:$Y$6,0),FALSE)-VLOOKUP(IF(ISBLANK(AF11),AG11,AF11),$E$8:$Y$301,MATCH(X6,$E$6:$Y$6,0),FALSE))*VLOOKUP(AF13,$AJ$11:$AM$21,MATCH("효율",AJ10:AM10,0),FALSE)),0)),
"#Cooldown",ROUND(SUM(VLOOKUP(IF(ISBLANK(AF11),AG11,AF11),$E$8:$Y$301,MATCH(R6,$E$6:$Y$6,0),FALSE),(VLOOKUP(IF(ISBLANK(AF11),AG11,AF11),$E$8:$Y$301,MATCH(S6,$E$6:$Y$6,0),FALSE)-VLOOKUP(IF(ISBLANK(AF11),AG11,AF11),$E$8:$Y$301,MATCH(R6,$E$6:$Y$6,0),FALSE))*VLOOKUP(AF13,$AJ$11:$AM$21,MATCH("효율",AJ10:AM10,0),FALSE)),0)),
"\n",CHAR(10)
),".")</f>
        <v>.</v>
      </c>
      <c r="AF17" s="610"/>
      <c r="AG17" s="610"/>
      <c r="AH17" s="610"/>
      <c r="AI17" s="284"/>
      <c r="AJ17" s="279">
        <v>6</v>
      </c>
      <c r="AK17" s="277" t="s">
        <v>3701</v>
      </c>
      <c r="AL17" s="155">
        <v>1</v>
      </c>
      <c r="AM17" s="286"/>
      <c r="AZ17" s="385">
        <f>(BC17+BD17*($BA$6))*(100%+BE16*($AZ$6-1))*IF(ISBLANK(BF16),1,BF16^$BA$6)*IF(ISBLANK(BG16),1,BG16^$BA$6)</f>
        <v>260</v>
      </c>
      <c r="BA17" s="279"/>
      <c r="BB17" s="155" t="s">
        <v>3899</v>
      </c>
      <c r="BC17" s="394">
        <v>40</v>
      </c>
      <c r="BD17" s="394">
        <v>40</v>
      </c>
      <c r="BH17" s="155"/>
    </row>
    <row r="18" spans="1:60">
      <c r="A18" s="155">
        <v>11</v>
      </c>
      <c r="B18" s="155" t="s">
        <v>3651</v>
      </c>
      <c r="C18" s="155" t="s">
        <v>566</v>
      </c>
      <c r="D18" s="155" t="s">
        <v>3686</v>
      </c>
      <c r="E18" s="155">
        <v>9</v>
      </c>
      <c r="F18" s="155" t="s">
        <v>4027</v>
      </c>
      <c r="G18" s="477" t="str">
        <f t="shared" si="0"/>
        <v>방향형</v>
      </c>
      <c r="H18" s="2" t="s">
        <v>1195</v>
      </c>
      <c r="I18" s="155" t="s">
        <v>4312</v>
      </c>
      <c r="J18" s="155" t="str">
        <f t="shared" si="1"/>
        <v>#Damage/#Distance/#Range/#Mana/#CoolDown</v>
      </c>
      <c r="K18" s="155" t="str">
        <f t="shared" si="2"/>
        <v>~Damage/~Mana/~CoolDown</v>
      </c>
      <c r="L18" s="155">
        <v>600</v>
      </c>
      <c r="R18" s="155">
        <v>5777</v>
      </c>
      <c r="S18" s="155">
        <v>-231</v>
      </c>
      <c r="T18" s="155">
        <v>748</v>
      </c>
      <c r="U18" s="155">
        <v>45</v>
      </c>
      <c r="V18" s="155">
        <v>150</v>
      </c>
      <c r="X18" s="372">
        <v>1178</v>
      </c>
      <c r="Y18" s="373">
        <v>236</v>
      </c>
      <c r="Z18" s="370"/>
      <c r="AA18" s="366"/>
      <c r="AB18" s="155"/>
      <c r="AD18" s="284"/>
      <c r="AE18" s="610"/>
      <c r="AF18" s="610"/>
      <c r="AG18" s="610"/>
      <c r="AH18" s="610"/>
      <c r="AI18" s="284"/>
      <c r="AJ18" s="279">
        <v>7</v>
      </c>
      <c r="AK18" s="277" t="s">
        <v>3702</v>
      </c>
      <c r="AL18" s="155">
        <v>2</v>
      </c>
      <c r="AM18" s="286"/>
      <c r="AP18" s="281"/>
      <c r="AX18" s="405"/>
      <c r="AZ18" s="384"/>
      <c r="BA18" s="279"/>
      <c r="BB18" s="155"/>
      <c r="BC18" s="395"/>
      <c r="BE18" s="155"/>
      <c r="BF18" s="155"/>
      <c r="BG18" s="155"/>
      <c r="BH18" s="155"/>
    </row>
    <row r="19" spans="1:60">
      <c r="A19" s="155">
        <v>12</v>
      </c>
      <c r="B19" s="155" t="s">
        <v>3651</v>
      </c>
      <c r="C19" s="155" t="s">
        <v>566</v>
      </c>
      <c r="D19" s="155" t="s">
        <v>3686</v>
      </c>
      <c r="E19" s="155">
        <v>11</v>
      </c>
      <c r="F19" s="155" t="s">
        <v>4027</v>
      </c>
      <c r="G19" s="477" t="str">
        <f t="shared" si="0"/>
        <v>방향형</v>
      </c>
      <c r="H19" s="2" t="s">
        <v>1199</v>
      </c>
      <c r="I19" s="155" t="s">
        <v>4339</v>
      </c>
      <c r="J19" s="155" t="str">
        <f t="shared" si="1"/>
        <v>#Damage/#Distance/#Range/#Mana/#CoolDown</v>
      </c>
      <c r="K19" s="155" t="str">
        <f t="shared" si="2"/>
        <v>~Damage/~Mana/~CoolDown</v>
      </c>
      <c r="L19" s="155">
        <v>700</v>
      </c>
      <c r="R19" s="155">
        <v>7846</v>
      </c>
      <c r="S19" s="155">
        <v>-314</v>
      </c>
      <c r="T19" s="155">
        <v>1152</v>
      </c>
      <c r="U19" s="155">
        <v>69</v>
      </c>
      <c r="V19" s="155">
        <v>150</v>
      </c>
      <c r="X19" s="372">
        <v>1392</v>
      </c>
      <c r="Y19" s="373">
        <v>278</v>
      </c>
      <c r="Z19" s="369"/>
      <c r="AA19" s="367"/>
      <c r="AB19" s="155"/>
      <c r="AD19" s="284"/>
      <c r="AE19" s="610"/>
      <c r="AF19" s="610"/>
      <c r="AG19" s="610"/>
      <c r="AH19" s="610"/>
      <c r="AI19" s="284"/>
      <c r="AJ19" s="279">
        <v>8</v>
      </c>
      <c r="AK19" s="277" t="s">
        <v>3703</v>
      </c>
      <c r="AL19" s="155">
        <v>2</v>
      </c>
      <c r="AM19" s="286"/>
      <c r="AP19" s="281"/>
      <c r="AZ19" s="339"/>
      <c r="BA19" s="388" t="s">
        <v>3908</v>
      </c>
      <c r="BB19" s="155"/>
      <c r="BC19" s="394"/>
      <c r="BE19" s="155"/>
      <c r="BF19" s="288" t="s">
        <v>3937</v>
      </c>
      <c r="BG19" s="400"/>
      <c r="BH19" s="155"/>
    </row>
    <row r="20" spans="1:60" ht="16.5" customHeight="1">
      <c r="A20" s="155">
        <v>13</v>
      </c>
      <c r="B20" s="155" t="s">
        <v>3651</v>
      </c>
      <c r="C20" s="155" t="s">
        <v>425</v>
      </c>
      <c r="D20" s="155" t="s">
        <v>3666</v>
      </c>
      <c r="E20" s="155">
        <v>2</v>
      </c>
      <c r="F20" s="155" t="s">
        <v>4102</v>
      </c>
      <c r="G20" s="477" t="str">
        <f t="shared" si="0"/>
        <v>방향형</v>
      </c>
      <c r="H20" s="155" t="s">
        <v>4029</v>
      </c>
      <c r="I20" s="34" t="s">
        <v>4347</v>
      </c>
      <c r="J20" s="155" t="str">
        <f t="shared" si="1"/>
        <v>#CastingTime/#Damage/#Distance/#Mana/#CoolDown</v>
      </c>
      <c r="K20" s="155" t="str">
        <f t="shared" si="2"/>
        <v>~CastingTime/~Damage/~Mana/~CoolDown</v>
      </c>
      <c r="L20" s="155">
        <v>250</v>
      </c>
      <c r="N20" s="155">
        <v>95</v>
      </c>
      <c r="O20" s="155">
        <v>-5</v>
      </c>
      <c r="R20" s="155">
        <v>1694</v>
      </c>
      <c r="S20" s="155">
        <v>-68</v>
      </c>
      <c r="T20" s="155">
        <v>158</v>
      </c>
      <c r="U20" s="155">
        <v>10</v>
      </c>
      <c r="X20" s="372">
        <v>429</v>
      </c>
      <c r="Y20" s="373">
        <v>86</v>
      </c>
      <c r="Z20"/>
      <c r="AA20" s="375">
        <f>(Y20-X20)/0.9</f>
        <v>-381.11111111111109</v>
      </c>
      <c r="AB20" s="155">
        <f t="shared" ref="AB20:AB21" si="3">X20-MOD(Y20*9+X20,10)</f>
        <v>426</v>
      </c>
      <c r="AD20" s="284"/>
      <c r="AE20" s="610" t="str">
        <f>_xlfn.IFNA(IF(10&lt;=AF13,"최대 레벨입니다","다음레벨("&amp;VLOOKUP(AF13+1,$AJ$11:$AM$21,MATCH("필요포인트",$AJ$10:$AM$10,0),FALSE)&amp;"P) : "&amp;
_xlfn.TEXTJOIN(", "&amp;CHAR(10),TRUE,
IF(VLOOKUP(IF(ISBLANK(AF11),AG11,AF11),$E$8:$Y$301,MATCH("∼시전시간",$E$6:$Y$6,0),FALSE)&lt;&gt;VLOOKUP(IF(ISBLANK(AF11),AG11,AF11),$E$8:$Y$301,MATCH(N6,$E$6:$Y$6,0),FALSE),N6&amp;" "&amp;ROUND((VLOOKUP(IF(ISBLANK(AF11),AG11,AF11),$E$8:$Y$301,MATCH(O6,$E$6:$Y$6,0),FALSE)-VLOOKUP(IF(ISBLANK(AF11),AG11,AF11),$E$8:$Y$301,MATCH(N6,$E$6:$Y$6,0),FALSE))*AM13,2)&amp;"초",""),
IF(VLOOKUP(IF(ISBLANK(AF11),AG11,AF11),$E$8:$Y$301,MATCH("데미지",$E$6:$Y$6,0),FALSE)&lt;&gt;VLOOKUP(IF(ISBLANK(AF11),AG11,AF11),$E$8:$Y$301,MATCH(U6,$E$6:$Y$6,0),FALSE),"상승량"&amp;" +"&amp;ROUND((VLOOKUP(IF(ISBLANK(AF11),AG11,AF11),$E$8:$Y$301,MATCH(U6,$E$6:$Y$6,0),FALSE)-VLOOKUP(IF(ISBLANK(AF11),AG11,AF11),$E$8:$Y$301,MATCH(T6,$E$6:$Y$6,0),FALSE))*AM13,0)&amp;"%",""),
IF(VLOOKUP(IF(ISBLANK(AF11),AG11,AF11),$E$8:$Y$301,MATCH("거리",$E$6:$Y$6,0),FALSE)&lt;&gt;VLOOKUP(IF(ISBLANK(AF11),AG11,AF11),$E$8:$Y$301,MATCH(M6,$E$6:$Y$6,0),FALSE),V6&amp;" +"&amp;ROUND((VLOOKUP(IF(ISBLANK(AF11),AG11,AF11),$E$8:$Y$301,MATCH(M6,$E$6:$Y$6,0),FALSE)-VLOOKUP(IF(ISBLANK(AF11),AG11,AF11),$E$8:$Y$301,MATCH(V6,$E$6:$Y$6,0),FALSE))*AM13,0),""),
IF(VLOOKUP(IF(ISBLANK(AF11),AG11,AF11),$E$8:$Y$301,MATCH("범위",$E$6:$Y$6,0),FALSE)&lt;&gt;VLOOKUP(IF(ISBLANK(AF11),AG11,AF11),$E$8:$Y$301,MATCH(W6,$E$6:$Y$6,0),FALSE),V6&amp;" +"&amp;ROUND((VLOOKUP(IF(ISBLANK(AF11),AG11,AF11),$E$8:$Y$301,MATCH(W6,$E$6:$Y$6,0),FALSE)-VLOOKUP(IF(ISBLANK(AF11),AG11,AF11),$E$8:$Y$301,MATCH(V6,$E$6:$Y$6,0),FALSE))*AM13,0),""),
IF(VLOOKUP(IF(ISBLANK(AF11),AG11,AF11),$E$8:$Y$301,MATCH("소모마나",$E$6:$Y$6,0),FALSE)&lt;&gt;VLOOKUP(IF(ISBLANK(AF11),AG11,AF11),$E$8:$Y$301,MATCH(Y6,$E$6:$Y$6,0),FALSE),X6&amp;" +"&amp;ROUND((VLOOKUP(IF(ISBLANK(AF11),AG11,AF11),$E$8:$Y$301,MATCH(Y6,$E$6:$Y$6,0),FALSE)-VLOOKUP(IF(ISBLANK(AF11),AG11,AF11),$E$8:$Y$301,MATCH(X6,$E$6:$Y$6,0),FALSE))*AM13,1),""),
IF(VLOOKUP(IF(ISBLANK(AF11),AG11,AF11),$E$8:$Y$301,MATCH("쿨다운",$E$6:$Y$6,0),FALSE)&lt;&gt;VLOOKUP(IF(ISBLANK(AF11),AG11,AF11),$E$8:$Y$301,MATCH(S6,$E$6:$Y$6,0),FALSE),R6&amp;" "&amp;ROUND((VLOOKUP(IF(ISBLANK(AF11),AG11,AF11),$E$8:$Y$301,MATCH(S6,$E$6:$Y$6,0),FALSE)-VLOOKUP(IF(ISBLANK(AF11),AG11,AF11),$E$8:$Y$301,MATCH(R6,$E$6:$Y$6,0),FALSE))*AM13,1)&amp;"초",""),
)),".")</f>
        <v>.</v>
      </c>
      <c r="AF20" s="610"/>
      <c r="AG20" s="610"/>
      <c r="AH20" s="610"/>
      <c r="AI20" s="284"/>
      <c r="AJ20" s="279">
        <v>9</v>
      </c>
      <c r="AK20" s="277" t="s">
        <v>3704</v>
      </c>
      <c r="AL20" s="155">
        <v>2</v>
      </c>
      <c r="AM20" s="286"/>
      <c r="AZ20" s="339"/>
      <c r="BA20" s="606" t="s">
        <v>3910</v>
      </c>
      <c r="BB20" s="155" t="s">
        <v>3919</v>
      </c>
      <c r="BD20" s="155"/>
      <c r="BE20" s="155"/>
      <c r="BF20" s="279" t="s">
        <v>3944</v>
      </c>
      <c r="BG20" s="344"/>
      <c r="BH20" s="155"/>
    </row>
    <row r="21" spans="1:60" ht="16.5" customHeight="1">
      <c r="A21" s="155">
        <v>14</v>
      </c>
      <c r="B21" s="155" t="s">
        <v>3651</v>
      </c>
      <c r="C21" s="155" t="s">
        <v>425</v>
      </c>
      <c r="D21" s="155" t="s">
        <v>3666</v>
      </c>
      <c r="E21" s="155">
        <v>4</v>
      </c>
      <c r="F21" s="155" t="s">
        <v>4102</v>
      </c>
      <c r="G21" s="477" t="str">
        <f t="shared" si="0"/>
        <v>방향형</v>
      </c>
      <c r="H21" s="155" t="s">
        <v>991</v>
      </c>
      <c r="I21" s="34" t="s">
        <v>4348</v>
      </c>
      <c r="J21" s="155" t="str">
        <f t="shared" si="1"/>
        <v>#CastingTime/#Damage/#Distance/#Range/#Mana/#CoolDown</v>
      </c>
      <c r="K21" s="155" t="str">
        <f t="shared" si="2"/>
        <v>~CastingTime/~Damage/~Range/~Mana/~CoolDown</v>
      </c>
      <c r="L21" s="155">
        <v>350</v>
      </c>
      <c r="N21" s="155">
        <v>95</v>
      </c>
      <c r="O21" s="155">
        <v>-5</v>
      </c>
      <c r="R21" s="155">
        <v>2489</v>
      </c>
      <c r="S21" s="155">
        <v>-100</v>
      </c>
      <c r="T21" s="155">
        <v>249</v>
      </c>
      <c r="U21" s="155">
        <v>15</v>
      </c>
      <c r="V21" s="155">
        <v>300</v>
      </c>
      <c r="W21" s="155">
        <v>400</v>
      </c>
      <c r="X21" s="372">
        <v>643</v>
      </c>
      <c r="Y21" s="373">
        <v>129</v>
      </c>
      <c r="Z21"/>
      <c r="AA21" s="375">
        <f t="shared" ref="AA21:AA48" si="4">(Y21-X21)/0.9</f>
        <v>-571.11111111111109</v>
      </c>
      <c r="AB21" s="155">
        <f t="shared" si="3"/>
        <v>639</v>
      </c>
      <c r="AD21" s="284"/>
      <c r="AE21" s="610"/>
      <c r="AF21" s="610"/>
      <c r="AG21" s="610"/>
      <c r="AH21" s="610"/>
      <c r="AI21" s="284"/>
      <c r="AJ21" s="279">
        <v>10</v>
      </c>
      <c r="AK21" s="277" t="s">
        <v>3705</v>
      </c>
      <c r="AL21" s="155">
        <v>3</v>
      </c>
      <c r="AM21" s="286"/>
      <c r="AZ21" s="339"/>
      <c r="BA21" s="606"/>
      <c r="BB21" s="155" t="s">
        <v>3909</v>
      </c>
      <c r="BC21" s="394"/>
      <c r="BE21" s="155"/>
      <c r="BF21" s="279" t="s">
        <v>3945</v>
      </c>
      <c r="BG21" s="393"/>
      <c r="BH21" s="155" t="s">
        <v>3920</v>
      </c>
    </row>
    <row r="22" spans="1:60" ht="16.5" customHeight="1">
      <c r="A22" s="155">
        <v>15</v>
      </c>
      <c r="B22" s="155" t="s">
        <v>3651</v>
      </c>
      <c r="C22" s="155" t="s">
        <v>425</v>
      </c>
      <c r="D22" s="155" t="s">
        <v>3666</v>
      </c>
      <c r="E22" s="155">
        <v>7</v>
      </c>
      <c r="F22" s="155" t="s">
        <v>4102</v>
      </c>
      <c r="G22" s="477" t="str">
        <f t="shared" si="0"/>
        <v>방향형</v>
      </c>
      <c r="H22" s="155" t="s">
        <v>999</v>
      </c>
      <c r="I22" s="34" t="s">
        <v>4349</v>
      </c>
      <c r="J22" s="155" t="str">
        <f t="shared" si="1"/>
        <v>#CastingTime/#Damage/#Distance/#Range/#Mana/#CoolDown</v>
      </c>
      <c r="K22" s="155" t="str">
        <f t="shared" si="2"/>
        <v>~CastingTime/~Damage/~Range/~Mana/~CoolDown</v>
      </c>
      <c r="L22" s="155">
        <v>500</v>
      </c>
      <c r="N22" s="155">
        <v>95</v>
      </c>
      <c r="O22" s="155">
        <v>-5</v>
      </c>
      <c r="R22" s="155">
        <v>4190</v>
      </c>
      <c r="S22" s="155">
        <v>-168</v>
      </c>
      <c r="T22" s="155">
        <v>484</v>
      </c>
      <c r="U22" s="155">
        <v>29</v>
      </c>
      <c r="V22" s="155">
        <v>350</v>
      </c>
      <c r="W22" s="155">
        <v>450</v>
      </c>
      <c r="X22" s="372">
        <v>964</v>
      </c>
      <c r="Y22" s="373">
        <v>193</v>
      </c>
      <c r="Z22"/>
      <c r="AA22" s="375">
        <f t="shared" si="4"/>
        <v>-856.66666666666663</v>
      </c>
      <c r="AB22" s="155">
        <f>X22-MOD(Y22*9+X22,10)</f>
        <v>963</v>
      </c>
      <c r="AD22" s="284"/>
      <c r="AE22" s="610"/>
      <c r="AF22" s="610"/>
      <c r="AG22" s="610"/>
      <c r="AH22" s="610"/>
      <c r="AI22" s="284"/>
      <c r="AJ22" s="284"/>
      <c r="AK22" s="279"/>
      <c r="AZ22" s="339"/>
      <c r="BA22" s="606"/>
      <c r="BB22" s="155" t="s">
        <v>3911</v>
      </c>
      <c r="BC22" s="394"/>
      <c r="BE22" s="155"/>
      <c r="BF22" s="279" t="s">
        <v>3935</v>
      </c>
      <c r="BG22" s="279"/>
      <c r="BH22" s="155"/>
    </row>
    <row r="23" spans="1:60" ht="16.5" customHeight="1">
      <c r="A23" s="155">
        <v>16</v>
      </c>
      <c r="B23" s="155" t="s">
        <v>3651</v>
      </c>
      <c r="C23" s="155" t="s">
        <v>425</v>
      </c>
      <c r="D23" s="155" t="s">
        <v>3670</v>
      </c>
      <c r="E23" s="155">
        <v>0</v>
      </c>
      <c r="F23" s="155" t="s">
        <v>4027</v>
      </c>
      <c r="G23" s="489" t="str">
        <f t="shared" si="0"/>
        <v>방향형</v>
      </c>
      <c r="H23" s="155" t="s">
        <v>1006</v>
      </c>
      <c r="I23" s="155" t="s">
        <v>4313</v>
      </c>
      <c r="J23" s="155" t="str">
        <f t="shared" si="1"/>
        <v>#Damage/#Distance/#Range/#Mana/#CoolDown</v>
      </c>
      <c r="K23" s="155" t="str">
        <f t="shared" si="2"/>
        <v>~Damage/~Mana/~CoolDown</v>
      </c>
      <c r="L23" s="155">
        <v>150</v>
      </c>
      <c r="R23" s="155">
        <v>1100</v>
      </c>
      <c r="S23" s="155">
        <v>-44</v>
      </c>
      <c r="T23" s="155">
        <v>100</v>
      </c>
      <c r="U23" s="155">
        <v>6</v>
      </c>
      <c r="V23" s="155">
        <v>150</v>
      </c>
      <c r="X23" s="372">
        <v>215</v>
      </c>
      <c r="Y23" s="373">
        <v>43</v>
      </c>
      <c r="Z23"/>
      <c r="AA23" s="375">
        <f t="shared" si="4"/>
        <v>-191.11111111111111</v>
      </c>
      <c r="AB23" s="155">
        <f t="shared" ref="AB23:AB48" si="5">X23-MOD(Y23*9+X23,10)</f>
        <v>213</v>
      </c>
      <c r="AD23" s="284"/>
      <c r="AE23" s="610"/>
      <c r="AF23" s="610"/>
      <c r="AG23" s="610"/>
      <c r="AH23" s="610"/>
      <c r="AI23" s="284"/>
      <c r="AJ23" s="284"/>
      <c r="AZ23" s="339"/>
      <c r="BA23" s="606"/>
      <c r="BB23" s="155" t="s">
        <v>3912</v>
      </c>
      <c r="BC23" s="394"/>
      <c r="BE23" s="155"/>
      <c r="BF23" s="279" t="s">
        <v>3936</v>
      </c>
      <c r="BG23" s="279"/>
      <c r="BH23" s="155"/>
    </row>
    <row r="24" spans="1:60" ht="16.5" customHeight="1">
      <c r="A24" s="155">
        <v>17</v>
      </c>
      <c r="B24" s="155" t="s">
        <v>3651</v>
      </c>
      <c r="C24" s="155" t="s">
        <v>425</v>
      </c>
      <c r="D24" s="155" t="s">
        <v>3670</v>
      </c>
      <c r="E24" s="155">
        <v>3</v>
      </c>
      <c r="F24" s="155" t="s">
        <v>4026</v>
      </c>
      <c r="G24" s="489" t="str">
        <f t="shared" si="0"/>
        <v>방향형</v>
      </c>
      <c r="H24" s="155" t="s">
        <v>1018</v>
      </c>
      <c r="I24" s="155" t="s">
        <v>4314</v>
      </c>
      <c r="J24" s="155" t="str">
        <f t="shared" si="1"/>
        <v>#Damage/#Distance/#Range/#Mana/#CoolDown</v>
      </c>
      <c r="K24" s="155" t="str">
        <f t="shared" si="2"/>
        <v>~Damage/~Mana/~CoolDown</v>
      </c>
      <c r="L24" s="155">
        <v>300</v>
      </c>
      <c r="R24" s="155">
        <v>2063</v>
      </c>
      <c r="S24" s="155">
        <v>-83</v>
      </c>
      <c r="T24" s="155">
        <v>199</v>
      </c>
      <c r="U24" s="155">
        <v>12</v>
      </c>
      <c r="V24" s="155">
        <v>150</v>
      </c>
      <c r="X24" s="372">
        <v>536</v>
      </c>
      <c r="Y24" s="373">
        <v>107</v>
      </c>
      <c r="Z24"/>
      <c r="AA24" s="375">
        <f t="shared" si="4"/>
        <v>-476.66666666666663</v>
      </c>
      <c r="AB24" s="155">
        <f t="shared" si="5"/>
        <v>527</v>
      </c>
      <c r="AE24" s="284"/>
      <c r="AF24" s="284"/>
      <c r="AG24" s="284"/>
      <c r="AH24" s="284"/>
      <c r="AI24" s="284"/>
      <c r="AJ24" s="284"/>
      <c r="AZ24" s="339"/>
      <c r="BA24" s="606"/>
      <c r="BB24" s="155" t="s">
        <v>3921</v>
      </c>
      <c r="BC24" s="394"/>
      <c r="BE24" s="155"/>
      <c r="BF24" s="279" t="s">
        <v>3946</v>
      </c>
      <c r="BG24" s="155"/>
      <c r="BH24" s="155" t="s">
        <v>3923</v>
      </c>
    </row>
    <row r="25" spans="1:60" ht="16.5" customHeight="1">
      <c r="A25" s="155">
        <v>18</v>
      </c>
      <c r="B25" s="155" t="s">
        <v>3651</v>
      </c>
      <c r="C25" s="155" t="s">
        <v>425</v>
      </c>
      <c r="D25" s="155" t="s">
        <v>3670</v>
      </c>
      <c r="E25" s="155">
        <v>6</v>
      </c>
      <c r="F25" s="155" t="s">
        <v>4026</v>
      </c>
      <c r="G25" s="489" t="str">
        <f t="shared" si="0"/>
        <v>방향형</v>
      </c>
      <c r="H25" s="155" t="s">
        <v>1030</v>
      </c>
      <c r="I25" s="155" t="s">
        <v>4315</v>
      </c>
      <c r="J25" s="155" t="str">
        <f t="shared" si="1"/>
        <v>#Damage/#Distance/#Range/#Mana/#CoolDown</v>
      </c>
      <c r="K25" s="155" t="str">
        <f t="shared" si="2"/>
        <v>~Damage/~Mana/~CoolDown</v>
      </c>
      <c r="L25" s="155">
        <v>450</v>
      </c>
      <c r="R25" s="155">
        <v>3543</v>
      </c>
      <c r="S25" s="155">
        <v>-142</v>
      </c>
      <c r="T25" s="155">
        <v>388</v>
      </c>
      <c r="U25" s="155">
        <v>23</v>
      </c>
      <c r="V25" s="155">
        <v>150</v>
      </c>
      <c r="X25" s="372">
        <v>857</v>
      </c>
      <c r="Y25" s="373">
        <v>171</v>
      </c>
      <c r="Z25"/>
      <c r="AA25" s="375">
        <f t="shared" si="4"/>
        <v>-762.22222222222217</v>
      </c>
      <c r="AB25" s="155">
        <f t="shared" si="5"/>
        <v>851</v>
      </c>
      <c r="AZ25" s="387"/>
      <c r="BA25" s="606"/>
      <c r="BB25" s="155" t="s">
        <v>3922</v>
      </c>
      <c r="BC25" s="394"/>
      <c r="BE25" s="155"/>
      <c r="BF25" s="279" t="s">
        <v>3918</v>
      </c>
      <c r="BG25" s="155"/>
      <c r="BH25" s="155" t="s">
        <v>3924</v>
      </c>
    </row>
    <row r="26" spans="1:60">
      <c r="A26" s="155">
        <v>19</v>
      </c>
      <c r="B26" s="155" t="s">
        <v>3651</v>
      </c>
      <c r="C26" s="155" t="s">
        <v>3688</v>
      </c>
      <c r="D26" s="155" t="s">
        <v>3670</v>
      </c>
      <c r="E26" s="155">
        <v>11</v>
      </c>
      <c r="F26" s="155" t="s">
        <v>4026</v>
      </c>
      <c r="G26" s="489" t="str">
        <f t="shared" si="0"/>
        <v>방향형</v>
      </c>
      <c r="H26" s="155" t="s">
        <v>1041</v>
      </c>
      <c r="I26" s="155" t="s">
        <v>4316</v>
      </c>
      <c r="J26" s="155" t="str">
        <f t="shared" si="1"/>
        <v>#Damage/#Distance/#Range/#Mana/#CoolDown</v>
      </c>
      <c r="K26" s="155" t="str">
        <f t="shared" si="2"/>
        <v>~Damage/~Mana/~CoolDown</v>
      </c>
      <c r="L26" s="155">
        <v>700</v>
      </c>
      <c r="R26" s="155">
        <v>7846</v>
      </c>
      <c r="S26" s="155">
        <v>-314</v>
      </c>
      <c r="T26" s="155">
        <v>1152</v>
      </c>
      <c r="U26" s="155">
        <v>69</v>
      </c>
      <c r="V26" s="155">
        <v>150</v>
      </c>
      <c r="X26" s="372">
        <v>1392</v>
      </c>
      <c r="Y26" s="373">
        <v>278</v>
      </c>
      <c r="Z26"/>
      <c r="AA26" s="375">
        <f t="shared" si="4"/>
        <v>-1237.7777777777778</v>
      </c>
      <c r="AB26" s="155">
        <f t="shared" si="5"/>
        <v>1388</v>
      </c>
      <c r="AZ26" s="339"/>
      <c r="BA26" s="606"/>
      <c r="BB26" s="155" t="s">
        <v>3940</v>
      </c>
      <c r="BD26" s="155"/>
      <c r="BE26" s="155"/>
      <c r="BF26" s="279" t="s">
        <v>3946</v>
      </c>
      <c r="BG26" s="155"/>
      <c r="BH26" s="155"/>
    </row>
    <row r="27" spans="1:60" ht="17.25" thickBot="1">
      <c r="A27" s="155">
        <v>20</v>
      </c>
      <c r="B27" s="155" t="s">
        <v>3651</v>
      </c>
      <c r="C27" s="155" t="s">
        <v>425</v>
      </c>
      <c r="D27" s="155" t="s">
        <v>3668</v>
      </c>
      <c r="E27" s="155">
        <v>0</v>
      </c>
      <c r="F27" s="155" t="s">
        <v>4026</v>
      </c>
      <c r="G27" s="489" t="str">
        <f t="shared" si="0"/>
        <v>방향형</v>
      </c>
      <c r="H27" s="155" t="s">
        <v>1052</v>
      </c>
      <c r="I27" s="155" t="s">
        <v>4317</v>
      </c>
      <c r="J27" s="155" t="str">
        <f t="shared" si="1"/>
        <v>#Damage/#Range/#Mana/#CoolDown</v>
      </c>
      <c r="K27" s="155" t="str">
        <f t="shared" si="2"/>
        <v>~Damage/~Mana/~CoolDown</v>
      </c>
      <c r="R27" s="155">
        <v>1100</v>
      </c>
      <c r="S27" s="155">
        <v>-44</v>
      </c>
      <c r="T27" s="155">
        <v>100</v>
      </c>
      <c r="U27" s="155">
        <v>6</v>
      </c>
      <c r="V27" s="155">
        <v>150</v>
      </c>
      <c r="X27" s="372">
        <v>215</v>
      </c>
      <c r="Y27" s="373">
        <v>43</v>
      </c>
      <c r="Z27"/>
      <c r="AA27" s="375">
        <f t="shared" si="4"/>
        <v>-191.11111111111111</v>
      </c>
      <c r="AB27" s="155">
        <f t="shared" si="5"/>
        <v>213</v>
      </c>
      <c r="AI27" s="155" t="s">
        <v>3756</v>
      </c>
      <c r="AM27" s="292"/>
      <c r="AZ27" s="339"/>
      <c r="BA27" s="606"/>
      <c r="BB27" s="155" t="s">
        <v>3941</v>
      </c>
      <c r="BD27" s="155"/>
      <c r="BE27" s="155"/>
      <c r="BF27" s="279" t="s">
        <v>3918</v>
      </c>
      <c r="BG27" s="155"/>
      <c r="BH27" s="155"/>
    </row>
    <row r="28" spans="1:60" ht="16.5" customHeight="1">
      <c r="A28" s="155">
        <v>21</v>
      </c>
      <c r="B28" s="155" t="s">
        <v>3651</v>
      </c>
      <c r="C28" s="155" t="s">
        <v>425</v>
      </c>
      <c r="D28" s="155" t="s">
        <v>3668</v>
      </c>
      <c r="E28" s="155">
        <v>2</v>
      </c>
      <c r="F28" s="155" t="s">
        <v>4026</v>
      </c>
      <c r="G28" s="489" t="str">
        <f t="shared" si="0"/>
        <v>방향형</v>
      </c>
      <c r="H28" s="155" t="s">
        <v>1062</v>
      </c>
      <c r="I28" s="155" t="s">
        <v>4318</v>
      </c>
      <c r="J28" s="155" t="str">
        <f t="shared" si="1"/>
        <v>#Damage/#Range/#Mana/#CoolDown</v>
      </c>
      <c r="K28" s="155" t="str">
        <f t="shared" si="2"/>
        <v>~Damage/~Mana/~CoolDown</v>
      </c>
      <c r="R28" s="155">
        <v>1694</v>
      </c>
      <c r="S28" s="155">
        <v>-68</v>
      </c>
      <c r="T28" s="155">
        <v>158</v>
      </c>
      <c r="U28" s="155">
        <v>10</v>
      </c>
      <c r="V28" s="155">
        <v>250</v>
      </c>
      <c r="X28" s="372">
        <v>429</v>
      </c>
      <c r="Y28" s="373">
        <v>86</v>
      </c>
      <c r="Z28"/>
      <c r="AA28" s="375">
        <f t="shared" si="4"/>
        <v>-381.11111111111109</v>
      </c>
      <c r="AB28" s="155">
        <f t="shared" si="5"/>
        <v>426</v>
      </c>
      <c r="AC28" s="284"/>
      <c r="AD28" s="625" t="s">
        <v>3749</v>
      </c>
      <c r="AE28" s="626"/>
      <c r="AF28" s="626"/>
      <c r="AG28" s="626"/>
      <c r="AH28" s="626"/>
      <c r="AI28" s="626"/>
      <c r="AJ28" s="626"/>
      <c r="AK28" s="627"/>
      <c r="AL28" s="293"/>
      <c r="AM28" s="292"/>
      <c r="AN28" s="636" t="s">
        <v>3652</v>
      </c>
      <c r="AO28" s="638" t="s">
        <v>3748</v>
      </c>
      <c r="AP28" s="639"/>
      <c r="AQ28" s="640"/>
      <c r="AS28" s="34" t="s">
        <v>3761</v>
      </c>
      <c r="AZ28" s="339"/>
      <c r="BA28" s="606"/>
      <c r="BB28" s="155" t="s">
        <v>3954</v>
      </c>
      <c r="BC28" s="394"/>
      <c r="BE28" s="279"/>
      <c r="BF28" s="396" t="s">
        <v>3956</v>
      </c>
      <c r="BH28" s="155" t="s">
        <v>3957</v>
      </c>
    </row>
    <row r="29" spans="1:60" ht="16.5" customHeight="1" thickBot="1">
      <c r="A29" s="155">
        <v>22</v>
      </c>
      <c r="B29" s="155" t="s">
        <v>3651</v>
      </c>
      <c r="C29" s="155" t="s">
        <v>425</v>
      </c>
      <c r="D29" s="155" t="s">
        <v>3668</v>
      </c>
      <c r="E29" s="155">
        <v>4</v>
      </c>
      <c r="F29" s="155" t="s">
        <v>4026</v>
      </c>
      <c r="G29" s="489" t="str">
        <f t="shared" si="0"/>
        <v>방향형</v>
      </c>
      <c r="H29" s="155" t="s">
        <v>1073</v>
      </c>
      <c r="I29" s="155" t="s">
        <v>4314</v>
      </c>
      <c r="J29" s="155" t="str">
        <f t="shared" si="1"/>
        <v>#Damage/#Distance/#Range/#Mana/#CoolDown</v>
      </c>
      <c r="K29" s="155" t="str">
        <f t="shared" si="2"/>
        <v>~Damage/~Mana/~CoolDown</v>
      </c>
      <c r="L29" s="155">
        <v>350</v>
      </c>
      <c r="R29" s="155">
        <v>2489</v>
      </c>
      <c r="S29" s="155">
        <v>-100</v>
      </c>
      <c r="T29" s="155">
        <v>249</v>
      </c>
      <c r="U29" s="155">
        <v>15</v>
      </c>
      <c r="V29" s="155">
        <v>150</v>
      </c>
      <c r="X29" s="372">
        <v>643</v>
      </c>
      <c r="Y29" s="373">
        <v>129</v>
      </c>
      <c r="Z29"/>
      <c r="AA29" s="375">
        <f t="shared" si="4"/>
        <v>-571.11111111111109</v>
      </c>
      <c r="AB29" s="155">
        <f t="shared" si="5"/>
        <v>639</v>
      </c>
      <c r="AC29" s="299"/>
      <c r="AD29" s="628"/>
      <c r="AE29" s="629"/>
      <c r="AF29" s="629"/>
      <c r="AG29" s="629"/>
      <c r="AH29" s="629"/>
      <c r="AI29" s="629"/>
      <c r="AJ29" s="629"/>
      <c r="AK29" s="630"/>
      <c r="AM29" s="292"/>
      <c r="AN29" s="637"/>
      <c r="AO29" s="641"/>
      <c r="AP29" s="642"/>
      <c r="AQ29" s="643"/>
      <c r="AS29" s="634" t="s">
        <v>3751</v>
      </c>
      <c r="AT29" s="634"/>
      <c r="AU29" s="634"/>
      <c r="AZ29" s="339"/>
      <c r="BA29" s="606"/>
      <c r="BB29" s="155" t="s">
        <v>3955</v>
      </c>
      <c r="BD29" s="155"/>
      <c r="BE29" s="155"/>
      <c r="BF29" s="279" t="s">
        <v>3947</v>
      </c>
      <c r="BG29" s="155"/>
      <c r="BH29" s="155" t="s">
        <v>3958</v>
      </c>
    </row>
    <row r="30" spans="1:60" ht="16.5" customHeight="1" thickBot="1">
      <c r="A30" s="155">
        <v>23</v>
      </c>
      <c r="B30" s="155" t="s">
        <v>3651</v>
      </c>
      <c r="C30" s="155" t="s">
        <v>3688</v>
      </c>
      <c r="D30" s="155" t="s">
        <v>3668</v>
      </c>
      <c r="E30" s="155">
        <v>7</v>
      </c>
      <c r="F30" s="155" t="s">
        <v>4026</v>
      </c>
      <c r="G30" s="489" t="str">
        <f t="shared" si="0"/>
        <v>방향형</v>
      </c>
      <c r="H30" s="155" t="s">
        <v>3653</v>
      </c>
      <c r="I30" s="155" t="s">
        <v>4319</v>
      </c>
      <c r="J30" s="155" t="str">
        <f t="shared" si="1"/>
        <v>#Damage/#Distance/#Range/#Mana/#CoolDown</v>
      </c>
      <c r="K30" s="155" t="str">
        <f t="shared" si="2"/>
        <v>~Damage/~Mana/~CoolDown</v>
      </c>
      <c r="L30" s="155">
        <v>500</v>
      </c>
      <c r="R30" s="155">
        <v>4190</v>
      </c>
      <c r="S30" s="155">
        <v>-168</v>
      </c>
      <c r="T30" s="155">
        <v>484</v>
      </c>
      <c r="U30" s="155">
        <v>29</v>
      </c>
      <c r="V30" s="155">
        <v>150</v>
      </c>
      <c r="X30" s="372">
        <v>964</v>
      </c>
      <c r="Y30" s="373">
        <v>193</v>
      </c>
      <c r="Z30"/>
      <c r="AA30" s="375">
        <f t="shared" si="4"/>
        <v>-856.66666666666663</v>
      </c>
      <c r="AB30" s="155">
        <f t="shared" si="5"/>
        <v>963</v>
      </c>
      <c r="AD30" s="631"/>
      <c r="AE30" s="632"/>
      <c r="AF30" s="632"/>
      <c r="AG30" s="632"/>
      <c r="AH30" s="632"/>
      <c r="AI30" s="632"/>
      <c r="AJ30" s="632"/>
      <c r="AK30" s="633"/>
      <c r="AM30" s="292"/>
      <c r="AN30" s="637"/>
      <c r="AO30" s="304" t="s">
        <v>2572</v>
      </c>
      <c r="AP30" s="305" t="s">
        <v>3737</v>
      </c>
      <c r="AQ30" s="306" t="s">
        <v>2574</v>
      </c>
      <c r="AS30" s="634"/>
      <c r="AT30" s="634"/>
      <c r="AU30" s="634"/>
      <c r="AZ30" s="339"/>
      <c r="BA30" s="606"/>
      <c r="BB30" s="155" t="s">
        <v>3943</v>
      </c>
      <c r="BD30" s="155"/>
      <c r="BE30" s="155"/>
      <c r="BF30" s="279" t="s">
        <v>3946</v>
      </c>
      <c r="BG30" s="155"/>
      <c r="BH30" s="155" t="s">
        <v>3959</v>
      </c>
    </row>
    <row r="31" spans="1:60" ht="16.5" customHeight="1" thickTop="1">
      <c r="A31" s="155">
        <v>24</v>
      </c>
      <c r="B31" s="155" t="s">
        <v>3651</v>
      </c>
      <c r="C31" s="155" t="s">
        <v>3688</v>
      </c>
      <c r="D31" s="155" t="s">
        <v>3668</v>
      </c>
      <c r="E31" s="155">
        <v>12</v>
      </c>
      <c r="F31" s="155" t="s">
        <v>4026</v>
      </c>
      <c r="G31" s="489" t="str">
        <f t="shared" si="0"/>
        <v>방향형</v>
      </c>
      <c r="H31" s="155" t="s">
        <v>1091</v>
      </c>
      <c r="I31" s="155" t="s">
        <v>4320</v>
      </c>
      <c r="J31" s="155" t="str">
        <f t="shared" si="1"/>
        <v>#Damage/#Range/#Mana/#CoolDown</v>
      </c>
      <c r="K31" s="155" t="str">
        <f t="shared" si="2"/>
        <v>~Damage/~Mana/~CoolDown</v>
      </c>
      <c r="R31" s="155">
        <v>9101</v>
      </c>
      <c r="S31" s="155">
        <v>-364</v>
      </c>
      <c r="T31" s="155">
        <v>1427</v>
      </c>
      <c r="U31" s="155">
        <v>86</v>
      </c>
      <c r="V31" s="155">
        <v>750</v>
      </c>
      <c r="X31" s="372">
        <v>1499</v>
      </c>
      <c r="Y31" s="373">
        <v>300</v>
      </c>
      <c r="Z31"/>
      <c r="AA31" s="375">
        <f t="shared" si="4"/>
        <v>-1332.2222222222222</v>
      </c>
      <c r="AB31" s="155">
        <f t="shared" si="5"/>
        <v>1490</v>
      </c>
      <c r="AD31" s="651" t="s">
        <v>3875</v>
      </c>
      <c r="AE31" s="646" t="s">
        <v>3750</v>
      </c>
      <c r="AF31" s="617"/>
      <c r="AG31" s="647"/>
      <c r="AH31" s="619" t="s">
        <v>3755</v>
      </c>
      <c r="AI31" s="620"/>
      <c r="AJ31" s="621"/>
      <c r="AK31" s="613" t="s">
        <v>4088</v>
      </c>
      <c r="AM31" s="292"/>
      <c r="AN31" s="318" t="s">
        <v>2575</v>
      </c>
      <c r="AO31" s="319" t="s">
        <v>2576</v>
      </c>
      <c r="AP31" s="319" t="s">
        <v>2577</v>
      </c>
      <c r="AQ31" s="320" t="s">
        <v>2578</v>
      </c>
      <c r="AS31" s="635" t="s">
        <v>3752</v>
      </c>
      <c r="AT31" s="635"/>
      <c r="AU31" s="635"/>
      <c r="AZ31" s="339"/>
      <c r="BA31" s="608" t="s">
        <v>3942</v>
      </c>
      <c r="BB31" s="155" t="s">
        <v>3914</v>
      </c>
      <c r="BC31" s="399"/>
      <c r="BD31" s="399"/>
      <c r="BE31" s="279"/>
      <c r="BF31" s="279" t="s">
        <v>3926</v>
      </c>
      <c r="BG31" s="155"/>
      <c r="BH31" s="155" t="s">
        <v>3927</v>
      </c>
    </row>
    <row r="32" spans="1:60" ht="16.5" customHeight="1">
      <c r="A32" s="155">
        <v>25</v>
      </c>
      <c r="B32" s="155" t="s">
        <v>3651</v>
      </c>
      <c r="C32" s="155" t="s">
        <v>425</v>
      </c>
      <c r="D32" s="155" t="s">
        <v>1100</v>
      </c>
      <c r="E32" s="155">
        <v>1</v>
      </c>
      <c r="F32" s="155" t="s">
        <v>4102</v>
      </c>
      <c r="G32" s="477" t="str">
        <f t="shared" si="0"/>
        <v>방향형</v>
      </c>
      <c r="H32" s="155" t="s">
        <v>1100</v>
      </c>
      <c r="I32" s="34" t="s">
        <v>4350</v>
      </c>
      <c r="J32" s="155" t="str">
        <f t="shared" si="1"/>
        <v>#CastingTime/#Damage/#Distance/#Mana/#CoolDown</v>
      </c>
      <c r="K32" s="155" t="str">
        <f t="shared" si="2"/>
        <v>~CastingTime/~Damage/~Mana/~CoolDown</v>
      </c>
      <c r="L32" s="155">
        <v>200</v>
      </c>
      <c r="N32" s="155">
        <v>95</v>
      </c>
      <c r="O32" s="155">
        <v>-5</v>
      </c>
      <c r="R32" s="155">
        <v>1375</v>
      </c>
      <c r="S32" s="155">
        <v>-55</v>
      </c>
      <c r="T32" s="155">
        <v>126</v>
      </c>
      <c r="U32" s="155">
        <v>8</v>
      </c>
      <c r="X32" s="372">
        <v>322</v>
      </c>
      <c r="Y32" s="373">
        <v>64</v>
      </c>
      <c r="Z32"/>
      <c r="AA32" s="375">
        <f t="shared" si="4"/>
        <v>-286.66666666666669</v>
      </c>
      <c r="AB32" s="155">
        <f t="shared" si="5"/>
        <v>314</v>
      </c>
      <c r="AD32" s="652"/>
      <c r="AE32" s="648"/>
      <c r="AF32" s="618"/>
      <c r="AG32" s="649"/>
      <c r="AH32" s="619"/>
      <c r="AI32" s="620"/>
      <c r="AJ32" s="621"/>
      <c r="AK32" s="613"/>
      <c r="AM32" s="292"/>
      <c r="AN32" s="309" t="s">
        <v>2581</v>
      </c>
      <c r="AO32" s="298"/>
      <c r="AP32" s="298" t="s">
        <v>1052</v>
      </c>
      <c r="AQ32" s="310"/>
      <c r="AS32" s="605" t="s">
        <v>3753</v>
      </c>
      <c r="AT32" s="605"/>
      <c r="AU32" s="605"/>
      <c r="AZ32" s="339"/>
      <c r="BA32" s="608"/>
      <c r="BB32" s="155" t="s">
        <v>3915</v>
      </c>
      <c r="BC32" s="394"/>
      <c r="BE32" s="279"/>
      <c r="BF32" s="279" t="s">
        <v>3928</v>
      </c>
      <c r="BG32" s="155"/>
      <c r="BH32" s="155"/>
    </row>
    <row r="33" spans="1:60" ht="16.5" customHeight="1">
      <c r="A33" s="155">
        <v>26</v>
      </c>
      <c r="B33" s="155" t="s">
        <v>3651</v>
      </c>
      <c r="C33" s="155" t="s">
        <v>425</v>
      </c>
      <c r="D33" s="155" t="s">
        <v>1100</v>
      </c>
      <c r="E33" s="155">
        <v>10</v>
      </c>
      <c r="F33" s="155" t="s">
        <v>4102</v>
      </c>
      <c r="G33" s="477" t="str">
        <f t="shared" si="0"/>
        <v>방향형</v>
      </c>
      <c r="H33" s="155" t="s">
        <v>1109</v>
      </c>
      <c r="I33" s="34" t="s">
        <v>4351</v>
      </c>
      <c r="J33" s="155" t="str">
        <f t="shared" si="1"/>
        <v>#CastingTime/#Damage/#Distance/#Mana/#CoolDown</v>
      </c>
      <c r="K33" s="155" t="str">
        <f t="shared" si="2"/>
        <v>~CastingTime/~Damage/~Mana/~CoolDown</v>
      </c>
      <c r="L33" s="155">
        <v>650</v>
      </c>
      <c r="N33" s="155">
        <v>95</v>
      </c>
      <c r="O33" s="155">
        <v>-5</v>
      </c>
      <c r="R33" s="155">
        <v>6744</v>
      </c>
      <c r="S33" s="155">
        <v>-270</v>
      </c>
      <c r="T33" s="155">
        <v>929</v>
      </c>
      <c r="U33" s="155">
        <v>56</v>
      </c>
      <c r="X33" s="372">
        <v>1285</v>
      </c>
      <c r="Y33" s="373">
        <v>257</v>
      </c>
      <c r="Z33"/>
      <c r="AA33" s="375">
        <f t="shared" si="4"/>
        <v>-1142.2222222222222</v>
      </c>
      <c r="AB33" s="155">
        <f t="shared" si="5"/>
        <v>1277</v>
      </c>
      <c r="AD33" s="331" t="s">
        <v>3757</v>
      </c>
      <c r="AE33" s="302" t="s">
        <v>3665</v>
      </c>
      <c r="AF33" s="302" t="s">
        <v>3664</v>
      </c>
      <c r="AG33" s="302" t="s">
        <v>4090</v>
      </c>
      <c r="AH33" s="412" t="s">
        <v>3671</v>
      </c>
      <c r="AI33" s="413" t="s">
        <v>3669</v>
      </c>
      <c r="AJ33" s="426" t="s">
        <v>3774</v>
      </c>
      <c r="AK33" s="427" t="s">
        <v>920</v>
      </c>
      <c r="AM33" s="292"/>
      <c r="AN33" s="309" t="s">
        <v>2583</v>
      </c>
      <c r="AO33" s="298"/>
      <c r="AQ33" s="311" t="s">
        <v>1100</v>
      </c>
      <c r="AS33" s="598" t="s">
        <v>3772</v>
      </c>
      <c r="AT33" s="598"/>
      <c r="AU33" s="598"/>
      <c r="AZ33" s="339"/>
      <c r="BA33" s="608"/>
      <c r="BB33" s="155" t="s">
        <v>3929</v>
      </c>
      <c r="BC33" s="394"/>
      <c r="BE33" s="279"/>
      <c r="BF33" s="279" t="s">
        <v>3930</v>
      </c>
      <c r="BG33" s="155"/>
      <c r="BH33" s="155"/>
    </row>
    <row r="34" spans="1:60" ht="16.5" customHeight="1">
      <c r="A34" s="155">
        <v>27</v>
      </c>
      <c r="B34" s="155" t="s">
        <v>3651</v>
      </c>
      <c r="C34" s="155" t="s">
        <v>920</v>
      </c>
      <c r="D34" s="155" t="s">
        <v>920</v>
      </c>
      <c r="E34" s="155">
        <v>0</v>
      </c>
      <c r="F34" s="34" t="s">
        <v>4104</v>
      </c>
      <c r="G34" s="477" t="str">
        <f t="shared" si="0"/>
        <v>클릭불가</v>
      </c>
      <c r="H34" s="155" t="s">
        <v>1119</v>
      </c>
      <c r="I34" s="34" t="s">
        <v>3735</v>
      </c>
      <c r="J34" s="155" t="str">
        <f t="shared" si="1"/>
        <v>#Mana/#CoolDown</v>
      </c>
      <c r="K34" s="155" t="str">
        <f t="shared" si="2"/>
        <v>~Mana/~CoolDown</v>
      </c>
      <c r="R34" s="155">
        <v>15</v>
      </c>
      <c r="S34" s="155">
        <v>15</v>
      </c>
      <c r="X34" s="372">
        <v>2</v>
      </c>
      <c r="Y34" s="373">
        <v>2</v>
      </c>
      <c r="Z34"/>
      <c r="AA34" s="375">
        <f t="shared" si="4"/>
        <v>0</v>
      </c>
      <c r="AB34" s="155">
        <f t="shared" si="5"/>
        <v>2</v>
      </c>
      <c r="AD34" s="332">
        <v>0</v>
      </c>
      <c r="AE34" s="343" t="s">
        <v>3665</v>
      </c>
      <c r="AF34" s="343" t="s">
        <v>3684</v>
      </c>
      <c r="AG34" s="343"/>
      <c r="AH34" s="301" t="s">
        <v>1006</v>
      </c>
      <c r="AI34" s="343" t="s">
        <v>1052</v>
      </c>
      <c r="AJ34" s="300"/>
      <c r="AK34" s="322" t="s">
        <v>1119</v>
      </c>
      <c r="AL34" s="279"/>
      <c r="AN34" s="309" t="s">
        <v>2585</v>
      </c>
      <c r="AP34" s="298" t="s">
        <v>1062</v>
      </c>
      <c r="AQ34" s="311"/>
      <c r="AS34" s="598"/>
      <c r="AT34" s="598"/>
      <c r="AU34" s="598"/>
      <c r="AZ34" s="339"/>
      <c r="BA34" s="608"/>
      <c r="BB34" s="155" t="s">
        <v>3916</v>
      </c>
      <c r="BC34" s="394"/>
      <c r="BE34" s="279"/>
      <c r="BF34" s="279" t="s">
        <v>3925</v>
      </c>
      <c r="BG34" s="279"/>
      <c r="BH34" s="155" t="s">
        <v>3931</v>
      </c>
    </row>
    <row r="35" spans="1:60" ht="16.5" customHeight="1">
      <c r="A35" s="155">
        <v>28</v>
      </c>
      <c r="B35" s="155" t="s">
        <v>3651</v>
      </c>
      <c r="C35" s="155" t="s">
        <v>920</v>
      </c>
      <c r="D35" s="155" t="s">
        <v>920</v>
      </c>
      <c r="E35" s="155">
        <v>1</v>
      </c>
      <c r="F35" s="34" t="s">
        <v>4104</v>
      </c>
      <c r="G35" s="477" t="str">
        <f t="shared" si="0"/>
        <v>클릭불가</v>
      </c>
      <c r="H35" s="155" t="s">
        <v>1123</v>
      </c>
      <c r="I35" s="34" t="s">
        <v>3722</v>
      </c>
      <c r="J35" s="155" t="str">
        <f t="shared" si="1"/>
        <v>#Mana/#CoolDown</v>
      </c>
      <c r="K35" s="155" t="str">
        <f t="shared" si="2"/>
        <v>~Mana/~CoolDown</v>
      </c>
      <c r="R35" s="155">
        <v>15</v>
      </c>
      <c r="S35" s="155">
        <v>15</v>
      </c>
      <c r="X35" s="372">
        <v>4</v>
      </c>
      <c r="Y35" s="373">
        <v>4</v>
      </c>
      <c r="Z35"/>
      <c r="AA35" s="375">
        <f t="shared" si="4"/>
        <v>0</v>
      </c>
      <c r="AB35" s="155">
        <f t="shared" si="5"/>
        <v>4</v>
      </c>
      <c r="AD35" s="332">
        <v>1</v>
      </c>
      <c r="AE35" s="343"/>
      <c r="AF35" s="343"/>
      <c r="AG35" s="343" t="s">
        <v>1205</v>
      </c>
      <c r="AH35" s="301"/>
      <c r="AI35" s="343"/>
      <c r="AJ35" s="300" t="s">
        <v>3672</v>
      </c>
      <c r="AK35" s="322" t="s">
        <v>1123</v>
      </c>
      <c r="AL35" s="279"/>
      <c r="AN35" s="309" t="s">
        <v>2587</v>
      </c>
      <c r="AO35" s="307" t="s">
        <v>1018</v>
      </c>
      <c r="AQ35" s="311"/>
      <c r="AS35" s="598"/>
      <c r="AT35" s="598"/>
      <c r="AU35" s="598"/>
      <c r="AZ35" s="339"/>
      <c r="BA35" s="608"/>
      <c r="BB35" s="155" t="s">
        <v>3917</v>
      </c>
      <c r="BC35" s="394"/>
      <c r="BE35" s="279"/>
      <c r="BF35" s="396" t="s">
        <v>3932</v>
      </c>
      <c r="BH35" s="155" t="s">
        <v>3933</v>
      </c>
    </row>
    <row r="36" spans="1:60" ht="16.5" customHeight="1">
      <c r="A36" s="155">
        <v>29</v>
      </c>
      <c r="B36" s="155" t="s">
        <v>3651</v>
      </c>
      <c r="C36" s="155" t="s">
        <v>920</v>
      </c>
      <c r="D36" s="155" t="s">
        <v>920</v>
      </c>
      <c r="E36" s="155">
        <v>2</v>
      </c>
      <c r="F36" s="34" t="s">
        <v>4104</v>
      </c>
      <c r="G36" s="477" t="str">
        <f t="shared" si="0"/>
        <v>클릭불가</v>
      </c>
      <c r="H36" s="155" t="s">
        <v>1127</v>
      </c>
      <c r="I36" s="34" t="s">
        <v>3723</v>
      </c>
      <c r="J36" s="155" t="str">
        <f t="shared" si="1"/>
        <v>#Mana/#CoolDown</v>
      </c>
      <c r="K36" s="155" t="str">
        <f t="shared" si="2"/>
        <v>~Mana/~CoolDown</v>
      </c>
      <c r="R36" s="155">
        <v>15</v>
      </c>
      <c r="S36" s="155">
        <v>15</v>
      </c>
      <c r="X36" s="372">
        <v>8</v>
      </c>
      <c r="Y36" s="373">
        <v>8</v>
      </c>
      <c r="Z36"/>
      <c r="AA36" s="375">
        <f t="shared" si="4"/>
        <v>0</v>
      </c>
      <c r="AB36" s="155">
        <f t="shared" si="5"/>
        <v>8</v>
      </c>
      <c r="AD36" s="332">
        <v>2</v>
      </c>
      <c r="AE36" s="343" t="s">
        <v>914</v>
      </c>
      <c r="AF36" s="343" t="s">
        <v>3664</v>
      </c>
      <c r="AG36" s="343"/>
      <c r="AH36" s="301"/>
      <c r="AI36" s="343" t="s">
        <v>1062</v>
      </c>
      <c r="AJ36" s="337" t="s">
        <v>983</v>
      </c>
      <c r="AK36" s="322" t="s">
        <v>1127</v>
      </c>
      <c r="AL36" s="279"/>
      <c r="AN36" s="309" t="s">
        <v>2591</v>
      </c>
      <c r="AP36" s="298" t="s">
        <v>1073</v>
      </c>
      <c r="AQ36" s="311"/>
      <c r="AS36" s="604" t="s">
        <v>3754</v>
      </c>
      <c r="AT36" s="605"/>
      <c r="AU36" s="605"/>
      <c r="AZ36" s="339"/>
      <c r="BA36" s="607" t="s">
        <v>3893</v>
      </c>
      <c r="BB36" s="155" t="s">
        <v>3934</v>
      </c>
      <c r="BC36" s="394"/>
      <c r="BE36" s="279"/>
      <c r="BF36" s="396" t="s">
        <v>3938</v>
      </c>
      <c r="BH36" s="155" t="s">
        <v>3939</v>
      </c>
    </row>
    <row r="37" spans="1:60" ht="16.5" customHeight="1">
      <c r="A37" s="155">
        <v>30</v>
      </c>
      <c r="B37" s="155" t="s">
        <v>3651</v>
      </c>
      <c r="C37" s="155" t="s">
        <v>920</v>
      </c>
      <c r="D37" s="155" t="s">
        <v>920</v>
      </c>
      <c r="E37" s="155">
        <v>3</v>
      </c>
      <c r="F37" s="34" t="s">
        <v>4104</v>
      </c>
      <c r="G37" s="477" t="str">
        <f t="shared" si="0"/>
        <v>클릭불가</v>
      </c>
      <c r="H37" s="155" t="s">
        <v>1133</v>
      </c>
      <c r="I37" s="34" t="s">
        <v>3724</v>
      </c>
      <c r="J37" s="155" t="str">
        <f t="shared" si="1"/>
        <v>#Mana/#CoolDown</v>
      </c>
      <c r="K37" s="155" t="str">
        <f t="shared" si="2"/>
        <v>~Mana/~CoolDown</v>
      </c>
      <c r="R37" s="155">
        <v>15</v>
      </c>
      <c r="S37" s="155">
        <v>15</v>
      </c>
      <c r="X37" s="372">
        <v>12</v>
      </c>
      <c r="Y37" s="373">
        <v>12</v>
      </c>
      <c r="Z37"/>
      <c r="AA37" s="375">
        <f t="shared" si="4"/>
        <v>0</v>
      </c>
      <c r="AB37" s="155">
        <f t="shared" si="5"/>
        <v>12</v>
      </c>
      <c r="AD37" s="332">
        <v>3</v>
      </c>
      <c r="AE37" s="343"/>
      <c r="AF37" s="343"/>
      <c r="AG37" s="343"/>
      <c r="AH37" s="301" t="s">
        <v>1018</v>
      </c>
      <c r="AI37" s="343"/>
      <c r="AJ37" s="300"/>
      <c r="AK37" s="322" t="s">
        <v>1133</v>
      </c>
      <c r="AL37" s="279"/>
      <c r="AN37" s="312" t="s">
        <v>3740</v>
      </c>
      <c r="AO37" s="298"/>
      <c r="AP37" s="298"/>
      <c r="AQ37" s="311"/>
      <c r="AS37" s="605"/>
      <c r="AT37" s="605"/>
      <c r="AU37" s="605"/>
      <c r="AZ37" s="339"/>
      <c r="BA37" s="607"/>
      <c r="BB37" s="155" t="s">
        <v>3665</v>
      </c>
      <c r="BC37" s="394"/>
      <c r="BE37" s="279"/>
      <c r="BF37" s="396" t="s">
        <v>3965</v>
      </c>
      <c r="BH37" s="155" t="s">
        <v>3966</v>
      </c>
    </row>
    <row r="38" spans="1:60" ht="16.5" customHeight="1">
      <c r="A38" s="155">
        <v>31</v>
      </c>
      <c r="B38" s="155" t="s">
        <v>3651</v>
      </c>
      <c r="C38" s="155" t="s">
        <v>920</v>
      </c>
      <c r="D38" s="155" t="s">
        <v>920</v>
      </c>
      <c r="E38" s="155">
        <v>4</v>
      </c>
      <c r="F38" s="34" t="s">
        <v>4104</v>
      </c>
      <c r="G38" s="477" t="str">
        <f t="shared" si="0"/>
        <v>클릭불가</v>
      </c>
      <c r="H38" s="155" t="s">
        <v>1138</v>
      </c>
      <c r="I38" s="34" t="s">
        <v>3725</v>
      </c>
      <c r="J38" s="155" t="str">
        <f t="shared" si="1"/>
        <v>#Mana/#CoolDown</v>
      </c>
      <c r="K38" s="155" t="str">
        <f t="shared" si="2"/>
        <v>~Mana/~CoolDown</v>
      </c>
      <c r="R38" s="155">
        <v>15</v>
      </c>
      <c r="S38" s="155">
        <v>15</v>
      </c>
      <c r="X38" s="372">
        <v>16</v>
      </c>
      <c r="Y38" s="373">
        <v>16</v>
      </c>
      <c r="Z38"/>
      <c r="AA38" s="375">
        <f t="shared" si="4"/>
        <v>0</v>
      </c>
      <c r="AB38" s="155">
        <f t="shared" si="5"/>
        <v>16</v>
      </c>
      <c r="AD38" s="332">
        <v>4</v>
      </c>
      <c r="AE38" s="343"/>
      <c r="AF38" s="323"/>
      <c r="AG38" s="323" t="s">
        <v>3758</v>
      </c>
      <c r="AH38" s="301"/>
      <c r="AI38" s="343" t="s">
        <v>1073</v>
      </c>
      <c r="AJ38" s="337" t="s">
        <v>991</v>
      </c>
      <c r="AK38" s="334" t="s">
        <v>1138</v>
      </c>
      <c r="AL38" s="279"/>
      <c r="AN38" s="309" t="s">
        <v>2596</v>
      </c>
      <c r="AO38" s="307" t="s">
        <v>1030</v>
      </c>
      <c r="AQ38" s="311"/>
      <c r="AZ38" s="339"/>
      <c r="BA38" s="608" t="s">
        <v>3960</v>
      </c>
      <c r="BB38" s="155" t="s">
        <v>3948</v>
      </c>
      <c r="BD38" s="155"/>
      <c r="BE38" s="155"/>
      <c r="BF38" s="379">
        <v>4</v>
      </c>
      <c r="BG38" s="155"/>
      <c r="BH38" s="155" t="s">
        <v>3967</v>
      </c>
    </row>
    <row r="39" spans="1:60" ht="16.5" customHeight="1">
      <c r="A39" s="155">
        <v>32</v>
      </c>
      <c r="B39" s="155" t="s">
        <v>3651</v>
      </c>
      <c r="C39" s="155" t="s">
        <v>920</v>
      </c>
      <c r="D39" s="155" t="s">
        <v>920</v>
      </c>
      <c r="E39" s="155">
        <v>5</v>
      </c>
      <c r="F39" s="34" t="s">
        <v>4104</v>
      </c>
      <c r="G39" s="477" t="str">
        <f t="shared" si="0"/>
        <v>클릭불가</v>
      </c>
      <c r="H39" s="155" t="s">
        <v>1144</v>
      </c>
      <c r="I39" s="34" t="s">
        <v>3726</v>
      </c>
      <c r="J39" s="155" t="str">
        <f t="shared" si="1"/>
        <v>#Mana/#CoolDown</v>
      </c>
      <c r="K39" s="155" t="str">
        <f t="shared" si="2"/>
        <v>~Mana/~CoolDown</v>
      </c>
      <c r="R39" s="155">
        <v>15</v>
      </c>
      <c r="S39" s="155">
        <v>15</v>
      </c>
      <c r="X39" s="372">
        <v>20</v>
      </c>
      <c r="Y39" s="373">
        <v>20</v>
      </c>
      <c r="Z39"/>
      <c r="AA39" s="375">
        <f t="shared" si="4"/>
        <v>0</v>
      </c>
      <c r="AB39" s="155">
        <f t="shared" si="5"/>
        <v>20</v>
      </c>
      <c r="AD39" s="332">
        <v>5</v>
      </c>
      <c r="AE39" s="343" t="s">
        <v>935</v>
      </c>
      <c r="AF39" s="343" t="s">
        <v>3656</v>
      </c>
      <c r="AG39" s="343"/>
      <c r="AH39" s="301"/>
      <c r="AI39" s="343"/>
      <c r="AJ39" s="300"/>
      <c r="AK39" s="425" t="s">
        <v>4078</v>
      </c>
      <c r="AL39" s="279"/>
      <c r="AN39" s="309" t="s">
        <v>2599</v>
      </c>
      <c r="AP39" s="298" t="s">
        <v>2597</v>
      </c>
      <c r="AQ39" s="311"/>
      <c r="AZ39" s="339"/>
      <c r="BA39" s="608"/>
      <c r="BB39" s="155" t="s">
        <v>3961</v>
      </c>
      <c r="BD39" s="155"/>
      <c r="BE39" s="155"/>
      <c r="BF39" s="290" t="s">
        <v>3953</v>
      </c>
      <c r="BG39" s="155"/>
      <c r="BH39" s="155" t="s">
        <v>3952</v>
      </c>
    </row>
    <row r="40" spans="1:60" ht="16.5" customHeight="1">
      <c r="A40" s="155">
        <v>33</v>
      </c>
      <c r="B40" s="155" t="s">
        <v>3651</v>
      </c>
      <c r="C40" s="155" t="s">
        <v>920</v>
      </c>
      <c r="D40" s="155" t="s">
        <v>920</v>
      </c>
      <c r="E40" s="155">
        <v>6</v>
      </c>
      <c r="F40" s="34" t="s">
        <v>4104</v>
      </c>
      <c r="G40" s="477" t="str">
        <f t="shared" si="0"/>
        <v>클릭불가</v>
      </c>
      <c r="H40" s="155" t="s">
        <v>1143</v>
      </c>
      <c r="I40" s="34" t="s">
        <v>3727</v>
      </c>
      <c r="J40" s="155" t="str">
        <f t="shared" si="1"/>
        <v>#Mana/#CoolDown</v>
      </c>
      <c r="K40" s="155" t="str">
        <f t="shared" si="2"/>
        <v>~Mana/~CoolDown</v>
      </c>
      <c r="R40" s="155">
        <v>15</v>
      </c>
      <c r="S40" s="155">
        <v>15</v>
      </c>
      <c r="X40" s="372">
        <v>24</v>
      </c>
      <c r="Y40" s="373">
        <v>24</v>
      </c>
      <c r="Z40"/>
      <c r="AA40" s="375">
        <f t="shared" si="4"/>
        <v>0</v>
      </c>
      <c r="AB40" s="155">
        <f t="shared" si="5"/>
        <v>24</v>
      </c>
      <c r="AD40" s="332">
        <v>6</v>
      </c>
      <c r="AE40" s="343"/>
      <c r="AF40" s="343"/>
      <c r="AG40" s="343"/>
      <c r="AH40" s="336" t="s">
        <v>1030</v>
      </c>
      <c r="AI40" s="343"/>
      <c r="AJ40" s="300"/>
      <c r="AK40" s="322" t="s">
        <v>1143</v>
      </c>
      <c r="AL40" s="279"/>
      <c r="AN40" s="309" t="s">
        <v>2601</v>
      </c>
      <c r="AO40" s="307"/>
      <c r="AQ40" s="310"/>
      <c r="AS40" s="155" t="s">
        <v>3768</v>
      </c>
      <c r="AZ40" s="339"/>
      <c r="BA40" s="608" t="s">
        <v>3964</v>
      </c>
      <c r="BB40" s="155" t="s">
        <v>3921</v>
      </c>
      <c r="BC40" s="394"/>
      <c r="BE40" s="279"/>
      <c r="BF40" s="396" t="s">
        <v>3918</v>
      </c>
      <c r="BH40" s="155" t="s">
        <v>3974</v>
      </c>
    </row>
    <row r="41" spans="1:60" ht="16.5" customHeight="1">
      <c r="A41" s="155">
        <v>34</v>
      </c>
      <c r="B41" s="155" t="s">
        <v>3651</v>
      </c>
      <c r="C41" s="155" t="s">
        <v>920</v>
      </c>
      <c r="D41" s="155" t="s">
        <v>920</v>
      </c>
      <c r="E41" s="155">
        <v>7</v>
      </c>
      <c r="F41" s="34" t="s">
        <v>4104</v>
      </c>
      <c r="G41" s="477" t="str">
        <f t="shared" si="0"/>
        <v>클릭불가</v>
      </c>
      <c r="H41" s="155" t="s">
        <v>1091</v>
      </c>
      <c r="I41" s="34" t="s">
        <v>3852</v>
      </c>
      <c r="J41" s="155" t="str">
        <f t="shared" si="1"/>
        <v>#Mana/#CoolDown</v>
      </c>
      <c r="K41" s="155" t="str">
        <f t="shared" si="2"/>
        <v>~Mana/~CoolDown</v>
      </c>
      <c r="R41" s="155">
        <v>15</v>
      </c>
      <c r="S41" s="155">
        <v>15</v>
      </c>
      <c r="X41" s="372">
        <v>56</v>
      </c>
      <c r="Y41" s="373">
        <v>56</v>
      </c>
      <c r="Z41"/>
      <c r="AA41" s="375">
        <f t="shared" si="4"/>
        <v>0</v>
      </c>
      <c r="AB41" s="155">
        <f t="shared" si="5"/>
        <v>56</v>
      </c>
      <c r="AD41" s="332">
        <v>7</v>
      </c>
      <c r="AE41" s="343"/>
      <c r="AF41" s="335"/>
      <c r="AG41" s="335" t="s">
        <v>3759</v>
      </c>
      <c r="AH41" s="301"/>
      <c r="AI41" s="343" t="s">
        <v>3653</v>
      </c>
      <c r="AJ41" s="337" t="s">
        <v>999</v>
      </c>
      <c r="AK41" s="322" t="s">
        <v>1091</v>
      </c>
      <c r="AL41" s="279"/>
      <c r="AN41" s="313" t="s">
        <v>3741</v>
      </c>
      <c r="AO41" s="298"/>
      <c r="AP41" s="298"/>
      <c r="AQ41" s="311"/>
      <c r="AS41" s="603" t="s">
        <v>3763</v>
      </c>
      <c r="AT41" s="603"/>
      <c r="AU41" s="603"/>
      <c r="AZ41" s="339"/>
      <c r="BA41" s="608"/>
      <c r="BB41" s="155" t="s">
        <v>3949</v>
      </c>
      <c r="BD41" s="155"/>
      <c r="BE41" s="155"/>
      <c r="BF41" s="377">
        <v>0.5</v>
      </c>
      <c r="BG41" s="155"/>
      <c r="BH41" s="155" t="s">
        <v>3971</v>
      </c>
    </row>
    <row r="42" spans="1:60" ht="16.5" customHeight="1">
      <c r="A42" s="155">
        <v>35</v>
      </c>
      <c r="B42" s="155" t="s">
        <v>3651</v>
      </c>
      <c r="C42" s="155" t="s">
        <v>920</v>
      </c>
      <c r="D42" s="155" t="s">
        <v>920</v>
      </c>
      <c r="E42" s="155">
        <v>8</v>
      </c>
      <c r="F42" s="34" t="s">
        <v>4104</v>
      </c>
      <c r="G42" s="477" t="str">
        <f t="shared" si="0"/>
        <v>클릭불가</v>
      </c>
      <c r="H42" s="155" t="s">
        <v>1157</v>
      </c>
      <c r="I42" s="34" t="s">
        <v>3728</v>
      </c>
      <c r="J42" s="155" t="str">
        <f t="shared" si="1"/>
        <v>#Mana/#CoolDown</v>
      </c>
      <c r="K42" s="155" t="str">
        <f t="shared" si="2"/>
        <v>~Mana/~CoolDown</v>
      </c>
      <c r="R42" s="155">
        <v>15</v>
      </c>
      <c r="S42" s="155">
        <v>15</v>
      </c>
      <c r="X42" s="372">
        <v>28</v>
      </c>
      <c r="Y42" s="373">
        <v>28</v>
      </c>
      <c r="Z42"/>
      <c r="AA42" s="375">
        <f t="shared" si="4"/>
        <v>0</v>
      </c>
      <c r="AB42" s="155">
        <f t="shared" si="5"/>
        <v>28</v>
      </c>
      <c r="AD42" s="332">
        <v>8</v>
      </c>
      <c r="AE42" s="343" t="s">
        <v>945</v>
      </c>
      <c r="AF42" s="343"/>
      <c r="AG42" s="324" t="s">
        <v>1209</v>
      </c>
      <c r="AH42" s="301"/>
      <c r="AI42" s="343"/>
      <c r="AJ42" s="300"/>
      <c r="AK42" s="334" t="s">
        <v>1157</v>
      </c>
      <c r="AL42" s="279"/>
      <c r="AN42" s="313" t="s">
        <v>3742</v>
      </c>
      <c r="AO42" s="284"/>
      <c r="AP42" s="284"/>
      <c r="AQ42" s="311" t="s">
        <v>3739</v>
      </c>
      <c r="AS42" s="603"/>
      <c r="AT42" s="603"/>
      <c r="AU42" s="603"/>
      <c r="AZ42" s="339"/>
      <c r="BA42" s="608"/>
      <c r="BB42" s="155" t="s">
        <v>3887</v>
      </c>
      <c r="BD42" s="155"/>
      <c r="BE42" s="155"/>
      <c r="BF42" s="377">
        <v>1</v>
      </c>
      <c r="BG42" s="155"/>
      <c r="BH42" s="155" t="s">
        <v>3970</v>
      </c>
    </row>
    <row r="43" spans="1:60" ht="16.5" customHeight="1">
      <c r="A43" s="155">
        <v>36</v>
      </c>
      <c r="B43" s="155" t="s">
        <v>3651</v>
      </c>
      <c r="C43" s="155" t="s">
        <v>920</v>
      </c>
      <c r="D43" s="155" t="s">
        <v>920</v>
      </c>
      <c r="E43" s="155">
        <v>9</v>
      </c>
      <c r="F43" s="34" t="s">
        <v>4104</v>
      </c>
      <c r="G43" s="477" t="str">
        <f t="shared" si="0"/>
        <v>클릭불가</v>
      </c>
      <c r="H43" s="155" t="s">
        <v>1148</v>
      </c>
      <c r="I43" s="34" t="s">
        <v>3729</v>
      </c>
      <c r="J43" s="155" t="str">
        <f t="shared" si="1"/>
        <v>#Mana/#CoolDown</v>
      </c>
      <c r="K43" s="155" t="str">
        <f t="shared" si="2"/>
        <v>~Mana/~CoolDown</v>
      </c>
      <c r="R43" s="155">
        <v>15</v>
      </c>
      <c r="S43" s="155">
        <v>15</v>
      </c>
      <c r="X43" s="372">
        <v>32</v>
      </c>
      <c r="Y43" s="373">
        <v>32</v>
      </c>
      <c r="Z43"/>
      <c r="AA43" s="375">
        <f t="shared" si="4"/>
        <v>0</v>
      </c>
      <c r="AB43" s="155">
        <f t="shared" si="5"/>
        <v>32</v>
      </c>
      <c r="AD43" s="332">
        <v>9</v>
      </c>
      <c r="AE43" s="343"/>
      <c r="AF43" s="335"/>
      <c r="AG43" s="335" t="s">
        <v>3760</v>
      </c>
      <c r="AH43" s="301"/>
      <c r="AI43" s="343"/>
      <c r="AJ43" s="300"/>
      <c r="AK43" s="334" t="s">
        <v>1148</v>
      </c>
      <c r="AL43" s="279"/>
      <c r="AN43" s="313" t="s">
        <v>3743</v>
      </c>
      <c r="AO43" s="308" t="s">
        <v>3738</v>
      </c>
      <c r="AP43" s="284"/>
      <c r="AQ43" s="314"/>
      <c r="AS43" s="644" t="s">
        <v>3764</v>
      </c>
      <c r="AT43" s="644"/>
      <c r="AU43" s="644"/>
      <c r="AZ43" s="339"/>
      <c r="BA43" s="608"/>
      <c r="BB43" s="155" t="s">
        <v>3951</v>
      </c>
      <c r="BD43" s="155"/>
      <c r="BE43" s="155"/>
      <c r="BF43" s="377">
        <v>1.25</v>
      </c>
      <c r="BG43" s="155"/>
      <c r="BH43" s="155" t="s">
        <v>3973</v>
      </c>
    </row>
    <row r="44" spans="1:60" ht="16.5" customHeight="1">
      <c r="A44" s="155">
        <v>37</v>
      </c>
      <c r="B44" s="155" t="s">
        <v>3651</v>
      </c>
      <c r="C44" s="155" t="s">
        <v>920</v>
      </c>
      <c r="D44" s="155" t="s">
        <v>920</v>
      </c>
      <c r="E44" s="155">
        <v>10</v>
      </c>
      <c r="F44" s="34" t="s">
        <v>4104</v>
      </c>
      <c r="G44" s="477" t="str">
        <f t="shared" si="0"/>
        <v>클릭불가</v>
      </c>
      <c r="H44" s="155" t="s">
        <v>1152</v>
      </c>
      <c r="I44" s="34" t="s">
        <v>3730</v>
      </c>
      <c r="J44" s="155" t="str">
        <f t="shared" si="1"/>
        <v>#Mana/#CoolDown</v>
      </c>
      <c r="K44" s="155" t="str">
        <f t="shared" si="2"/>
        <v>~Mana/~CoolDown</v>
      </c>
      <c r="R44" s="155">
        <v>15</v>
      </c>
      <c r="S44" s="155">
        <v>15</v>
      </c>
      <c r="X44" s="372">
        <v>36</v>
      </c>
      <c r="Y44" s="373">
        <v>36</v>
      </c>
      <c r="Z44"/>
      <c r="AA44" s="375">
        <f t="shared" si="4"/>
        <v>0</v>
      </c>
      <c r="AB44" s="155">
        <f t="shared" si="5"/>
        <v>36</v>
      </c>
      <c r="AD44" s="332">
        <v>10</v>
      </c>
      <c r="AE44" s="343" t="s">
        <v>955</v>
      </c>
      <c r="AF44" s="343"/>
      <c r="AG44" s="343"/>
      <c r="AH44" s="301"/>
      <c r="AI44" s="343"/>
      <c r="AJ44" s="300" t="s">
        <v>1109</v>
      </c>
      <c r="AK44" s="334" t="s">
        <v>1152</v>
      </c>
      <c r="AL44" s="279"/>
      <c r="AN44" s="313" t="s">
        <v>3744</v>
      </c>
      <c r="AO44" s="284"/>
      <c r="AP44" s="298" t="s">
        <v>1091</v>
      </c>
      <c r="AQ44" s="314"/>
      <c r="AS44" s="645" t="s">
        <v>3767</v>
      </c>
      <c r="AT44" s="605"/>
      <c r="AU44" s="605"/>
      <c r="AZ44" s="339"/>
      <c r="BA44" s="608"/>
      <c r="BB44" s="155" t="s">
        <v>3950</v>
      </c>
      <c r="BD44" s="155"/>
      <c r="BE44" s="155"/>
      <c r="BF44" s="377">
        <v>1.5</v>
      </c>
      <c r="BG44" s="155"/>
      <c r="BH44" s="155" t="s">
        <v>3972</v>
      </c>
    </row>
    <row r="45" spans="1:60" ht="16.5" customHeight="1">
      <c r="A45" s="155">
        <v>38</v>
      </c>
      <c r="B45" s="155" t="s">
        <v>3651</v>
      </c>
      <c r="C45" s="155" t="s">
        <v>920</v>
      </c>
      <c r="D45" s="155" t="s">
        <v>920</v>
      </c>
      <c r="E45" s="155">
        <v>11</v>
      </c>
      <c r="F45" s="34" t="s">
        <v>4104</v>
      </c>
      <c r="G45" s="477" t="str">
        <f t="shared" si="0"/>
        <v>클릭불가</v>
      </c>
      <c r="H45" s="155" t="s">
        <v>1156</v>
      </c>
      <c r="I45" s="34" t="s">
        <v>3731</v>
      </c>
      <c r="J45" s="155" t="str">
        <f t="shared" si="1"/>
        <v>#Mana/#CoolDown</v>
      </c>
      <c r="K45" s="155" t="str">
        <f t="shared" si="2"/>
        <v>~Mana/~CoolDown</v>
      </c>
      <c r="R45" s="155">
        <v>15</v>
      </c>
      <c r="S45" s="155">
        <v>15</v>
      </c>
      <c r="X45" s="372">
        <v>40</v>
      </c>
      <c r="Y45" s="373">
        <v>40</v>
      </c>
      <c r="Z45"/>
      <c r="AA45" s="375">
        <f t="shared" si="4"/>
        <v>0</v>
      </c>
      <c r="AB45" s="155">
        <f t="shared" si="5"/>
        <v>40</v>
      </c>
      <c r="AD45" s="332">
        <v>11</v>
      </c>
      <c r="AE45" s="343"/>
      <c r="AF45" s="325"/>
      <c r="AG45" s="325" t="s">
        <v>1199</v>
      </c>
      <c r="AH45" s="301" t="s">
        <v>1041</v>
      </c>
      <c r="AI45" s="343"/>
      <c r="AJ45" s="300"/>
      <c r="AK45" s="334" t="s">
        <v>1156</v>
      </c>
      <c r="AL45" s="279"/>
      <c r="AN45" s="313" t="s">
        <v>3745</v>
      </c>
      <c r="AO45" s="284"/>
      <c r="AP45" s="284"/>
      <c r="AQ45" s="314"/>
      <c r="AS45" s="598" t="s">
        <v>3765</v>
      </c>
      <c r="AT45" s="598"/>
      <c r="AU45" s="598"/>
      <c r="AZ45" s="339"/>
      <c r="BA45" s="608"/>
      <c r="BB45" s="155" t="s">
        <v>3888</v>
      </c>
      <c r="BD45" s="155">
        <f>1.25^6 * 1.15^9</f>
        <v>13.41963307159393</v>
      </c>
      <c r="BE45" s="155"/>
      <c r="BF45" s="339" t="s">
        <v>3968</v>
      </c>
      <c r="BG45" s="155"/>
      <c r="BH45" s="155" t="s">
        <v>3969</v>
      </c>
    </row>
    <row r="46" spans="1:60" ht="16.5" customHeight="1">
      <c r="A46" s="155">
        <v>39</v>
      </c>
      <c r="B46" s="155" t="s">
        <v>3651</v>
      </c>
      <c r="C46" s="155" t="s">
        <v>920</v>
      </c>
      <c r="D46" s="155" t="s">
        <v>920</v>
      </c>
      <c r="E46" s="155">
        <v>12</v>
      </c>
      <c r="F46" s="34" t="s">
        <v>4104</v>
      </c>
      <c r="G46" s="477" t="str">
        <f t="shared" si="0"/>
        <v>클릭불가</v>
      </c>
      <c r="H46" s="155" t="s">
        <v>1161</v>
      </c>
      <c r="I46" s="34" t="s">
        <v>3732</v>
      </c>
      <c r="J46" s="155" t="str">
        <f t="shared" si="1"/>
        <v>#Mana/#CoolDown</v>
      </c>
      <c r="K46" s="155" t="str">
        <f t="shared" si="2"/>
        <v>~Mana/~CoolDown</v>
      </c>
      <c r="R46" s="155">
        <v>15</v>
      </c>
      <c r="S46" s="155">
        <v>15</v>
      </c>
      <c r="X46" s="372">
        <v>44</v>
      </c>
      <c r="Y46" s="373">
        <v>44</v>
      </c>
      <c r="Z46"/>
      <c r="AA46" s="375">
        <f t="shared" si="4"/>
        <v>0</v>
      </c>
      <c r="AB46" s="155">
        <f t="shared" si="5"/>
        <v>44</v>
      </c>
      <c r="AD46" s="332">
        <v>12</v>
      </c>
      <c r="AE46" s="343"/>
      <c r="AF46" s="343"/>
      <c r="AG46" s="343"/>
      <c r="AH46" s="301"/>
      <c r="AI46" s="343" t="s">
        <v>1091</v>
      </c>
      <c r="AJ46" s="300"/>
      <c r="AK46" s="322" t="s">
        <v>1161</v>
      </c>
      <c r="AL46" s="279"/>
      <c r="AN46" s="313" t="s">
        <v>3746</v>
      </c>
      <c r="AO46" s="284"/>
      <c r="AP46" s="284"/>
      <c r="AQ46" s="314"/>
      <c r="AS46" s="598"/>
      <c r="AT46" s="598"/>
      <c r="AU46" s="598"/>
      <c r="AZ46" s="339"/>
      <c r="BA46" s="608"/>
      <c r="BB46" s="155" t="s">
        <v>3709</v>
      </c>
      <c r="BD46" s="155"/>
      <c r="BE46" s="155"/>
      <c r="BF46" s="339" t="s">
        <v>3962</v>
      </c>
      <c r="BG46" s="155"/>
      <c r="BH46" s="155" t="s">
        <v>3963</v>
      </c>
    </row>
    <row r="47" spans="1:60" ht="17.25" customHeight="1" thickBot="1">
      <c r="A47" s="155">
        <v>40</v>
      </c>
      <c r="B47" s="155" t="s">
        <v>3651</v>
      </c>
      <c r="C47" s="155" t="s">
        <v>920</v>
      </c>
      <c r="D47" s="155" t="s">
        <v>920</v>
      </c>
      <c r="E47" s="155">
        <v>13</v>
      </c>
      <c r="F47" s="34" t="s">
        <v>4104</v>
      </c>
      <c r="G47" s="477" t="str">
        <f t="shared" si="0"/>
        <v>클릭불가</v>
      </c>
      <c r="H47" s="155" t="s">
        <v>1177</v>
      </c>
      <c r="I47" s="34" t="s">
        <v>3733</v>
      </c>
      <c r="J47" s="155" t="str">
        <f t="shared" si="1"/>
        <v>#Mana/#CoolDown</v>
      </c>
      <c r="K47" s="155" t="str">
        <f t="shared" si="2"/>
        <v>~Mana/~CoolDown</v>
      </c>
      <c r="R47" s="155">
        <v>15</v>
      </c>
      <c r="S47" s="155">
        <v>15</v>
      </c>
      <c r="X47" s="372">
        <v>48</v>
      </c>
      <c r="Y47" s="373">
        <v>48</v>
      </c>
      <c r="Z47"/>
      <c r="AA47" s="375">
        <f t="shared" si="4"/>
        <v>0</v>
      </c>
      <c r="AB47" s="155">
        <f t="shared" si="5"/>
        <v>48</v>
      </c>
      <c r="AD47" s="332">
        <v>13</v>
      </c>
      <c r="AE47" s="343"/>
      <c r="AF47" s="343"/>
      <c r="AG47" s="343"/>
      <c r="AH47" s="301"/>
      <c r="AI47" s="343"/>
      <c r="AJ47" s="300"/>
      <c r="AK47" s="425" t="s">
        <v>1177</v>
      </c>
      <c r="AL47" s="279"/>
      <c r="AN47" s="315" t="s">
        <v>3747</v>
      </c>
      <c r="AO47" s="316"/>
      <c r="AP47" s="316"/>
      <c r="AQ47" s="317"/>
      <c r="AS47" s="598"/>
      <c r="AT47" s="598"/>
      <c r="AU47" s="598"/>
      <c r="AZ47" s="339"/>
      <c r="BA47" s="155"/>
      <c r="BB47" s="155"/>
      <c r="BD47" s="155"/>
      <c r="BE47" s="155"/>
      <c r="BF47" s="155"/>
      <c r="BG47" s="155"/>
      <c r="BH47" s="155"/>
    </row>
    <row r="48" spans="1:60" ht="17.25" customHeight="1" thickBot="1">
      <c r="A48" s="155">
        <v>41</v>
      </c>
      <c r="B48" s="155" t="s">
        <v>3651</v>
      </c>
      <c r="C48" s="155" t="s">
        <v>920</v>
      </c>
      <c r="D48" s="155" t="s">
        <v>920</v>
      </c>
      <c r="E48" s="155">
        <v>14</v>
      </c>
      <c r="F48" s="34" t="s">
        <v>4104</v>
      </c>
      <c r="G48" s="477" t="str">
        <f t="shared" si="0"/>
        <v>클릭불가</v>
      </c>
      <c r="H48" s="155" t="s">
        <v>1182</v>
      </c>
      <c r="I48" s="34" t="s">
        <v>3734</v>
      </c>
      <c r="J48" s="155" t="str">
        <f t="shared" si="1"/>
        <v>#Mana/#CoolDown</v>
      </c>
      <c r="K48" s="155" t="str">
        <f t="shared" si="2"/>
        <v>~Mana/~CoolDown</v>
      </c>
      <c r="R48" s="155">
        <v>15</v>
      </c>
      <c r="S48" s="155">
        <v>15</v>
      </c>
      <c r="X48" s="372">
        <v>52</v>
      </c>
      <c r="Y48" s="373">
        <v>52</v>
      </c>
      <c r="Z48"/>
      <c r="AA48" s="375">
        <f t="shared" si="4"/>
        <v>0</v>
      </c>
      <c r="AB48" s="155">
        <f t="shared" si="5"/>
        <v>52</v>
      </c>
      <c r="AD48" s="333">
        <v>14</v>
      </c>
      <c r="AE48" s="326"/>
      <c r="AF48" s="326"/>
      <c r="AG48" s="326"/>
      <c r="AH48" s="327"/>
      <c r="AI48" s="326"/>
      <c r="AJ48" s="328"/>
      <c r="AK48" s="424" t="s">
        <v>1182</v>
      </c>
      <c r="AL48" s="279"/>
      <c r="AS48" s="598" t="s">
        <v>3766</v>
      </c>
      <c r="AT48" s="598"/>
      <c r="AU48" s="598"/>
      <c r="AZ48" s="339"/>
      <c r="BA48" s="155"/>
      <c r="BB48" s="155"/>
      <c r="BD48" s="155"/>
      <c r="BE48" s="155"/>
      <c r="BF48" s="155"/>
      <c r="BG48" s="155"/>
      <c r="BH48" s="155"/>
    </row>
    <row r="49" spans="1:60" ht="16.5" customHeight="1">
      <c r="A49" s="155">
        <v>42</v>
      </c>
      <c r="B49" s="155" t="s">
        <v>3651</v>
      </c>
      <c r="C49" s="155" t="s">
        <v>424</v>
      </c>
      <c r="D49" s="155" t="s">
        <v>3681</v>
      </c>
      <c r="E49" s="155">
        <v>1</v>
      </c>
      <c r="F49" s="34" t="s">
        <v>4104</v>
      </c>
      <c r="G49" s="477" t="str">
        <f t="shared" si="0"/>
        <v>클릭불가</v>
      </c>
      <c r="H49" s="155" t="s">
        <v>1205</v>
      </c>
      <c r="I49" s="34" t="s">
        <v>3736</v>
      </c>
      <c r="J49" s="155" t="str">
        <f t="shared" si="1"/>
        <v>#Damage</v>
      </c>
      <c r="K49" s="155" t="str">
        <f t="shared" si="2"/>
        <v>~Damage</v>
      </c>
      <c r="R49" s="155"/>
      <c r="S49" s="2"/>
      <c r="T49" s="155">
        <v>1</v>
      </c>
      <c r="U49" s="155">
        <v>10</v>
      </c>
      <c r="X49" s="372"/>
      <c r="Y49" s="373"/>
      <c r="Z49"/>
      <c r="AB49" s="155"/>
      <c r="AD49" s="279"/>
      <c r="AE49" s="279"/>
      <c r="AF49" s="279"/>
      <c r="AG49" s="279"/>
      <c r="AH49" s="279"/>
      <c r="AI49" s="279"/>
      <c r="AJ49" s="279"/>
      <c r="AK49" s="279"/>
      <c r="AL49" s="279"/>
      <c r="AS49" s="598"/>
      <c r="AT49" s="598"/>
      <c r="AU49" s="598"/>
      <c r="AZ49" s="339"/>
      <c r="BA49" s="155"/>
      <c r="BB49" s="155"/>
      <c r="BD49" s="155"/>
      <c r="BE49" s="155"/>
      <c r="BF49" s="155"/>
      <c r="BG49" s="155"/>
      <c r="BH49" s="155"/>
    </row>
    <row r="50" spans="1:60">
      <c r="A50" s="155">
        <v>43</v>
      </c>
      <c r="B50" s="155" t="s">
        <v>3651</v>
      </c>
      <c r="C50" s="155" t="s">
        <v>424</v>
      </c>
      <c r="D50" s="155" t="s">
        <v>3681</v>
      </c>
      <c r="E50" s="155">
        <v>8</v>
      </c>
      <c r="F50" s="34" t="s">
        <v>4104</v>
      </c>
      <c r="G50" s="477" t="str">
        <f t="shared" si="0"/>
        <v>클릭불가</v>
      </c>
      <c r="H50" s="155" t="s">
        <v>1209</v>
      </c>
      <c r="I50" s="164" t="s">
        <v>3773</v>
      </c>
      <c r="J50" s="155" t="str">
        <f t="shared" si="1"/>
        <v>#Damage</v>
      </c>
      <c r="K50" s="155" t="str">
        <f t="shared" si="2"/>
        <v>~Damage</v>
      </c>
      <c r="R50" s="155"/>
      <c r="S50" s="2"/>
      <c r="T50" s="155">
        <v>1</v>
      </c>
      <c r="U50" s="155">
        <v>10</v>
      </c>
      <c r="X50" s="372"/>
      <c r="Y50" s="373"/>
      <c r="Z50"/>
      <c r="AB50" s="155"/>
      <c r="AZ50" s="339"/>
      <c r="BA50" s="599" t="s">
        <v>3771</v>
      </c>
      <c r="BB50" s="599"/>
      <c r="BC50" s="599"/>
      <c r="BD50" s="155"/>
      <c r="BE50" s="155"/>
      <c r="BF50" s="155"/>
      <c r="BG50" s="155"/>
      <c r="BH50" s="155"/>
    </row>
    <row r="51" spans="1:60">
      <c r="A51" s="155">
        <v>44</v>
      </c>
      <c r="B51" s="155" t="s">
        <v>1213</v>
      </c>
      <c r="C51" s="155" t="s">
        <v>566</v>
      </c>
      <c r="D51" s="155" t="s">
        <v>1214</v>
      </c>
      <c r="E51" s="155">
        <v>0</v>
      </c>
      <c r="F51" s="155" t="s">
        <v>4107</v>
      </c>
      <c r="G51" s="477" t="str">
        <f t="shared" si="0"/>
        <v>대상형</v>
      </c>
      <c r="H51" s="155" t="s">
        <v>3851</v>
      </c>
      <c r="I51" s="155" t="s">
        <v>4403</v>
      </c>
      <c r="J51" s="155" t="str">
        <f t="shared" si="1"/>
        <v>#CastingTime/#Damage/#Distance/#Duration/#Mana/#CoolDown</v>
      </c>
      <c r="K51" s="155" t="str">
        <f t="shared" si="2"/>
        <v>~CastingTime/~Damage/~Mana/~CoolDown</v>
      </c>
      <c r="L51" s="155">
        <v>350</v>
      </c>
      <c r="N51" s="155">
        <v>95</v>
      </c>
      <c r="O51" s="155">
        <v>5</v>
      </c>
      <c r="P51" s="155">
        <v>200</v>
      </c>
      <c r="R51" s="155">
        <v>1100</v>
      </c>
      <c r="S51" s="2">
        <v>-44</v>
      </c>
      <c r="T51" s="155">
        <v>100</v>
      </c>
      <c r="U51" s="155">
        <v>6</v>
      </c>
      <c r="X51" s="372">
        <v>215</v>
      </c>
      <c r="Y51" s="373">
        <v>43</v>
      </c>
      <c r="Z51"/>
      <c r="AB51" s="155"/>
      <c r="AZ51" s="339"/>
      <c r="BA51" s="155" t="s">
        <v>3762</v>
      </c>
      <c r="BB51" s="155"/>
      <c r="BC51" s="293"/>
      <c r="BD51" s="155"/>
      <c r="BE51" s="155"/>
      <c r="BF51" s="155"/>
      <c r="BG51" s="155"/>
      <c r="BH51" s="155"/>
    </row>
    <row r="52" spans="1:60" ht="16.5" customHeight="1">
      <c r="A52" s="155">
        <v>45</v>
      </c>
      <c r="B52" s="155" t="s">
        <v>1213</v>
      </c>
      <c r="C52" s="155" t="s">
        <v>566</v>
      </c>
      <c r="D52" s="155" t="s">
        <v>1214</v>
      </c>
      <c r="E52" s="155">
        <v>1</v>
      </c>
      <c r="F52" s="155" t="s">
        <v>4108</v>
      </c>
      <c r="G52" s="477" t="str">
        <f t="shared" si="0"/>
        <v>대상형</v>
      </c>
      <c r="H52" s="155" t="s">
        <v>4355</v>
      </c>
      <c r="I52" s="155" t="s">
        <v>4404</v>
      </c>
      <c r="J52" s="155" t="str">
        <f t="shared" si="1"/>
        <v>#CastingTime/#Damage/#Distance/#Duration/#Mana/#CoolDown</v>
      </c>
      <c r="K52" s="155" t="str">
        <f t="shared" si="2"/>
        <v>~CastingTime/~Damage/~Mana/~CoolDown</v>
      </c>
      <c r="L52" s="155">
        <v>400</v>
      </c>
      <c r="N52" s="155">
        <v>95</v>
      </c>
      <c r="O52" s="155">
        <v>5</v>
      </c>
      <c r="P52" s="155">
        <v>60</v>
      </c>
      <c r="R52" s="155">
        <v>1375</v>
      </c>
      <c r="S52" s="2">
        <v>-55</v>
      </c>
      <c r="T52" s="155">
        <v>126</v>
      </c>
      <c r="U52" s="155">
        <v>8</v>
      </c>
      <c r="X52" s="372">
        <v>322</v>
      </c>
      <c r="Y52" s="373">
        <v>64</v>
      </c>
      <c r="Z52"/>
      <c r="AB52" s="155"/>
      <c r="AZ52" s="339"/>
      <c r="BA52" s="155" t="s">
        <v>3769</v>
      </c>
      <c r="BB52" s="155"/>
      <c r="BC52" s="293"/>
      <c r="BD52" s="155"/>
      <c r="BE52" s="279"/>
      <c r="BF52" s="396"/>
      <c r="BH52" s="155"/>
    </row>
    <row r="53" spans="1:60">
      <c r="A53" s="155">
        <v>46</v>
      </c>
      <c r="B53" s="155" t="s">
        <v>1213</v>
      </c>
      <c r="C53" s="155" t="s">
        <v>566</v>
      </c>
      <c r="D53" s="155" t="s">
        <v>1214</v>
      </c>
      <c r="E53" s="155">
        <v>3</v>
      </c>
      <c r="F53" s="155" t="s">
        <v>4107</v>
      </c>
      <c r="G53" s="477" t="str">
        <f t="shared" si="0"/>
        <v>대상형</v>
      </c>
      <c r="H53" s="155" t="s">
        <v>3836</v>
      </c>
      <c r="I53" s="155" t="s">
        <v>4405</v>
      </c>
      <c r="J53" s="155" t="str">
        <f t="shared" si="1"/>
        <v>#CastingTime/#Damage/#Distance/#Mana/#CoolDown</v>
      </c>
      <c r="K53" s="155" t="str">
        <f t="shared" si="2"/>
        <v>~CastingTime/~Damage/~Mana/~CoolDown</v>
      </c>
      <c r="L53" s="155">
        <v>500</v>
      </c>
      <c r="N53" s="155">
        <v>95</v>
      </c>
      <c r="O53" s="155">
        <v>5</v>
      </c>
      <c r="R53" s="155">
        <v>2063</v>
      </c>
      <c r="S53" s="2">
        <v>-83</v>
      </c>
      <c r="T53" s="155">
        <v>199</v>
      </c>
      <c r="U53" s="155">
        <v>12</v>
      </c>
      <c r="X53" s="372">
        <v>536</v>
      </c>
      <c r="Y53" s="373">
        <v>107</v>
      </c>
      <c r="Z53"/>
      <c r="AB53" s="155"/>
      <c r="AZ53" s="339"/>
      <c r="BA53" s="155" t="s">
        <v>3770</v>
      </c>
      <c r="BB53" s="155"/>
      <c r="BC53" s="293"/>
      <c r="BD53" s="155"/>
      <c r="BE53" s="279"/>
      <c r="BF53" s="396"/>
      <c r="BH53" s="155"/>
    </row>
    <row r="54" spans="1:60">
      <c r="A54" s="155">
        <v>47</v>
      </c>
      <c r="B54" s="155" t="s">
        <v>1213</v>
      </c>
      <c r="C54" s="155" t="s">
        <v>566</v>
      </c>
      <c r="D54" s="155" t="s">
        <v>1214</v>
      </c>
      <c r="E54" s="155">
        <v>3</v>
      </c>
      <c r="F54" s="155" t="s">
        <v>4107</v>
      </c>
      <c r="G54" s="477" t="str">
        <f t="shared" si="0"/>
        <v>대상형</v>
      </c>
      <c r="H54" s="155" t="s">
        <v>3837</v>
      </c>
      <c r="I54" s="155" t="s">
        <v>4406</v>
      </c>
      <c r="J54" s="155" t="str">
        <f t="shared" si="1"/>
        <v>#CastingTime/#Damage/#Distance/#Mana/#CoolDown</v>
      </c>
      <c r="K54" s="155" t="str">
        <f t="shared" si="2"/>
        <v>~CastingTime/~Damage/~Mana/~CoolDown</v>
      </c>
      <c r="L54" s="155">
        <v>500</v>
      </c>
      <c r="N54" s="155">
        <v>95</v>
      </c>
      <c r="O54" s="155">
        <v>5</v>
      </c>
      <c r="R54" s="155">
        <v>2063</v>
      </c>
      <c r="S54" s="155">
        <v>-83</v>
      </c>
      <c r="T54" s="155">
        <v>199</v>
      </c>
      <c r="U54" s="155">
        <v>12</v>
      </c>
      <c r="X54" s="372">
        <v>536</v>
      </c>
      <c r="Y54" s="373">
        <v>107</v>
      </c>
      <c r="Z54"/>
      <c r="AB54" s="155"/>
      <c r="AZ54" s="339"/>
      <c r="BA54" s="380"/>
      <c r="BB54" s="155"/>
      <c r="BC54" s="394"/>
      <c r="BE54" s="279"/>
      <c r="BF54" s="396"/>
      <c r="BH54" s="155"/>
    </row>
    <row r="55" spans="1:60">
      <c r="A55" s="155">
        <v>48</v>
      </c>
      <c r="B55" s="155" t="s">
        <v>1213</v>
      </c>
      <c r="C55" s="155" t="s">
        <v>566</v>
      </c>
      <c r="D55" s="155" t="s">
        <v>1214</v>
      </c>
      <c r="E55" s="155">
        <v>7</v>
      </c>
      <c r="F55" s="155" t="s">
        <v>4107</v>
      </c>
      <c r="G55" s="477" t="str">
        <f t="shared" si="0"/>
        <v>대상형</v>
      </c>
      <c r="H55" s="155" t="s">
        <v>4354</v>
      </c>
      <c r="I55" s="155" t="s">
        <v>4407</v>
      </c>
      <c r="J55" s="155" t="str">
        <f t="shared" si="1"/>
        <v>#CastingTime/#Damage/#Distance/#Mana/#CoolDown</v>
      </c>
      <c r="K55" s="155" t="str">
        <f t="shared" si="2"/>
        <v>~CastingTime/~Damage/~Mana/~CoolDown</v>
      </c>
      <c r="L55" s="155">
        <v>700</v>
      </c>
      <c r="N55" s="155">
        <v>95</v>
      </c>
      <c r="O55" s="155">
        <v>5</v>
      </c>
      <c r="R55" s="155">
        <v>4190</v>
      </c>
      <c r="S55" s="155">
        <v>-168</v>
      </c>
      <c r="T55" s="155">
        <v>484</v>
      </c>
      <c r="U55" s="155">
        <v>29</v>
      </c>
      <c r="X55" s="372">
        <v>964</v>
      </c>
      <c r="Y55" s="373">
        <v>193</v>
      </c>
      <c r="Z55"/>
      <c r="AB55" s="155"/>
      <c r="AZ55" s="339"/>
      <c r="BA55" s="380"/>
      <c r="BB55" s="155"/>
      <c r="BC55" s="394"/>
      <c r="BE55" s="279"/>
      <c r="BF55" s="396"/>
      <c r="BH55" s="155"/>
    </row>
    <row r="56" spans="1:60">
      <c r="A56" s="155">
        <v>49</v>
      </c>
      <c r="B56" s="155" t="s">
        <v>1213</v>
      </c>
      <c r="C56" s="155" t="s">
        <v>566</v>
      </c>
      <c r="D56" s="155" t="s">
        <v>1214</v>
      </c>
      <c r="E56" s="155">
        <v>0</v>
      </c>
      <c r="F56" s="155" t="s">
        <v>4107</v>
      </c>
      <c r="G56" s="477" t="str">
        <f t="shared" si="0"/>
        <v>대상형</v>
      </c>
      <c r="H56" s="155" t="s">
        <v>3838</v>
      </c>
      <c r="I56" s="155" t="s">
        <v>4408</v>
      </c>
      <c r="J56" s="155" t="str">
        <f t="shared" si="1"/>
        <v>#CastingTime/#Damage/#Distance/#Duration/#Mana/#CoolDown</v>
      </c>
      <c r="K56" s="155" t="str">
        <f t="shared" si="2"/>
        <v>~CastingTime/~Damage/~Mana/~CoolDown</v>
      </c>
      <c r="L56" s="155">
        <v>350</v>
      </c>
      <c r="N56" s="155">
        <v>95</v>
      </c>
      <c r="O56" s="155">
        <v>5</v>
      </c>
      <c r="P56" s="155">
        <v>65</v>
      </c>
      <c r="R56" s="155">
        <v>1100</v>
      </c>
      <c r="S56" s="155">
        <v>-44</v>
      </c>
      <c r="T56" s="155">
        <v>100</v>
      </c>
      <c r="U56" s="155">
        <v>6</v>
      </c>
      <c r="X56" s="372">
        <v>215</v>
      </c>
      <c r="Y56" s="373">
        <v>43</v>
      </c>
      <c r="Z56"/>
      <c r="AB56" s="155"/>
      <c r="AZ56" s="339"/>
      <c r="BA56" s="380"/>
      <c r="BB56" s="155"/>
      <c r="BC56" s="394"/>
      <c r="BE56" s="279"/>
      <c r="BF56" s="396"/>
      <c r="BH56" s="155"/>
    </row>
    <row r="57" spans="1:60">
      <c r="A57" s="155">
        <v>50</v>
      </c>
      <c r="B57" s="155" t="s">
        <v>1213</v>
      </c>
      <c r="C57" s="155" t="s">
        <v>566</v>
      </c>
      <c r="D57" s="155" t="s">
        <v>1214</v>
      </c>
      <c r="E57" s="155">
        <v>1</v>
      </c>
      <c r="F57" s="155" t="s">
        <v>4107</v>
      </c>
      <c r="G57" s="477" t="str">
        <f t="shared" si="0"/>
        <v>대상형</v>
      </c>
      <c r="H57" s="155" t="s">
        <v>3839</v>
      </c>
      <c r="I57" s="155" t="s">
        <v>4409</v>
      </c>
      <c r="J57" s="155" t="str">
        <f t="shared" si="1"/>
        <v>#CastingTime/#Damage/#Distance/#Duration/#Mana/#CoolDown</v>
      </c>
      <c r="K57" s="155" t="str">
        <f t="shared" si="2"/>
        <v>~CastingTime/~Damage/~Mana/~CoolDown</v>
      </c>
      <c r="L57" s="155">
        <v>400</v>
      </c>
      <c r="N57" s="155">
        <v>95</v>
      </c>
      <c r="O57" s="155">
        <v>5</v>
      </c>
      <c r="P57" s="155">
        <v>100</v>
      </c>
      <c r="R57" s="155">
        <v>1375</v>
      </c>
      <c r="S57" s="155">
        <v>-55</v>
      </c>
      <c r="T57" s="155">
        <v>126</v>
      </c>
      <c r="U57" s="155">
        <v>8</v>
      </c>
      <c r="X57" s="372">
        <v>322</v>
      </c>
      <c r="Y57" s="373">
        <v>64</v>
      </c>
      <c r="Z57"/>
      <c r="AB57" s="155"/>
      <c r="AZ57" s="339"/>
      <c r="BA57" s="380"/>
      <c r="BB57" s="155"/>
      <c r="BC57" s="394"/>
      <c r="BE57" s="279"/>
      <c r="BF57" s="396"/>
      <c r="BH57" s="155"/>
    </row>
    <row r="58" spans="1:60">
      <c r="A58" s="155">
        <v>51</v>
      </c>
      <c r="B58" s="155" t="s">
        <v>1213</v>
      </c>
      <c r="C58" s="155" t="s">
        <v>566</v>
      </c>
      <c r="D58" s="155" t="s">
        <v>1214</v>
      </c>
      <c r="E58" s="155">
        <v>6</v>
      </c>
      <c r="F58" s="155" t="s">
        <v>4107</v>
      </c>
      <c r="G58" s="477" t="str">
        <f t="shared" si="0"/>
        <v>대상형</v>
      </c>
      <c r="H58" s="155" t="s">
        <v>3840</v>
      </c>
      <c r="I58" s="155" t="s">
        <v>4410</v>
      </c>
      <c r="J58" s="155" t="str">
        <f t="shared" si="1"/>
        <v>#CastingTime/#Damage/#Distance/#Duration/#Mana/#CoolDown</v>
      </c>
      <c r="K58" s="155" t="str">
        <f t="shared" si="2"/>
        <v>~CastingTime/~Damage/~Mana/~CoolDown</v>
      </c>
      <c r="L58" s="155">
        <v>650</v>
      </c>
      <c r="N58" s="155">
        <v>95</v>
      </c>
      <c r="O58" s="155">
        <v>5</v>
      </c>
      <c r="P58" s="155">
        <v>500</v>
      </c>
      <c r="R58" s="155">
        <v>3543</v>
      </c>
      <c r="S58" s="155">
        <v>-142</v>
      </c>
      <c r="T58" s="155">
        <v>388</v>
      </c>
      <c r="U58" s="155">
        <v>23</v>
      </c>
      <c r="X58" s="372">
        <v>857</v>
      </c>
      <c r="Y58" s="373">
        <v>171</v>
      </c>
      <c r="Z58"/>
      <c r="AB58" s="155"/>
      <c r="AZ58" s="339"/>
      <c r="BA58" s="380"/>
      <c r="BB58" s="155"/>
      <c r="BC58" s="394"/>
      <c r="BE58" s="279"/>
      <c r="BF58" s="396"/>
      <c r="BH58" s="155"/>
    </row>
    <row r="59" spans="1:60" ht="17.25" thickBot="1">
      <c r="A59" s="155">
        <v>52</v>
      </c>
      <c r="B59" s="155" t="s">
        <v>1213</v>
      </c>
      <c r="C59" s="155" t="s">
        <v>566</v>
      </c>
      <c r="D59" s="155" t="s">
        <v>1214</v>
      </c>
      <c r="E59" s="155">
        <v>8</v>
      </c>
      <c r="F59" s="155" t="s">
        <v>4457</v>
      </c>
      <c r="G59" s="477" t="str">
        <f t="shared" si="0"/>
        <v>범위형</v>
      </c>
      <c r="H59" s="155" t="s">
        <v>3841</v>
      </c>
      <c r="I59" s="155" t="s">
        <v>4411</v>
      </c>
      <c r="J59" s="155" t="str">
        <f t="shared" si="1"/>
        <v>#CastingTime/#Damage/#Distance/#Duration/#Mana/#CoolDown</v>
      </c>
      <c r="K59" s="155" t="str">
        <f t="shared" si="2"/>
        <v>~CastingTime/~Damage/~Mana/~CoolDown</v>
      </c>
      <c r="L59" s="155">
        <v>750</v>
      </c>
      <c r="N59" s="155">
        <v>95</v>
      </c>
      <c r="O59" s="155">
        <v>5</v>
      </c>
      <c r="P59" s="155">
        <v>330</v>
      </c>
      <c r="R59" s="155">
        <v>4930</v>
      </c>
      <c r="S59" s="155">
        <v>-197</v>
      </c>
      <c r="T59" s="155">
        <v>602</v>
      </c>
      <c r="U59" s="155">
        <v>36</v>
      </c>
      <c r="X59" s="372">
        <v>1071</v>
      </c>
      <c r="Y59" s="373">
        <v>214</v>
      </c>
      <c r="Z59"/>
      <c r="AB59" s="155"/>
      <c r="AM59"/>
      <c r="AN59"/>
      <c r="AO59"/>
      <c r="AP59"/>
      <c r="AZ59" s="339"/>
      <c r="BA59" s="380"/>
      <c r="BB59" s="155"/>
      <c r="BC59" s="394"/>
      <c r="BE59" s="279"/>
      <c r="BF59" s="396"/>
      <c r="BH59" s="155"/>
    </row>
    <row r="60" spans="1:60" ht="16.5" customHeight="1">
      <c r="A60" s="155">
        <v>53</v>
      </c>
      <c r="B60" s="155" t="s">
        <v>1213</v>
      </c>
      <c r="C60" s="155" t="s">
        <v>425</v>
      </c>
      <c r="D60" s="155" t="s">
        <v>1260</v>
      </c>
      <c r="E60" s="155">
        <v>0</v>
      </c>
      <c r="F60" s="155" t="s">
        <v>4109</v>
      </c>
      <c r="G60" s="477" t="str">
        <f t="shared" si="0"/>
        <v>즉발</v>
      </c>
      <c r="H60" s="155" t="s">
        <v>1261</v>
      </c>
      <c r="I60" s="155" t="s">
        <v>1263</v>
      </c>
      <c r="J60" s="155" t="str">
        <f t="shared" si="1"/>
        <v>#Range</v>
      </c>
      <c r="K60" s="155" t="str">
        <f t="shared" si="2"/>
        <v/>
      </c>
      <c r="R60" s="155"/>
      <c r="S60" s="155"/>
      <c r="V60" s="155">
        <v>200</v>
      </c>
      <c r="X60" s="372"/>
      <c r="Y60" s="373"/>
      <c r="Z60"/>
      <c r="AB60" s="155"/>
      <c r="AD60" s="625" t="s">
        <v>3976</v>
      </c>
      <c r="AE60" s="626"/>
      <c r="AF60" s="626"/>
      <c r="AG60" s="626"/>
      <c r="AH60" s="626"/>
      <c r="AI60" s="626"/>
      <c r="AJ60" s="627"/>
      <c r="AM60"/>
      <c r="AN60"/>
      <c r="AO60"/>
      <c r="AP60"/>
      <c r="AQ60" s="34"/>
      <c r="AY60" s="339"/>
      <c r="AZ60" s="380"/>
      <c r="BA60" s="155"/>
      <c r="BB60" s="394"/>
      <c r="BC60" s="394"/>
      <c r="BD60" s="279"/>
      <c r="BE60" s="396"/>
      <c r="BF60" s="396"/>
      <c r="BG60" s="155"/>
      <c r="BH60" s="155"/>
    </row>
    <row r="61" spans="1:60" ht="16.5" customHeight="1" thickBot="1">
      <c r="A61" s="155">
        <v>54</v>
      </c>
      <c r="B61" s="155" t="s">
        <v>1213</v>
      </c>
      <c r="C61" s="155" t="s">
        <v>425</v>
      </c>
      <c r="D61" s="155" t="s">
        <v>1260</v>
      </c>
      <c r="E61" s="155">
        <v>1</v>
      </c>
      <c r="F61" s="155" t="s">
        <v>4109</v>
      </c>
      <c r="G61" s="477" t="str">
        <f t="shared" si="0"/>
        <v>즉발</v>
      </c>
      <c r="H61" s="155" t="s">
        <v>1270</v>
      </c>
      <c r="I61" s="155" t="s">
        <v>3853</v>
      </c>
      <c r="J61" s="155" t="str">
        <f t="shared" si="1"/>
        <v>#Range</v>
      </c>
      <c r="K61" s="155" t="str">
        <f t="shared" si="2"/>
        <v/>
      </c>
      <c r="R61" s="155"/>
      <c r="S61" s="155"/>
      <c r="V61" s="155">
        <v>200</v>
      </c>
      <c r="X61" s="372"/>
      <c r="Y61" s="373"/>
      <c r="Z61"/>
      <c r="AB61" s="155"/>
      <c r="AD61" s="628"/>
      <c r="AE61" s="629"/>
      <c r="AF61" s="629"/>
      <c r="AG61" s="629"/>
      <c r="AH61" s="629"/>
      <c r="AI61" s="629"/>
      <c r="AJ61" s="630"/>
      <c r="AM61" s="34" t="s">
        <v>4093</v>
      </c>
      <c r="AN61"/>
      <c r="AO61"/>
      <c r="AP61"/>
      <c r="AQ61" s="34"/>
      <c r="AY61" s="339"/>
      <c r="AZ61" s="380"/>
      <c r="BA61" s="155"/>
      <c r="BB61" s="394"/>
      <c r="BC61" s="394"/>
      <c r="BD61" s="279"/>
      <c r="BE61" s="396"/>
      <c r="BF61" s="396"/>
      <c r="BG61" s="155"/>
      <c r="BH61" s="155"/>
    </row>
    <row r="62" spans="1:60" ht="16.5" customHeight="1" thickBot="1">
      <c r="A62" s="155">
        <v>55</v>
      </c>
      <c r="B62" s="155" t="s">
        <v>1213</v>
      </c>
      <c r="C62" s="155" t="s">
        <v>425</v>
      </c>
      <c r="D62" s="155" t="s">
        <v>1260</v>
      </c>
      <c r="E62" s="155">
        <v>2</v>
      </c>
      <c r="F62" s="155" t="s">
        <v>4109</v>
      </c>
      <c r="G62" s="477" t="str">
        <f t="shared" si="0"/>
        <v>즉발</v>
      </c>
      <c r="H62" s="155" t="s">
        <v>3842</v>
      </c>
      <c r="I62" s="155" t="s">
        <v>3854</v>
      </c>
      <c r="J62" s="155" t="str">
        <f t="shared" si="1"/>
        <v>#Range</v>
      </c>
      <c r="K62" s="155" t="str">
        <f t="shared" si="2"/>
        <v/>
      </c>
      <c r="R62" s="155"/>
      <c r="S62" s="155"/>
      <c r="V62" s="155">
        <v>200</v>
      </c>
      <c r="X62" s="372"/>
      <c r="Y62" s="373"/>
      <c r="Z62"/>
      <c r="AB62" s="155"/>
      <c r="AD62" s="631"/>
      <c r="AE62" s="632"/>
      <c r="AF62" s="632"/>
      <c r="AG62" s="632"/>
      <c r="AH62" s="632"/>
      <c r="AI62" s="632"/>
      <c r="AJ62" s="633"/>
      <c r="AM62" s="659" t="s">
        <v>4092</v>
      </c>
      <c r="AN62" s="655" t="s">
        <v>3873</v>
      </c>
      <c r="AO62" s="655"/>
      <c r="AP62" s="656"/>
      <c r="AQ62" s="655" t="s">
        <v>3874</v>
      </c>
      <c r="AR62" s="656"/>
      <c r="AS62" s="655" t="s">
        <v>4091</v>
      </c>
      <c r="AT62" s="656"/>
      <c r="AU62" s="655" t="s">
        <v>4182</v>
      </c>
      <c r="AV62" s="656"/>
      <c r="AW62" s="655" t="s">
        <v>4219</v>
      </c>
      <c r="AX62" s="656"/>
      <c r="AY62" s="655" t="s">
        <v>4289</v>
      </c>
      <c r="AZ62" s="660"/>
      <c r="BA62" s="155"/>
      <c r="BB62" s="394"/>
      <c r="BC62" s="394"/>
      <c r="BD62" s="279"/>
      <c r="BE62" s="396"/>
      <c r="BF62" s="396"/>
      <c r="BG62" s="155"/>
      <c r="BH62" s="155"/>
    </row>
    <row r="63" spans="1:60" ht="16.5" customHeight="1" thickTop="1" thickBot="1">
      <c r="A63" s="155">
        <v>56</v>
      </c>
      <c r="B63" s="155" t="s">
        <v>1213</v>
      </c>
      <c r="C63" s="155" t="s">
        <v>425</v>
      </c>
      <c r="D63" s="155" t="s">
        <v>1260</v>
      </c>
      <c r="E63" s="155">
        <v>3</v>
      </c>
      <c r="F63" s="155" t="s">
        <v>4026</v>
      </c>
      <c r="G63" s="477" t="str">
        <f t="shared" si="0"/>
        <v>방향형</v>
      </c>
      <c r="H63" s="155" t="s">
        <v>3843</v>
      </c>
      <c r="I63" s="155" t="s">
        <v>4321</v>
      </c>
      <c r="J63" s="155" t="str">
        <f t="shared" si="1"/>
        <v>#Damage/#Distance/#Range/#Mana/#CoolDown</v>
      </c>
      <c r="K63" s="155" t="str">
        <f t="shared" si="2"/>
        <v>~Damage/~Mana/~CoolDown</v>
      </c>
      <c r="L63" s="155">
        <v>300</v>
      </c>
      <c r="R63" s="155">
        <v>2063</v>
      </c>
      <c r="S63" s="155">
        <v>-83</v>
      </c>
      <c r="T63" s="155">
        <v>199</v>
      </c>
      <c r="U63" s="155">
        <v>12</v>
      </c>
      <c r="V63" s="155">
        <v>150</v>
      </c>
      <c r="X63" s="372">
        <v>536</v>
      </c>
      <c r="Y63" s="373">
        <v>107</v>
      </c>
      <c r="Z63"/>
      <c r="AB63" s="155"/>
      <c r="AD63" s="651" t="s">
        <v>3875</v>
      </c>
      <c r="AE63" s="617" t="s">
        <v>3750</v>
      </c>
      <c r="AF63" s="617"/>
      <c r="AG63" s="619" t="s">
        <v>3755</v>
      </c>
      <c r="AH63" s="620"/>
      <c r="AI63" s="621"/>
      <c r="AJ63" s="614" t="s">
        <v>2574</v>
      </c>
      <c r="AM63" s="651"/>
      <c r="AN63" s="657"/>
      <c r="AO63" s="657"/>
      <c r="AP63" s="658"/>
      <c r="AQ63" s="657"/>
      <c r="AR63" s="658"/>
      <c r="AS63" s="657"/>
      <c r="AT63" s="658"/>
      <c r="AU63" s="657"/>
      <c r="AV63" s="658"/>
      <c r="AW63" s="657"/>
      <c r="AX63" s="658"/>
      <c r="AY63" s="657"/>
      <c r="AZ63" s="661"/>
      <c r="BA63" s="155"/>
      <c r="BB63" s="394"/>
      <c r="BC63" s="394"/>
      <c r="BD63" s="279"/>
      <c r="BE63" s="396"/>
      <c r="BF63" s="396"/>
      <c r="BG63" s="155"/>
      <c r="BH63" s="155"/>
    </row>
    <row r="64" spans="1:60" ht="16.5" customHeight="1" thickTop="1">
      <c r="A64" s="155">
        <v>57</v>
      </c>
      <c r="B64" s="155" t="s">
        <v>1213</v>
      </c>
      <c r="C64" s="155" t="s">
        <v>425</v>
      </c>
      <c r="D64" s="155" t="s">
        <v>1260</v>
      </c>
      <c r="E64" s="155">
        <v>4</v>
      </c>
      <c r="F64" s="155" t="s">
        <v>4109</v>
      </c>
      <c r="G64" s="477" t="str">
        <f t="shared" si="0"/>
        <v>즉발</v>
      </c>
      <c r="H64" s="155" t="s">
        <v>3844</v>
      </c>
      <c r="I64" s="155" t="s">
        <v>3855</v>
      </c>
      <c r="J64" s="155" t="str">
        <f t="shared" si="1"/>
        <v>#Range</v>
      </c>
      <c r="K64" s="155" t="str">
        <f t="shared" si="2"/>
        <v/>
      </c>
      <c r="R64" s="155"/>
      <c r="S64" s="155"/>
      <c r="V64" s="155">
        <v>200</v>
      </c>
      <c r="X64" s="372"/>
      <c r="Y64" s="373"/>
      <c r="Z64"/>
      <c r="AB64" s="155"/>
      <c r="AD64" s="652"/>
      <c r="AE64" s="618"/>
      <c r="AF64" s="618"/>
      <c r="AG64" s="622"/>
      <c r="AH64" s="623"/>
      <c r="AI64" s="624"/>
      <c r="AJ64" s="615"/>
      <c r="AM64" s="652"/>
      <c r="AN64" s="430" t="s">
        <v>4221</v>
      </c>
      <c r="AO64" s="430" t="s">
        <v>494</v>
      </c>
      <c r="AP64" s="431" t="s">
        <v>4089</v>
      </c>
      <c r="AQ64" s="430" t="s">
        <v>3977</v>
      </c>
      <c r="AR64" s="439" t="s">
        <v>3978</v>
      </c>
      <c r="AS64" s="430" t="s">
        <v>4221</v>
      </c>
      <c r="AT64" s="439" t="s">
        <v>1608</v>
      </c>
      <c r="AU64" s="450" t="s">
        <v>4139</v>
      </c>
      <c r="AV64" s="451" t="s">
        <v>4040</v>
      </c>
      <c r="AW64" s="302" t="s">
        <v>4221</v>
      </c>
      <c r="AX64" s="302" t="s">
        <v>3680</v>
      </c>
      <c r="AY64" s="302" t="s">
        <v>4221</v>
      </c>
      <c r="AZ64" s="459" t="s">
        <v>3684</v>
      </c>
      <c r="BA64" s="155"/>
      <c r="BB64" s="394"/>
      <c r="BC64" s="394"/>
      <c r="BD64" s="279"/>
      <c r="BE64" s="396"/>
      <c r="BF64" s="396"/>
      <c r="BG64" s="155"/>
      <c r="BH64" s="155"/>
    </row>
    <row r="65" spans="1:60">
      <c r="A65" s="155">
        <v>58</v>
      </c>
      <c r="B65" s="155" t="s">
        <v>1213</v>
      </c>
      <c r="C65" s="155" t="s">
        <v>425</v>
      </c>
      <c r="D65" s="155" t="s">
        <v>1260</v>
      </c>
      <c r="E65" s="155">
        <v>5</v>
      </c>
      <c r="F65" s="155" t="s">
        <v>4109</v>
      </c>
      <c r="G65" s="477" t="str">
        <f t="shared" si="0"/>
        <v>즉발</v>
      </c>
      <c r="H65" s="155" t="s">
        <v>3845</v>
      </c>
      <c r="I65" s="155" t="s">
        <v>3856</v>
      </c>
      <c r="J65" s="155" t="str">
        <f t="shared" si="1"/>
        <v>#Range</v>
      </c>
      <c r="K65" s="155" t="str">
        <f t="shared" si="2"/>
        <v/>
      </c>
      <c r="R65" s="155"/>
      <c r="S65" s="155"/>
      <c r="V65" s="155">
        <v>200</v>
      </c>
      <c r="X65" s="372"/>
      <c r="Y65" s="373"/>
      <c r="Z65"/>
      <c r="AB65" s="155"/>
      <c r="AD65" s="331" t="s">
        <v>3757</v>
      </c>
      <c r="AE65" s="302" t="s">
        <v>3876</v>
      </c>
      <c r="AF65" s="302" t="s">
        <v>3877</v>
      </c>
      <c r="AG65" s="653" t="s">
        <v>3674</v>
      </c>
      <c r="AH65" s="654"/>
      <c r="AI65" s="303" t="s">
        <v>3979</v>
      </c>
      <c r="AJ65" s="321" t="s">
        <v>920</v>
      </c>
      <c r="AM65" s="460">
        <v>0</v>
      </c>
      <c r="AN65" s="432" t="s">
        <v>913</v>
      </c>
      <c r="AO65" s="432" t="s">
        <v>918</v>
      </c>
      <c r="AP65" s="300"/>
      <c r="AQ65" s="432" t="s">
        <v>3993</v>
      </c>
      <c r="AR65" s="438" t="s">
        <v>3995</v>
      </c>
      <c r="AS65" s="343" t="s">
        <v>913</v>
      </c>
      <c r="AT65" s="300"/>
      <c r="AU65" s="301" t="s">
        <v>4146</v>
      </c>
      <c r="AV65" s="444"/>
      <c r="AW65" s="343" t="s">
        <v>3665</v>
      </c>
      <c r="AX65" s="324" t="s">
        <v>1964</v>
      </c>
      <c r="AY65" s="343" t="s">
        <v>3665</v>
      </c>
      <c r="AZ65" s="422" t="s">
        <v>918</v>
      </c>
      <c r="BA65" s="155"/>
      <c r="BB65" s="394"/>
      <c r="BC65" s="394"/>
      <c r="BD65" s="279"/>
      <c r="BE65" s="396"/>
      <c r="BF65" s="396"/>
      <c r="BG65" s="155"/>
      <c r="BH65" s="155"/>
    </row>
    <row r="66" spans="1:60">
      <c r="A66" s="155">
        <v>59</v>
      </c>
      <c r="B66" s="155" t="s">
        <v>1213</v>
      </c>
      <c r="C66" s="155" t="s">
        <v>425</v>
      </c>
      <c r="D66" s="155" t="s">
        <v>1260</v>
      </c>
      <c r="E66" s="155">
        <v>6</v>
      </c>
      <c r="F66" s="155" t="s">
        <v>4109</v>
      </c>
      <c r="G66" s="477" t="str">
        <f t="shared" si="0"/>
        <v>즉발</v>
      </c>
      <c r="H66" s="155" t="s">
        <v>3846</v>
      </c>
      <c r="I66" s="155" t="s">
        <v>3857</v>
      </c>
      <c r="J66" s="155" t="str">
        <f t="shared" si="1"/>
        <v>#Range</v>
      </c>
      <c r="K66" s="155" t="str">
        <f t="shared" si="2"/>
        <v/>
      </c>
      <c r="R66" s="155"/>
      <c r="S66" s="155"/>
      <c r="V66" s="155">
        <v>200</v>
      </c>
      <c r="X66" s="372"/>
      <c r="Y66" s="373"/>
      <c r="Z66"/>
      <c r="AB66" s="155"/>
      <c r="AD66" s="332">
        <v>0</v>
      </c>
      <c r="AE66" s="343" t="s">
        <v>3994</v>
      </c>
      <c r="AF66" s="343" t="s">
        <v>3996</v>
      </c>
      <c r="AG66" s="301"/>
      <c r="AH66" s="343" t="s">
        <v>3980</v>
      </c>
      <c r="AI66" s="300"/>
      <c r="AJ66" s="322" t="s">
        <v>1409</v>
      </c>
      <c r="AM66" s="460">
        <v>1</v>
      </c>
      <c r="AN66" s="432"/>
      <c r="AO66" s="432"/>
      <c r="AP66" s="300" t="s">
        <v>1205</v>
      </c>
      <c r="AQ66" s="432" t="s">
        <v>3997</v>
      </c>
      <c r="AR66" s="438" t="s">
        <v>3999</v>
      </c>
      <c r="AS66" s="343"/>
      <c r="AT66" s="300" t="s">
        <v>1609</v>
      </c>
      <c r="AU66" s="301" t="s">
        <v>4132</v>
      </c>
      <c r="AV66" s="414"/>
      <c r="AW66" s="343"/>
      <c r="AX66" s="324" t="s">
        <v>4184</v>
      </c>
      <c r="AY66" s="343"/>
      <c r="AZ66" s="422"/>
      <c r="BA66" s="155"/>
      <c r="BB66" s="394"/>
      <c r="BC66" s="394"/>
      <c r="BD66" s="279"/>
      <c r="BE66" s="396"/>
      <c r="BF66" s="396"/>
      <c r="BG66" s="155"/>
      <c r="BH66" s="155"/>
    </row>
    <row r="67" spans="1:60">
      <c r="A67" s="155">
        <v>60</v>
      </c>
      <c r="B67" s="155" t="s">
        <v>1213</v>
      </c>
      <c r="C67" s="155" t="s">
        <v>425</v>
      </c>
      <c r="D67" s="155" t="s">
        <v>1260</v>
      </c>
      <c r="E67" s="155">
        <v>7</v>
      </c>
      <c r="F67" s="155" t="s">
        <v>4109</v>
      </c>
      <c r="G67" s="477" t="str">
        <f t="shared" si="0"/>
        <v>즉발</v>
      </c>
      <c r="H67" s="155" t="s">
        <v>3847</v>
      </c>
      <c r="I67" s="155" t="s">
        <v>3858</v>
      </c>
      <c r="J67" s="155" t="str">
        <f t="shared" si="1"/>
        <v>#Range</v>
      </c>
      <c r="K67" s="155" t="str">
        <f t="shared" si="2"/>
        <v/>
      </c>
      <c r="R67" s="155"/>
      <c r="S67" s="155"/>
      <c r="V67" s="155">
        <v>200</v>
      </c>
      <c r="X67" s="372"/>
      <c r="Y67" s="373"/>
      <c r="Z67"/>
      <c r="AB67" s="155"/>
      <c r="AD67" s="332">
        <v>1</v>
      </c>
      <c r="AE67" s="343" t="s">
        <v>3998</v>
      </c>
      <c r="AF67" s="343" t="s">
        <v>4000</v>
      </c>
      <c r="AG67" s="301" t="s">
        <v>3981</v>
      </c>
      <c r="AH67" s="343"/>
      <c r="AI67" s="300"/>
      <c r="AJ67" s="322" t="s">
        <v>4079</v>
      </c>
      <c r="AM67" s="460">
        <v>2</v>
      </c>
      <c r="AN67" s="432" t="s">
        <v>914</v>
      </c>
      <c r="AO67" s="432" t="s">
        <v>494</v>
      </c>
      <c r="AP67" s="300"/>
      <c r="AQ67" s="432"/>
      <c r="AR67" s="438"/>
      <c r="AS67" s="343"/>
      <c r="AT67" s="300"/>
      <c r="AU67" s="301"/>
      <c r="AV67" s="452"/>
      <c r="AW67" s="343" t="s">
        <v>914</v>
      </c>
      <c r="AX67" s="324" t="s">
        <v>4209</v>
      </c>
      <c r="AY67" s="343"/>
      <c r="AZ67" s="422" t="s">
        <v>4243</v>
      </c>
      <c r="BA67" s="155"/>
      <c r="BB67" s="394"/>
      <c r="BC67" s="394"/>
      <c r="BD67" s="279"/>
      <c r="BE67" s="396"/>
      <c r="BF67" s="396"/>
      <c r="BG67" s="155"/>
      <c r="BH67" s="155"/>
    </row>
    <row r="68" spans="1:60">
      <c r="A68" s="155">
        <v>61</v>
      </c>
      <c r="B68" s="155" t="s">
        <v>1213</v>
      </c>
      <c r="C68" s="155" t="s">
        <v>3860</v>
      </c>
      <c r="D68" s="155" t="s">
        <v>3674</v>
      </c>
      <c r="E68" s="155">
        <v>8</v>
      </c>
      <c r="F68" s="155" t="s">
        <v>4109</v>
      </c>
      <c r="G68" s="477" t="str">
        <f t="shared" si="0"/>
        <v>즉발</v>
      </c>
      <c r="H68" s="155" t="s">
        <v>1350</v>
      </c>
      <c r="I68" s="155" t="s">
        <v>1353</v>
      </c>
      <c r="J68" s="155" t="str">
        <f t="shared" si="1"/>
        <v>#Range</v>
      </c>
      <c r="K68" s="155" t="str">
        <f t="shared" si="2"/>
        <v/>
      </c>
      <c r="R68" s="155"/>
      <c r="S68" s="155"/>
      <c r="V68" s="155">
        <v>200</v>
      </c>
      <c r="X68" s="372"/>
      <c r="Y68" s="373"/>
      <c r="Z68"/>
      <c r="AB68" s="155"/>
      <c r="AD68" s="332">
        <v>2</v>
      </c>
      <c r="AE68" s="343"/>
      <c r="AF68" s="343"/>
      <c r="AG68" s="301"/>
      <c r="AH68" s="343" t="s">
        <v>3982</v>
      </c>
      <c r="AI68" s="337"/>
      <c r="AJ68" s="322" t="s">
        <v>4080</v>
      </c>
      <c r="AM68" s="460">
        <v>3</v>
      </c>
      <c r="AN68" s="432"/>
      <c r="AO68" s="432"/>
      <c r="AP68" s="300"/>
      <c r="AQ68" s="432" t="s">
        <v>4001</v>
      </c>
      <c r="AR68" s="438"/>
      <c r="AS68" s="343"/>
      <c r="AT68" s="300" t="s">
        <v>1551</v>
      </c>
      <c r="AU68" s="301"/>
      <c r="AV68" s="414" t="s">
        <v>4136</v>
      </c>
      <c r="AW68" s="343"/>
      <c r="AX68" s="324" t="s">
        <v>4208</v>
      </c>
      <c r="AY68" s="343"/>
      <c r="AZ68" s="422"/>
      <c r="BA68" s="155"/>
      <c r="BB68" s="394"/>
      <c r="BC68" s="394"/>
      <c r="BD68" s="279"/>
      <c r="BE68" s="396"/>
      <c r="BF68" s="396"/>
      <c r="BG68" s="155"/>
      <c r="BH68" s="155"/>
    </row>
    <row r="69" spans="1:60" ht="16.5" customHeight="1">
      <c r="A69" s="155">
        <v>62</v>
      </c>
      <c r="B69" s="155" t="s">
        <v>1213</v>
      </c>
      <c r="C69" s="155" t="s">
        <v>3860</v>
      </c>
      <c r="D69" s="155" t="s">
        <v>1260</v>
      </c>
      <c r="E69" s="155">
        <v>9</v>
      </c>
      <c r="F69" s="155" t="s">
        <v>4109</v>
      </c>
      <c r="G69" s="477" t="str">
        <f t="shared" si="0"/>
        <v>즉발</v>
      </c>
      <c r="H69" s="155" t="s">
        <v>1361</v>
      </c>
      <c r="I69" s="155" t="s">
        <v>3859</v>
      </c>
      <c r="J69" s="155" t="str">
        <f t="shared" si="1"/>
        <v>#Range</v>
      </c>
      <c r="K69" s="155" t="str">
        <f t="shared" si="2"/>
        <v/>
      </c>
      <c r="R69" s="155"/>
      <c r="S69" s="155"/>
      <c r="V69" s="155">
        <v>200</v>
      </c>
      <c r="X69" s="372"/>
      <c r="Y69" s="373"/>
      <c r="Z69"/>
      <c r="AB69" s="155"/>
      <c r="AD69" s="332">
        <v>3</v>
      </c>
      <c r="AE69" s="343" t="s">
        <v>4002</v>
      </c>
      <c r="AF69" s="343"/>
      <c r="AG69" s="301"/>
      <c r="AH69" s="343" t="s">
        <v>3983</v>
      </c>
      <c r="AI69" s="300" t="s">
        <v>3990</v>
      </c>
      <c r="AJ69" s="322" t="s">
        <v>4081</v>
      </c>
      <c r="AM69" s="460">
        <v>4</v>
      </c>
      <c r="AN69" s="432"/>
      <c r="AO69" s="434"/>
      <c r="AP69" s="337" t="s">
        <v>1189</v>
      </c>
      <c r="AQ69" s="432" t="s">
        <v>4003</v>
      </c>
      <c r="AR69" s="438"/>
      <c r="AS69" s="343" t="s">
        <v>1454</v>
      </c>
      <c r="AT69" s="300"/>
      <c r="AU69" s="301"/>
      <c r="AV69" s="414"/>
      <c r="AW69" s="343"/>
      <c r="AX69" s="324"/>
      <c r="AY69" s="343"/>
      <c r="AZ69" s="422" t="s">
        <v>2119</v>
      </c>
      <c r="BA69" s="155"/>
      <c r="BB69" s="394"/>
      <c r="BC69" s="394"/>
      <c r="BD69" s="279"/>
      <c r="BE69" s="396"/>
      <c r="BF69" s="396"/>
      <c r="BG69" s="155"/>
      <c r="BH69" s="155"/>
    </row>
    <row r="70" spans="1:60">
      <c r="A70" s="155">
        <v>63</v>
      </c>
      <c r="B70" s="155" t="s">
        <v>1213</v>
      </c>
      <c r="C70" s="155" t="s">
        <v>425</v>
      </c>
      <c r="D70" s="155" t="s">
        <v>1376</v>
      </c>
      <c r="E70" s="155">
        <v>3</v>
      </c>
      <c r="F70" s="155" t="s">
        <v>4109</v>
      </c>
      <c r="G70" s="477" t="str">
        <f t="shared" si="0"/>
        <v>즉발</v>
      </c>
      <c r="H70" s="155" t="s">
        <v>1377</v>
      </c>
      <c r="I70" s="155" t="s">
        <v>3870</v>
      </c>
      <c r="J70" s="155" t="str">
        <f t="shared" si="1"/>
        <v>#CastingTime/#Range/#Duration/#Mana/#CoolDown</v>
      </c>
      <c r="K70" s="155" t="str">
        <f t="shared" si="2"/>
        <v>~CastingTime/~Duration/~CoolDown</v>
      </c>
      <c r="N70" s="155">
        <v>2</v>
      </c>
      <c r="O70" s="155">
        <v>2</v>
      </c>
      <c r="P70" s="155">
        <v>2</v>
      </c>
      <c r="Q70" s="155">
        <v>2</v>
      </c>
      <c r="R70" s="155">
        <v>15</v>
      </c>
      <c r="S70" s="155">
        <v>15</v>
      </c>
      <c r="V70" s="155">
        <v>200</v>
      </c>
      <c r="X70" s="372">
        <v>60</v>
      </c>
      <c r="Y70" s="373"/>
      <c r="Z70"/>
      <c r="AB70" s="155"/>
      <c r="AD70" s="332">
        <v>4</v>
      </c>
      <c r="AE70" s="343" t="s">
        <v>4004</v>
      </c>
      <c r="AF70" s="323"/>
      <c r="AG70" s="301" t="s">
        <v>3984</v>
      </c>
      <c r="AH70" s="343"/>
      <c r="AI70" s="337"/>
      <c r="AJ70" s="322" t="s">
        <v>4082</v>
      </c>
      <c r="AM70" s="460">
        <v>5</v>
      </c>
      <c r="AN70" s="432" t="s">
        <v>935</v>
      </c>
      <c r="AO70" s="435" t="s">
        <v>979</v>
      </c>
      <c r="AP70" s="300"/>
      <c r="AQ70" s="432"/>
      <c r="AR70" s="438"/>
      <c r="AS70" s="343"/>
      <c r="AT70" s="300"/>
      <c r="AU70" s="301" t="s">
        <v>4138</v>
      </c>
      <c r="AV70" s="452"/>
      <c r="AW70" s="343"/>
      <c r="AX70" s="428" t="s">
        <v>4186</v>
      </c>
      <c r="AY70" s="343"/>
      <c r="AZ70" s="422"/>
      <c r="BA70" s="155"/>
      <c r="BB70" s="394"/>
      <c r="BC70" s="394"/>
      <c r="BD70" s="279"/>
      <c r="BE70" s="396"/>
      <c r="BF70" s="396"/>
      <c r="BG70" s="155"/>
      <c r="BH70" s="155"/>
    </row>
    <row r="71" spans="1:60">
      <c r="A71" s="155">
        <v>64</v>
      </c>
      <c r="B71" s="155" t="s">
        <v>1213</v>
      </c>
      <c r="C71" s="155" t="s">
        <v>425</v>
      </c>
      <c r="D71" s="155" t="s">
        <v>1376</v>
      </c>
      <c r="E71" s="155">
        <v>5</v>
      </c>
      <c r="F71" s="155" t="s">
        <v>4109</v>
      </c>
      <c r="G71" s="477" t="str">
        <f t="shared" si="0"/>
        <v>즉발</v>
      </c>
      <c r="H71" s="155" t="s">
        <v>3848</v>
      </c>
      <c r="I71" s="155" t="s">
        <v>3871</v>
      </c>
      <c r="J71" s="155" t="str">
        <f t="shared" si="1"/>
        <v>#CastingTime/#Range/#Duration/#Mana/#CoolDown</v>
      </c>
      <c r="K71" s="155" t="str">
        <f t="shared" si="2"/>
        <v>~CastingTime/~Duration/~CoolDown</v>
      </c>
      <c r="N71" s="155">
        <v>3</v>
      </c>
      <c r="O71" s="155">
        <v>3</v>
      </c>
      <c r="P71" s="155">
        <v>3</v>
      </c>
      <c r="Q71" s="155">
        <v>3</v>
      </c>
      <c r="R71" s="155">
        <v>20</v>
      </c>
      <c r="S71" s="155">
        <v>20</v>
      </c>
      <c r="V71" s="155">
        <v>300</v>
      </c>
      <c r="X71" s="372">
        <v>100</v>
      </c>
      <c r="Y71" s="373"/>
      <c r="Z71"/>
      <c r="AB71" s="155"/>
      <c r="AD71" s="332">
        <v>5</v>
      </c>
      <c r="AE71" s="343"/>
      <c r="AF71" s="343"/>
      <c r="AG71" s="301" t="s">
        <v>3985</v>
      </c>
      <c r="AH71" s="343"/>
      <c r="AI71" s="300" t="s">
        <v>3991</v>
      </c>
      <c r="AJ71" s="322" t="s">
        <v>4083</v>
      </c>
      <c r="AM71" s="460">
        <v>6</v>
      </c>
      <c r="AN71" s="432"/>
      <c r="AO71" s="432"/>
      <c r="AP71" s="300"/>
      <c r="AQ71" s="432"/>
      <c r="AR71" s="442" t="s">
        <v>4007</v>
      </c>
      <c r="AS71" s="343"/>
      <c r="AT71" s="300" t="s">
        <v>1572</v>
      </c>
      <c r="AU71" s="301"/>
      <c r="AV71" s="414" t="s">
        <v>4130</v>
      </c>
      <c r="AW71" s="343"/>
      <c r="AX71" s="428" t="s">
        <v>4205</v>
      </c>
      <c r="AY71" s="343"/>
      <c r="AZ71" s="422" t="s">
        <v>2137</v>
      </c>
      <c r="BA71" s="155"/>
      <c r="BB71" s="394"/>
      <c r="BC71" s="394"/>
      <c r="BD71" s="279"/>
      <c r="BE71" s="396"/>
      <c r="BF71" s="396"/>
      <c r="BG71" s="155"/>
      <c r="BH71" s="155"/>
    </row>
    <row r="72" spans="1:60">
      <c r="A72" s="155">
        <v>65</v>
      </c>
      <c r="B72" s="155" t="s">
        <v>1213</v>
      </c>
      <c r="C72" s="155" t="s">
        <v>3860</v>
      </c>
      <c r="D72" s="155" t="s">
        <v>1376</v>
      </c>
      <c r="E72" s="155">
        <v>7</v>
      </c>
      <c r="F72" s="155" t="s">
        <v>4109</v>
      </c>
      <c r="G72" s="477" t="str">
        <f t="shared" ref="G72:G135" si="6">IF(ISBLANK($H72),"",INDEX($5:$5,MATCH(F72,$4:$4,0)))</f>
        <v>즉발</v>
      </c>
      <c r="H72" s="155" t="s">
        <v>3849</v>
      </c>
      <c r="I72" s="155" t="s">
        <v>3872</v>
      </c>
      <c r="J72" s="155" t="str">
        <f t="shared" si="1"/>
        <v>#CastingTime/#Range/#Duration/#Mana/#CoolDown</v>
      </c>
      <c r="K72" s="155" t="str">
        <f t="shared" si="2"/>
        <v>~CastingTime/~Duration/~CoolDown</v>
      </c>
      <c r="N72" s="155">
        <v>4</v>
      </c>
      <c r="O72" s="155">
        <v>4</v>
      </c>
      <c r="P72" s="155">
        <v>4</v>
      </c>
      <c r="Q72" s="155">
        <v>4</v>
      </c>
      <c r="R72" s="155">
        <v>28</v>
      </c>
      <c r="S72" s="155">
        <v>28</v>
      </c>
      <c r="V72" s="155">
        <v>400</v>
      </c>
      <c r="X72" s="372">
        <v>140</v>
      </c>
      <c r="Y72" s="373"/>
      <c r="Z72"/>
      <c r="AB72" s="155"/>
      <c r="AD72" s="332">
        <v>6</v>
      </c>
      <c r="AE72" s="343"/>
      <c r="AF72" s="402" t="s">
        <v>4008</v>
      </c>
      <c r="AG72" s="336"/>
      <c r="AH72" s="343" t="s">
        <v>3986</v>
      </c>
      <c r="AI72" s="300"/>
      <c r="AJ72" s="322" t="s">
        <v>4084</v>
      </c>
      <c r="AM72" s="460">
        <v>7</v>
      </c>
      <c r="AN72" s="432"/>
      <c r="AO72" s="441"/>
      <c r="AP72" s="446" t="s">
        <v>3759</v>
      </c>
      <c r="AQ72" s="436" t="s">
        <v>4005</v>
      </c>
      <c r="AR72" s="438"/>
      <c r="AS72" s="343"/>
      <c r="AT72" s="300"/>
      <c r="AU72" s="301"/>
      <c r="AV72" s="453"/>
      <c r="AW72" s="343"/>
      <c r="AX72" s="428" t="s">
        <v>4203</v>
      </c>
      <c r="AY72" s="343"/>
      <c r="AZ72" s="422"/>
      <c r="BA72" s="155"/>
      <c r="BB72" s="394"/>
      <c r="BC72" s="394"/>
      <c r="BD72" s="279"/>
      <c r="BE72" s="396"/>
      <c r="BF72" s="396"/>
      <c r="BG72" s="155"/>
      <c r="BH72" s="155"/>
    </row>
    <row r="73" spans="1:60">
      <c r="A73" s="155">
        <v>66</v>
      </c>
      <c r="B73" s="155" t="s">
        <v>1213</v>
      </c>
      <c r="C73" s="155" t="s">
        <v>920</v>
      </c>
      <c r="D73" s="155" t="s">
        <v>920</v>
      </c>
      <c r="E73" s="155">
        <v>0</v>
      </c>
      <c r="F73" s="155" t="s">
        <v>4104</v>
      </c>
      <c r="G73" s="477" t="str">
        <f t="shared" si="6"/>
        <v>클릭불가</v>
      </c>
      <c r="H73" s="155" t="s">
        <v>1409</v>
      </c>
      <c r="I73" s="155" t="s">
        <v>3862</v>
      </c>
      <c r="J73" s="155" t="str">
        <f t="shared" ref="J73:J136" si="7">IF(ISBLANK($H73),"",
_xlfn.TEXTJOIN("/",TRUE,
IF(ISBLANK(INDEX($L73:$Y73,MATCH($N$6,$L$6:$Y$6,0))),"","#CastingTime"),
IF(ISBLANK(INDEX($L73:$Y73,MATCH($T$6,$L$6:$Y$6,0))),"","#Damage"),
IF(ISBLANK(INDEX($L73:$Y73,MATCH($L$6,$L$6:$Y$6,0))),"","#Distance"),
IF(ISBLANK(INDEX($L73:$Y73,MATCH($V$6,$L$6:$Y$6,0))),"","#Range"),
IF(ISBLANK(INDEX($L73:$Y73,MATCH($P$6,$L$6:$Y$6,0))),"","#Duration"),
IF(ISBLANK(INDEX($L73:$Y73,MATCH($X$6,$L$6:$Y$6,0))),"","#Mana"),
IF(ISBLANK(INDEX($L73:$Y73,MATCH($R$6,$L$6:$Y$6,0))),"","#CoolDown")))</f>
        <v/>
      </c>
      <c r="K73" s="155" t="str">
        <f t="shared" ref="K73:K136" si="8">IF(ISBLANK($H73),"",
_xlfn.TEXTJOIN("/",TRUE,
IF(ISBLANK(INDEX($L73:$Y73,MATCH($O$6,$L$6:$Y$6,0))),"","~CastingTime"),
IF(ISBLANK(INDEX($L73:$Y73,MATCH($U$6,$L$6:$Y$6,0))),"","~Damage"),
IF(ISBLANK(INDEX($L73:$Y73,MATCH($M$6,$L$6:$Y$6,0))),"","~Distance"),
IF(ISBLANK(INDEX($L73:$Y73,MATCH($W$6,$L$6:$Y$6,0))),"","~Range"),
IF(ISBLANK(INDEX($L73:$Y73,MATCH($Q$6,$L$6:$Y$6,0))),"","~Duration"),
IF(ISBLANK(INDEX($L73:$Y73,MATCH($Y$6,$L$6:$Y$6,0))),"","~Mana"),
IF(ISBLANK(INDEX($L73:$Y73,MATCH($S$6,$L$6:$Y$6,0))),"","~CoolDown")))</f>
        <v/>
      </c>
      <c r="R73" s="155"/>
      <c r="S73" s="155"/>
      <c r="X73" s="372"/>
      <c r="Y73" s="373"/>
      <c r="Z73"/>
      <c r="AB73" s="155"/>
      <c r="AD73" s="332">
        <v>7</v>
      </c>
      <c r="AE73" s="403" t="s">
        <v>4006</v>
      </c>
      <c r="AF73" s="335"/>
      <c r="AG73" s="301" t="s">
        <v>3987</v>
      </c>
      <c r="AH73" s="343"/>
      <c r="AI73" s="300" t="s">
        <v>3992</v>
      </c>
      <c r="AJ73" s="322" t="s">
        <v>4085</v>
      </c>
      <c r="AM73" s="460">
        <v>8</v>
      </c>
      <c r="AN73" s="432" t="s">
        <v>945</v>
      </c>
      <c r="AO73" s="432"/>
      <c r="AP73" s="414" t="s">
        <v>4094</v>
      </c>
      <c r="AQ73" s="432"/>
      <c r="AR73" s="442" t="s">
        <v>4009</v>
      </c>
      <c r="AS73" s="324" t="s">
        <v>4095</v>
      </c>
      <c r="AT73" s="300"/>
      <c r="AU73" s="416"/>
      <c r="AV73" s="452"/>
      <c r="AW73" s="324"/>
      <c r="AX73" s="284"/>
      <c r="AY73" s="324"/>
      <c r="AZ73" s="422" t="s">
        <v>4247</v>
      </c>
      <c r="BA73" s="155"/>
      <c r="BB73" s="394"/>
      <c r="BC73" s="394"/>
      <c r="BD73" s="279"/>
      <c r="BE73" s="396"/>
      <c r="BF73" s="396"/>
      <c r="BG73" s="155"/>
      <c r="BH73" s="155"/>
    </row>
    <row r="74" spans="1:60">
      <c r="A74" s="155">
        <v>67</v>
      </c>
      <c r="B74" s="155" t="s">
        <v>1213</v>
      </c>
      <c r="C74" s="155" t="s">
        <v>920</v>
      </c>
      <c r="D74" s="155" t="s">
        <v>920</v>
      </c>
      <c r="E74" s="155">
        <v>1</v>
      </c>
      <c r="F74" s="155" t="s">
        <v>4104</v>
      </c>
      <c r="G74" s="477" t="str">
        <f t="shared" si="6"/>
        <v>클릭불가</v>
      </c>
      <c r="H74" s="155" t="s">
        <v>3861</v>
      </c>
      <c r="I74" s="155" t="s">
        <v>3902</v>
      </c>
      <c r="J74" s="155" t="str">
        <f t="shared" si="7"/>
        <v/>
      </c>
      <c r="K74" s="155" t="str">
        <f t="shared" si="8"/>
        <v/>
      </c>
      <c r="R74" s="155"/>
      <c r="S74" s="155"/>
      <c r="X74" s="372"/>
      <c r="Y74" s="373"/>
      <c r="Z74"/>
      <c r="AB74" s="155"/>
      <c r="AD74" s="332">
        <v>8</v>
      </c>
      <c r="AE74" s="343"/>
      <c r="AF74" s="402" t="s">
        <v>4010</v>
      </c>
      <c r="AG74" s="301"/>
      <c r="AH74" s="343" t="s">
        <v>3988</v>
      </c>
      <c r="AI74" s="300"/>
      <c r="AJ74" s="322" t="s">
        <v>4086</v>
      </c>
      <c r="AM74" s="460">
        <v>9</v>
      </c>
      <c r="AN74" s="432"/>
      <c r="AO74" s="441"/>
      <c r="AP74" s="446" t="s">
        <v>3760</v>
      </c>
      <c r="AQ74" s="432"/>
      <c r="AR74" s="438"/>
      <c r="AS74" s="343"/>
      <c r="AT74" s="445" t="s">
        <v>4068</v>
      </c>
      <c r="AU74" s="416"/>
      <c r="AV74" s="452" t="s">
        <v>4144</v>
      </c>
      <c r="AW74" s="324"/>
      <c r="AX74" s="428" t="s">
        <v>2007</v>
      </c>
      <c r="AY74" s="324"/>
      <c r="AZ74" s="422"/>
      <c r="BA74" s="155"/>
      <c r="BB74" s="394"/>
      <c r="BC74" s="394"/>
      <c r="BD74" s="279"/>
      <c r="BE74" s="396"/>
      <c r="BF74" s="396"/>
      <c r="BG74" s="155"/>
      <c r="BH74" s="155"/>
    </row>
    <row r="75" spans="1:60" ht="17.25" thickBot="1">
      <c r="A75" s="155">
        <v>68</v>
      </c>
      <c r="B75" s="155" t="s">
        <v>1213</v>
      </c>
      <c r="C75" s="155" t="s">
        <v>920</v>
      </c>
      <c r="D75" s="155" t="s">
        <v>920</v>
      </c>
      <c r="E75" s="155">
        <v>2</v>
      </c>
      <c r="F75" s="155" t="s">
        <v>4104</v>
      </c>
      <c r="G75" s="477" t="str">
        <f t="shared" si="6"/>
        <v>클릭불가</v>
      </c>
      <c r="H75" s="155" t="s">
        <v>1419</v>
      </c>
      <c r="I75" s="155" t="s">
        <v>3975</v>
      </c>
      <c r="J75" s="155" t="str">
        <f t="shared" si="7"/>
        <v/>
      </c>
      <c r="K75" s="155" t="str">
        <f t="shared" si="8"/>
        <v/>
      </c>
      <c r="R75" s="155"/>
      <c r="S75" s="155"/>
      <c r="X75" s="372"/>
      <c r="Y75" s="373"/>
      <c r="Z75"/>
      <c r="AB75" s="155"/>
      <c r="AD75" s="333">
        <v>9</v>
      </c>
      <c r="AE75" s="326"/>
      <c r="AF75" s="326"/>
      <c r="AG75" s="327" t="s">
        <v>3989</v>
      </c>
      <c r="AH75" s="326"/>
      <c r="AI75" s="328"/>
      <c r="AJ75" s="330" t="s">
        <v>4087</v>
      </c>
      <c r="AM75" s="460">
        <v>10</v>
      </c>
      <c r="AN75" s="437" t="s">
        <v>955</v>
      </c>
      <c r="AO75" s="432"/>
      <c r="AP75" s="300"/>
      <c r="AQ75" s="432"/>
      <c r="AR75" s="438"/>
      <c r="AS75" s="343"/>
      <c r="AT75" s="445" t="s">
        <v>4075</v>
      </c>
      <c r="AU75" s="454"/>
      <c r="AV75" s="433"/>
      <c r="AW75" s="324"/>
      <c r="AX75" s="428" t="s">
        <v>4206</v>
      </c>
      <c r="AY75" s="324" t="s">
        <v>4242</v>
      </c>
      <c r="AZ75" s="422"/>
      <c r="BA75" s="155"/>
      <c r="BB75" s="394"/>
      <c r="BC75" s="394"/>
      <c r="BD75" s="279"/>
      <c r="BE75" s="396"/>
      <c r="BF75" s="396"/>
      <c r="BG75" s="155"/>
      <c r="BH75" s="155"/>
    </row>
    <row r="76" spans="1:60">
      <c r="A76" s="155">
        <v>69</v>
      </c>
      <c r="B76" s="155" t="s">
        <v>1213</v>
      </c>
      <c r="C76" s="155" t="s">
        <v>920</v>
      </c>
      <c r="D76" s="155" t="s">
        <v>920</v>
      </c>
      <c r="E76" s="155">
        <v>3</v>
      </c>
      <c r="F76" s="155" t="s">
        <v>4104</v>
      </c>
      <c r="G76" s="477" t="str">
        <f t="shared" si="6"/>
        <v>클릭불가</v>
      </c>
      <c r="H76" s="155" t="s">
        <v>1423</v>
      </c>
      <c r="I76" s="155" t="s">
        <v>3863</v>
      </c>
      <c r="J76" s="155" t="str">
        <f t="shared" si="7"/>
        <v/>
      </c>
      <c r="K76" s="155" t="str">
        <f t="shared" si="8"/>
        <v/>
      </c>
      <c r="R76" s="155"/>
      <c r="S76" s="155"/>
      <c r="X76" s="372"/>
      <c r="Y76" s="373"/>
      <c r="Z76"/>
      <c r="AB76" s="155"/>
      <c r="AM76" s="460">
        <v>11</v>
      </c>
      <c r="AN76" s="432"/>
      <c r="AO76" s="432"/>
      <c r="AP76" s="337" t="s">
        <v>1199</v>
      </c>
      <c r="AQ76" s="434"/>
      <c r="AR76" s="438"/>
      <c r="AS76" s="343"/>
      <c r="AT76" s="300"/>
      <c r="AU76" s="454"/>
      <c r="AV76" s="433"/>
      <c r="AW76" s="284"/>
      <c r="AX76" s="440"/>
      <c r="AY76" s="324"/>
      <c r="AZ76" s="422"/>
      <c r="BA76" s="380"/>
      <c r="BB76" s="155"/>
      <c r="BC76" s="394"/>
      <c r="BE76" s="279"/>
      <c r="BF76" s="396"/>
      <c r="BH76" s="155"/>
    </row>
    <row r="77" spans="1:60" ht="17.25" thickBot="1">
      <c r="A77" s="155">
        <v>70</v>
      </c>
      <c r="B77" s="155" t="s">
        <v>1213</v>
      </c>
      <c r="C77" s="155" t="s">
        <v>920</v>
      </c>
      <c r="D77" s="155" t="s">
        <v>920</v>
      </c>
      <c r="E77" s="155">
        <v>4</v>
      </c>
      <c r="F77" s="155" t="s">
        <v>4104</v>
      </c>
      <c r="G77" s="477" t="str">
        <f t="shared" si="6"/>
        <v>클릭불가</v>
      </c>
      <c r="H77" s="155" t="s">
        <v>1427</v>
      </c>
      <c r="I77" s="155" t="s">
        <v>3864</v>
      </c>
      <c r="J77" s="155" t="str">
        <f t="shared" si="7"/>
        <v/>
      </c>
      <c r="K77" s="155" t="str">
        <f t="shared" si="8"/>
        <v/>
      </c>
      <c r="R77" s="155"/>
      <c r="S77" s="155"/>
      <c r="X77" s="372"/>
      <c r="Y77" s="373"/>
      <c r="Z77"/>
      <c r="AB77" s="155"/>
      <c r="AM77" s="461">
        <v>12</v>
      </c>
      <c r="AN77" s="462"/>
      <c r="AO77" s="462"/>
      <c r="AP77" s="463"/>
      <c r="AQ77" s="464"/>
      <c r="AR77" s="463"/>
      <c r="AS77" s="326"/>
      <c r="AT77" s="328"/>
      <c r="AU77" s="465"/>
      <c r="AV77" s="466"/>
      <c r="AW77" s="316"/>
      <c r="AX77" s="316"/>
      <c r="AY77" s="316"/>
      <c r="AZ77" s="467"/>
      <c r="BA77" s="380"/>
      <c r="BB77" s="155"/>
      <c r="BC77" s="394"/>
      <c r="BE77" s="279"/>
      <c r="BF77" s="396"/>
      <c r="BH77" s="155"/>
    </row>
    <row r="78" spans="1:60">
      <c r="A78" s="155">
        <v>71</v>
      </c>
      <c r="B78" s="155" t="s">
        <v>1213</v>
      </c>
      <c r="C78" s="155" t="s">
        <v>920</v>
      </c>
      <c r="D78" s="155" t="s">
        <v>920</v>
      </c>
      <c r="E78" s="155">
        <v>5</v>
      </c>
      <c r="F78" s="155" t="s">
        <v>4104</v>
      </c>
      <c r="G78" s="477" t="str">
        <f t="shared" si="6"/>
        <v>클릭불가</v>
      </c>
      <c r="H78" s="155" t="s">
        <v>1431</v>
      </c>
      <c r="I78" s="155" t="s">
        <v>3865</v>
      </c>
      <c r="J78" s="155" t="str">
        <f t="shared" si="7"/>
        <v/>
      </c>
      <c r="K78" s="155" t="str">
        <f t="shared" si="8"/>
        <v/>
      </c>
      <c r="R78" s="155"/>
      <c r="S78" s="155"/>
      <c r="X78" s="372"/>
      <c r="Y78" s="373"/>
      <c r="Z78"/>
      <c r="AB78" s="155"/>
      <c r="AZ78" s="339"/>
      <c r="BA78" s="380"/>
      <c r="BB78" s="155"/>
      <c r="BC78" s="394"/>
      <c r="BE78" s="279"/>
      <c r="BF78" s="396"/>
      <c r="BH78" s="155"/>
    </row>
    <row r="79" spans="1:60">
      <c r="A79" s="155">
        <v>72</v>
      </c>
      <c r="B79" s="155" t="s">
        <v>1213</v>
      </c>
      <c r="C79" s="155" t="s">
        <v>920</v>
      </c>
      <c r="D79" s="155" t="s">
        <v>920</v>
      </c>
      <c r="E79" s="155">
        <v>6</v>
      </c>
      <c r="F79" s="155" t="s">
        <v>4104</v>
      </c>
      <c r="G79" s="477" t="str">
        <f t="shared" si="6"/>
        <v>클릭불가</v>
      </c>
      <c r="H79" s="155" t="s">
        <v>1435</v>
      </c>
      <c r="I79" s="155" t="s">
        <v>3866</v>
      </c>
      <c r="J79" s="155" t="str">
        <f t="shared" si="7"/>
        <v/>
      </c>
      <c r="K79" s="155" t="str">
        <f t="shared" si="8"/>
        <v/>
      </c>
      <c r="R79" s="155"/>
      <c r="S79" s="155"/>
      <c r="X79" s="372"/>
      <c r="Y79" s="373"/>
      <c r="Z79"/>
      <c r="AB79" s="155"/>
      <c r="AP79" s="417"/>
      <c r="AT79" s="417"/>
      <c r="AZ79" s="339"/>
      <c r="BA79" s="380"/>
      <c r="BB79" s="155"/>
      <c r="BC79" s="394"/>
      <c r="BE79" s="279"/>
      <c r="BF79" s="396"/>
      <c r="BH79" s="155"/>
    </row>
    <row r="80" spans="1:60">
      <c r="A80" s="155">
        <v>73</v>
      </c>
      <c r="B80" s="155" t="s">
        <v>1213</v>
      </c>
      <c r="C80" s="155" t="s">
        <v>920</v>
      </c>
      <c r="D80" s="155" t="s">
        <v>920</v>
      </c>
      <c r="E80" s="155">
        <v>7</v>
      </c>
      <c r="F80" s="155" t="s">
        <v>4104</v>
      </c>
      <c r="G80" s="477" t="str">
        <f t="shared" si="6"/>
        <v>클릭불가</v>
      </c>
      <c r="H80" s="155" t="s">
        <v>1439</v>
      </c>
      <c r="I80" s="155" t="s">
        <v>3867</v>
      </c>
      <c r="J80" s="155" t="str">
        <f t="shared" si="7"/>
        <v/>
      </c>
      <c r="K80" s="155" t="str">
        <f t="shared" si="8"/>
        <v/>
      </c>
      <c r="R80" s="155"/>
      <c r="S80" s="155"/>
      <c r="X80" s="372"/>
      <c r="Y80" s="373"/>
      <c r="Z80"/>
      <c r="AB80" s="155"/>
      <c r="AG80" s="340"/>
      <c r="AH80" s="341"/>
      <c r="AI80" s="2"/>
      <c r="AZ80" s="339"/>
      <c r="BA80" s="380"/>
      <c r="BB80" s="155"/>
      <c r="BC80" s="394"/>
      <c r="BE80" s="279"/>
      <c r="BF80" s="396"/>
      <c r="BH80" s="155"/>
    </row>
    <row r="81" spans="1:60">
      <c r="A81" s="155">
        <v>74</v>
      </c>
      <c r="B81" s="155" t="s">
        <v>1213</v>
      </c>
      <c r="C81" s="155" t="s">
        <v>920</v>
      </c>
      <c r="D81" s="155" t="s">
        <v>920</v>
      </c>
      <c r="E81" s="155">
        <v>8</v>
      </c>
      <c r="F81" s="155" t="s">
        <v>4104</v>
      </c>
      <c r="G81" s="477" t="str">
        <f t="shared" si="6"/>
        <v>클릭불가</v>
      </c>
      <c r="H81" s="155" t="s">
        <v>1443</v>
      </c>
      <c r="I81" s="155" t="s">
        <v>3868</v>
      </c>
      <c r="J81" s="155" t="str">
        <f t="shared" si="7"/>
        <v/>
      </c>
      <c r="K81" s="155" t="str">
        <f t="shared" si="8"/>
        <v/>
      </c>
      <c r="R81" s="155"/>
      <c r="S81" s="155"/>
      <c r="X81" s="372"/>
      <c r="Y81" s="373"/>
      <c r="Z81"/>
      <c r="AB81" s="155"/>
      <c r="AG81" s="341"/>
      <c r="AH81" s="340"/>
      <c r="AI81" s="340"/>
      <c r="AZ81" s="339"/>
      <c r="BA81" s="380"/>
      <c r="BB81" s="155"/>
      <c r="BC81" s="394"/>
      <c r="BE81" s="279"/>
      <c r="BF81" s="396"/>
      <c r="BH81" s="155"/>
    </row>
    <row r="82" spans="1:60" ht="17.25" thickBot="1">
      <c r="A82" s="155">
        <v>75</v>
      </c>
      <c r="B82" s="155" t="s">
        <v>1213</v>
      </c>
      <c r="C82" s="155" t="s">
        <v>920</v>
      </c>
      <c r="D82" s="155" t="s">
        <v>920</v>
      </c>
      <c r="E82" s="155">
        <v>9</v>
      </c>
      <c r="F82" s="155" t="s">
        <v>4104</v>
      </c>
      <c r="G82" s="477" t="str">
        <f t="shared" si="6"/>
        <v>클릭불가</v>
      </c>
      <c r="H82" s="155" t="s">
        <v>3850</v>
      </c>
      <c r="I82" s="155" t="s">
        <v>3869</v>
      </c>
      <c r="J82" s="155" t="str">
        <f t="shared" si="7"/>
        <v/>
      </c>
      <c r="K82" s="155" t="str">
        <f t="shared" si="8"/>
        <v/>
      </c>
      <c r="R82" s="155"/>
      <c r="S82" s="155"/>
      <c r="X82" s="372"/>
      <c r="Y82" s="373"/>
      <c r="Z82"/>
      <c r="AB82" s="155"/>
      <c r="AG82" s="340"/>
      <c r="AH82" s="341"/>
      <c r="AI82" s="340"/>
      <c r="AZ82" s="339"/>
      <c r="BA82" s="380"/>
      <c r="BB82" s="155"/>
      <c r="BC82" s="394"/>
      <c r="BE82" s="279"/>
      <c r="BF82" s="396"/>
      <c r="BH82" s="155"/>
    </row>
    <row r="83" spans="1:60" ht="16.5" customHeight="1">
      <c r="A83" s="155">
        <v>76</v>
      </c>
      <c r="B83" s="155" t="s">
        <v>1450</v>
      </c>
      <c r="C83" s="155" t="s">
        <v>566</v>
      </c>
      <c r="D83" s="155" t="s">
        <v>4220</v>
      </c>
      <c r="E83" s="155">
        <v>0</v>
      </c>
      <c r="F83" s="155" t="s">
        <v>4021</v>
      </c>
      <c r="G83" s="477" t="str">
        <f t="shared" si="6"/>
        <v>방향형</v>
      </c>
      <c r="H83" s="155" t="s">
        <v>913</v>
      </c>
      <c r="I83" s="155" t="s">
        <v>4294</v>
      </c>
      <c r="J83" s="155" t="str">
        <f t="shared" si="7"/>
        <v>#Distance/#Mana/#CoolDown</v>
      </c>
      <c r="K83" s="155" t="str">
        <f t="shared" si="8"/>
        <v>~Mana/~CoolDown</v>
      </c>
      <c r="L83" s="155">
        <v>100</v>
      </c>
      <c r="R83" s="472">
        <v>1999</v>
      </c>
      <c r="S83" s="469">
        <v>-111</v>
      </c>
      <c r="X83" s="372">
        <v>101</v>
      </c>
      <c r="Y83" s="373">
        <v>11</v>
      </c>
      <c r="Z83"/>
      <c r="AB83" s="155"/>
      <c r="AD83" s="625" t="s">
        <v>4032</v>
      </c>
      <c r="AE83" s="626"/>
      <c r="AF83" s="626"/>
      <c r="AG83" s="626"/>
      <c r="AH83" s="626"/>
      <c r="AI83" s="626"/>
      <c r="AJ83" s="627"/>
      <c r="AY83" s="339"/>
      <c r="AZ83" s="380"/>
      <c r="BA83" s="155"/>
      <c r="BB83" s="394"/>
      <c r="BC83" s="394"/>
      <c r="BD83" s="279"/>
      <c r="BE83" s="396"/>
      <c r="BF83" s="396"/>
      <c r="BG83" s="155"/>
      <c r="BH83" s="155"/>
    </row>
    <row r="84" spans="1:60" ht="16.5" customHeight="1">
      <c r="A84" s="155">
        <v>77</v>
      </c>
      <c r="B84" s="155" t="s">
        <v>1450</v>
      </c>
      <c r="C84" s="155" t="s">
        <v>566</v>
      </c>
      <c r="D84" s="155" t="s">
        <v>4220</v>
      </c>
      <c r="E84" s="155">
        <v>4</v>
      </c>
      <c r="F84" s="155" t="s">
        <v>4021</v>
      </c>
      <c r="G84" s="477" t="str">
        <f t="shared" si="6"/>
        <v>방향형</v>
      </c>
      <c r="H84" s="155" t="s">
        <v>1454</v>
      </c>
      <c r="I84" s="155" t="s">
        <v>4297</v>
      </c>
      <c r="J84" s="155" t="str">
        <f t="shared" si="7"/>
        <v>#Distance/#Mana/#CoolDown</v>
      </c>
      <c r="K84" s="155" t="str">
        <f t="shared" si="8"/>
        <v>~Mana/~CoolDown</v>
      </c>
      <c r="L84" s="155">
        <v>200</v>
      </c>
      <c r="R84" s="472">
        <v>1601</v>
      </c>
      <c r="S84" s="469">
        <v>-89</v>
      </c>
      <c r="X84" s="372">
        <v>202</v>
      </c>
      <c r="Y84" s="373">
        <v>22</v>
      </c>
      <c r="Z84"/>
      <c r="AB84" s="155"/>
      <c r="AD84" s="628"/>
      <c r="AE84" s="629"/>
      <c r="AF84" s="629"/>
      <c r="AG84" s="629"/>
      <c r="AH84" s="629"/>
      <c r="AI84" s="629"/>
      <c r="AJ84" s="630"/>
      <c r="AY84" s="339"/>
      <c r="AZ84" s="380"/>
      <c r="BA84" s="155"/>
      <c r="BB84" s="394"/>
      <c r="BC84" s="394"/>
      <c r="BD84" s="279"/>
      <c r="BE84" s="396"/>
      <c r="BF84" s="396"/>
      <c r="BG84" s="155"/>
      <c r="BH84" s="155"/>
    </row>
    <row r="85" spans="1:60" ht="16.5" customHeight="1" thickBot="1">
      <c r="A85" s="155">
        <v>78</v>
      </c>
      <c r="B85" s="155" t="s">
        <v>1450</v>
      </c>
      <c r="C85" s="155" t="s">
        <v>566</v>
      </c>
      <c r="D85" s="155" t="s">
        <v>4220</v>
      </c>
      <c r="E85" s="155">
        <v>9</v>
      </c>
      <c r="F85" s="155" t="s">
        <v>4022</v>
      </c>
      <c r="G85" s="477" t="str">
        <f t="shared" si="6"/>
        <v>방향형</v>
      </c>
      <c r="H85" s="404" t="s">
        <v>4095</v>
      </c>
      <c r="I85" s="155" t="s">
        <v>4298</v>
      </c>
      <c r="J85" s="155" t="str">
        <f t="shared" si="7"/>
        <v>#Distance/#Mana/#CoolDown</v>
      </c>
      <c r="K85" s="155" t="str">
        <f t="shared" si="8"/>
        <v>~Mana/~CoolDown</v>
      </c>
      <c r="L85" s="155">
        <v>325</v>
      </c>
      <c r="R85" s="472">
        <v>1099</v>
      </c>
      <c r="S85" s="469">
        <v>-61</v>
      </c>
      <c r="X85" s="372">
        <v>326</v>
      </c>
      <c r="Y85" s="373">
        <v>36</v>
      </c>
      <c r="Z85"/>
      <c r="AB85" s="155"/>
      <c r="AD85" s="631"/>
      <c r="AE85" s="632"/>
      <c r="AF85" s="632"/>
      <c r="AG85" s="632"/>
      <c r="AH85" s="632"/>
      <c r="AI85" s="632"/>
      <c r="AJ85" s="633"/>
      <c r="AY85" s="339"/>
      <c r="AZ85" s="380"/>
      <c r="BA85" s="155"/>
      <c r="BB85" s="394"/>
      <c r="BC85" s="394"/>
      <c r="BD85" s="279"/>
      <c r="BE85" s="396"/>
      <c r="BF85" s="396"/>
      <c r="BG85" s="155"/>
      <c r="BH85" s="155"/>
    </row>
    <row r="86" spans="1:60" ht="16.5" customHeight="1" thickTop="1">
      <c r="A86" s="155">
        <v>79</v>
      </c>
      <c r="B86" s="155" t="s">
        <v>1450</v>
      </c>
      <c r="C86" s="155" t="s">
        <v>424</v>
      </c>
      <c r="D86" s="155" t="s">
        <v>1608</v>
      </c>
      <c r="E86" s="155">
        <v>1</v>
      </c>
      <c r="F86" s="155" t="s">
        <v>4096</v>
      </c>
      <c r="G86" s="477" t="str">
        <f t="shared" si="6"/>
        <v>즉발</v>
      </c>
      <c r="H86" s="155" t="s">
        <v>4033</v>
      </c>
      <c r="I86" s="155" t="s">
        <v>4055</v>
      </c>
      <c r="J86" s="155" t="str">
        <f t="shared" si="7"/>
        <v/>
      </c>
      <c r="K86" s="155" t="str">
        <f t="shared" si="8"/>
        <v/>
      </c>
      <c r="R86" s="155"/>
      <c r="S86" s="155"/>
      <c r="X86" s="372"/>
      <c r="Y86" s="373"/>
      <c r="Z86"/>
      <c r="AB86" s="155"/>
      <c r="AD86" s="651" t="s">
        <v>3875</v>
      </c>
      <c r="AE86" s="617" t="s">
        <v>3750</v>
      </c>
      <c r="AF86" s="617"/>
      <c r="AG86" s="619" t="s">
        <v>3755</v>
      </c>
      <c r="AH86" s="620"/>
      <c r="AI86" s="621"/>
      <c r="AJ86" s="613" t="s">
        <v>2574</v>
      </c>
      <c r="AY86" s="339"/>
      <c r="AZ86" s="380"/>
      <c r="BA86" s="155"/>
      <c r="BB86" s="394"/>
      <c r="BC86" s="394"/>
      <c r="BD86" s="279"/>
      <c r="BE86" s="396"/>
      <c r="BF86" s="396"/>
      <c r="BG86" s="155"/>
      <c r="BH86" s="155"/>
    </row>
    <row r="87" spans="1:60" ht="16.5" customHeight="1">
      <c r="A87" s="155">
        <v>80</v>
      </c>
      <c r="B87" s="155" t="s">
        <v>1450</v>
      </c>
      <c r="C87" s="155" t="s">
        <v>424</v>
      </c>
      <c r="D87" s="155" t="s">
        <v>1608</v>
      </c>
      <c r="E87" s="155">
        <v>3</v>
      </c>
      <c r="F87" s="155" t="s">
        <v>4096</v>
      </c>
      <c r="G87" s="477" t="str">
        <f t="shared" si="6"/>
        <v>즉발</v>
      </c>
      <c r="H87" s="155" t="s">
        <v>4034</v>
      </c>
      <c r="I87" s="155" t="s">
        <v>4074</v>
      </c>
      <c r="J87" s="155" t="str">
        <f t="shared" si="7"/>
        <v/>
      </c>
      <c r="K87" s="155" t="str">
        <f t="shared" si="8"/>
        <v/>
      </c>
      <c r="R87" s="155"/>
      <c r="S87" s="155"/>
      <c r="X87" s="372"/>
      <c r="Y87" s="373"/>
      <c r="Z87"/>
      <c r="AB87" s="155"/>
      <c r="AD87" s="652"/>
      <c r="AE87" s="618"/>
      <c r="AF87" s="618"/>
      <c r="AG87" s="622"/>
      <c r="AH87" s="623"/>
      <c r="AI87" s="624"/>
      <c r="AJ87" s="650"/>
      <c r="AY87" s="339"/>
      <c r="AZ87" s="380"/>
      <c r="BA87" s="155"/>
      <c r="BB87" s="394"/>
      <c r="BC87" s="394"/>
      <c r="BD87" s="279"/>
      <c r="BE87" s="396"/>
      <c r="BF87" s="396"/>
      <c r="BG87" s="155"/>
      <c r="BH87" s="155"/>
    </row>
    <row r="88" spans="1:60">
      <c r="A88" s="155">
        <v>81</v>
      </c>
      <c r="B88" s="155" t="s">
        <v>1450</v>
      </c>
      <c r="C88" s="155" t="s">
        <v>424</v>
      </c>
      <c r="D88" s="155" t="s">
        <v>1608</v>
      </c>
      <c r="E88" s="155">
        <v>6</v>
      </c>
      <c r="F88" s="155" t="s">
        <v>4096</v>
      </c>
      <c r="G88" s="477" t="str">
        <f t="shared" si="6"/>
        <v>즉발</v>
      </c>
      <c r="H88" s="155" t="s">
        <v>4039</v>
      </c>
      <c r="I88" s="155" t="s">
        <v>4074</v>
      </c>
      <c r="J88" s="155" t="str">
        <f t="shared" si="7"/>
        <v/>
      </c>
      <c r="K88" s="155" t="str">
        <f t="shared" si="8"/>
        <v/>
      </c>
      <c r="R88" s="155"/>
      <c r="S88" s="155"/>
      <c r="X88" s="372"/>
      <c r="Y88" s="373"/>
      <c r="Z88"/>
      <c r="AB88" s="155"/>
      <c r="AD88" s="331" t="s">
        <v>3757</v>
      </c>
      <c r="AE88" s="302" t="s">
        <v>3665</v>
      </c>
      <c r="AF88" s="302" t="s">
        <v>1608</v>
      </c>
      <c r="AG88" s="412" t="s">
        <v>3675</v>
      </c>
      <c r="AH88" s="413" t="s">
        <v>1474</v>
      </c>
      <c r="AI88" s="303" t="s">
        <v>4040</v>
      </c>
      <c r="AJ88" s="321" t="s">
        <v>920</v>
      </c>
      <c r="AY88" s="339"/>
      <c r="AZ88" s="380"/>
      <c r="BA88" s="155"/>
      <c r="BB88" s="394"/>
      <c r="BC88" s="394"/>
      <c r="BD88" s="279"/>
      <c r="BE88" s="396"/>
      <c r="BF88" s="396"/>
      <c r="BG88" s="155"/>
      <c r="BH88" s="155"/>
    </row>
    <row r="89" spans="1:60" ht="24">
      <c r="A89" s="155">
        <v>82</v>
      </c>
      <c r="B89" s="155" t="s">
        <v>1450</v>
      </c>
      <c r="C89" s="155" t="s">
        <v>424</v>
      </c>
      <c r="D89" s="155" t="s">
        <v>1608</v>
      </c>
      <c r="E89" s="155">
        <v>9</v>
      </c>
      <c r="F89" s="155" t="s">
        <v>4096</v>
      </c>
      <c r="G89" s="477" t="str">
        <f t="shared" si="6"/>
        <v>즉발</v>
      </c>
      <c r="H89" s="155" t="s">
        <v>4077</v>
      </c>
      <c r="I89" s="155" t="s">
        <v>4074</v>
      </c>
      <c r="J89" s="155" t="str">
        <f t="shared" si="7"/>
        <v/>
      </c>
      <c r="K89" s="155" t="str">
        <f t="shared" si="8"/>
        <v/>
      </c>
      <c r="R89" s="155"/>
      <c r="S89" s="155"/>
      <c r="X89" s="372"/>
      <c r="Y89" s="373"/>
      <c r="Z89"/>
      <c r="AB89" s="155"/>
      <c r="AD89" s="332">
        <v>0</v>
      </c>
      <c r="AE89" s="343" t="s">
        <v>3665</v>
      </c>
      <c r="AF89" s="418"/>
      <c r="AG89" s="420" t="s">
        <v>4053</v>
      </c>
      <c r="AH89" s="343" t="s">
        <v>1474</v>
      </c>
      <c r="AI89" s="300"/>
      <c r="AJ89" s="322" t="s">
        <v>4042</v>
      </c>
      <c r="AY89" s="339"/>
      <c r="AZ89" s="380"/>
      <c r="BA89" s="155"/>
      <c r="BB89" s="394"/>
      <c r="BC89" s="394"/>
      <c r="BD89" s="279"/>
      <c r="BE89" s="396"/>
      <c r="BF89" s="396"/>
      <c r="BG89" s="155"/>
      <c r="BH89" s="155"/>
    </row>
    <row r="90" spans="1:60">
      <c r="A90" s="155">
        <v>83</v>
      </c>
      <c r="B90" s="155" t="s">
        <v>1450</v>
      </c>
      <c r="C90" s="155" t="s">
        <v>425</v>
      </c>
      <c r="D90" s="155" t="s">
        <v>1552</v>
      </c>
      <c r="E90" s="155">
        <v>0</v>
      </c>
      <c r="F90" s="155" t="s">
        <v>4026</v>
      </c>
      <c r="G90" s="477" t="str">
        <f t="shared" si="6"/>
        <v>방향형</v>
      </c>
      <c r="H90" s="155" t="s">
        <v>4011</v>
      </c>
      <c r="I90" s="155" t="s">
        <v>4322</v>
      </c>
      <c r="J90" s="155" t="str">
        <f t="shared" si="7"/>
        <v>#Damage/#Distance/#Range/#Mana/#CoolDown</v>
      </c>
      <c r="K90" s="155" t="str">
        <f t="shared" si="8"/>
        <v>~Damage/~Mana/~CoolDown</v>
      </c>
      <c r="L90" s="155">
        <v>150</v>
      </c>
      <c r="R90" s="155">
        <v>1100</v>
      </c>
      <c r="S90" s="155">
        <v>-44</v>
      </c>
      <c r="T90" s="155">
        <v>100</v>
      </c>
      <c r="U90" s="155">
        <v>6</v>
      </c>
      <c r="V90" s="155">
        <v>150</v>
      </c>
      <c r="X90" s="372">
        <v>215</v>
      </c>
      <c r="Y90" s="373">
        <v>43</v>
      </c>
      <c r="Z90"/>
      <c r="AB90" s="155"/>
      <c r="AD90" s="332">
        <v>1</v>
      </c>
      <c r="AE90" s="343"/>
      <c r="AF90" s="324" t="s">
        <v>1609</v>
      </c>
      <c r="AG90" s="301"/>
      <c r="AH90" s="343" t="s">
        <v>1486</v>
      </c>
      <c r="AI90" s="414"/>
      <c r="AJ90" s="422" t="s">
        <v>4043</v>
      </c>
      <c r="AY90" s="339"/>
      <c r="AZ90" s="380"/>
      <c r="BA90" s="155"/>
      <c r="BB90" s="394"/>
      <c r="BC90" s="394"/>
      <c r="BD90" s="279"/>
      <c r="BE90" s="396"/>
      <c r="BF90" s="396"/>
      <c r="BG90" s="155"/>
      <c r="BH90" s="155"/>
    </row>
    <row r="91" spans="1:60">
      <c r="A91" s="155">
        <v>84</v>
      </c>
      <c r="B91" s="155" t="s">
        <v>1450</v>
      </c>
      <c r="C91" s="155" t="s">
        <v>425</v>
      </c>
      <c r="D91" s="155" t="s">
        <v>1552</v>
      </c>
      <c r="E91" s="155">
        <v>2</v>
      </c>
      <c r="F91" s="155" t="s">
        <v>4457</v>
      </c>
      <c r="G91" s="477" t="str">
        <f t="shared" si="6"/>
        <v>범위형</v>
      </c>
      <c r="H91" s="155" t="s">
        <v>4012</v>
      </c>
      <c r="I91" s="155" t="s">
        <v>4323</v>
      </c>
      <c r="J91" s="155" t="str">
        <f t="shared" si="7"/>
        <v>#Damage/#Range/#Mana/#CoolDown</v>
      </c>
      <c r="K91" s="155" t="str">
        <f t="shared" si="8"/>
        <v>~Damage/~Mana/~CoolDown</v>
      </c>
      <c r="R91" s="155">
        <v>1694</v>
      </c>
      <c r="S91" s="155">
        <v>-68</v>
      </c>
      <c r="T91" s="155">
        <v>158</v>
      </c>
      <c r="U91" s="155">
        <v>10</v>
      </c>
      <c r="V91" s="155">
        <v>250</v>
      </c>
      <c r="X91" s="372">
        <v>429</v>
      </c>
      <c r="Y91" s="373">
        <v>86</v>
      </c>
      <c r="Z91"/>
      <c r="AB91" s="155"/>
      <c r="AD91" s="332">
        <v>2</v>
      </c>
      <c r="AE91" s="343"/>
      <c r="AF91" s="428"/>
      <c r="AG91" s="416" t="s">
        <v>4054</v>
      </c>
      <c r="AH91" s="343" t="s">
        <v>1495</v>
      </c>
      <c r="AI91" s="414" t="s">
        <v>4035</v>
      </c>
      <c r="AJ91" s="422" t="s">
        <v>4044</v>
      </c>
      <c r="AY91" s="339"/>
      <c r="AZ91" s="380"/>
      <c r="BA91" s="155"/>
      <c r="BB91" s="394"/>
      <c r="BC91" s="394"/>
      <c r="BD91" s="279"/>
      <c r="BE91" s="396"/>
      <c r="BF91" s="396"/>
      <c r="BG91" s="155"/>
      <c r="BH91" s="155"/>
    </row>
    <row r="92" spans="1:60">
      <c r="A92" s="155">
        <v>85</v>
      </c>
      <c r="B92" s="155" t="s">
        <v>1450</v>
      </c>
      <c r="C92" s="155" t="s">
        <v>425</v>
      </c>
      <c r="D92" s="155" t="s">
        <v>1552</v>
      </c>
      <c r="E92" s="155">
        <v>3</v>
      </c>
      <c r="F92" s="155" t="s">
        <v>4026</v>
      </c>
      <c r="G92" s="477" t="str">
        <f t="shared" si="6"/>
        <v>방향형</v>
      </c>
      <c r="H92" s="155" t="s">
        <v>4013</v>
      </c>
      <c r="I92" s="155" t="s">
        <v>4324</v>
      </c>
      <c r="J92" s="155" t="str">
        <f t="shared" si="7"/>
        <v>#Damage/#Distance/#Range/#Mana/#CoolDown</v>
      </c>
      <c r="K92" s="155" t="str">
        <f t="shared" si="8"/>
        <v>~Damage/~Mana/~CoolDown</v>
      </c>
      <c r="L92" s="155">
        <v>300</v>
      </c>
      <c r="R92" s="155">
        <v>2063</v>
      </c>
      <c r="S92" s="155">
        <v>-83</v>
      </c>
      <c r="T92" s="155">
        <v>199</v>
      </c>
      <c r="U92" s="155">
        <v>12</v>
      </c>
      <c r="V92" s="155">
        <v>150</v>
      </c>
      <c r="X92" s="372">
        <v>536</v>
      </c>
      <c r="Y92" s="373">
        <v>107</v>
      </c>
      <c r="Z92"/>
      <c r="AB92" s="155"/>
      <c r="AD92" s="332">
        <v>3</v>
      </c>
      <c r="AE92" s="343"/>
      <c r="AF92" s="324" t="s">
        <v>1551</v>
      </c>
      <c r="AG92" s="301" t="s">
        <v>4013</v>
      </c>
      <c r="AH92" s="343" t="s">
        <v>1507</v>
      </c>
      <c r="AI92" s="414"/>
      <c r="AJ92" s="422" t="s">
        <v>4045</v>
      </c>
      <c r="AY92" s="339"/>
      <c r="AZ92" s="380"/>
      <c r="BA92" s="155"/>
      <c r="BB92" s="394"/>
      <c r="BC92" s="394"/>
      <c r="BD92" s="279"/>
      <c r="BE92" s="396"/>
      <c r="BF92" s="396"/>
      <c r="BG92" s="155"/>
      <c r="BH92" s="155"/>
    </row>
    <row r="93" spans="1:60">
      <c r="A93" s="155">
        <v>86</v>
      </c>
      <c r="B93" s="155" t="s">
        <v>1450</v>
      </c>
      <c r="C93" s="155" t="s">
        <v>425</v>
      </c>
      <c r="D93" s="155" t="s">
        <v>1552</v>
      </c>
      <c r="E93" s="155">
        <v>5</v>
      </c>
      <c r="F93" s="155" t="s">
        <v>4102</v>
      </c>
      <c r="G93" s="477" t="str">
        <f t="shared" si="6"/>
        <v>방향형</v>
      </c>
      <c r="H93" s="155" t="s">
        <v>4014</v>
      </c>
      <c r="I93" s="34" t="s">
        <v>4352</v>
      </c>
      <c r="J93" s="155" t="str">
        <f t="shared" si="7"/>
        <v>#CastingTime/#Damage/#Distance/#Mana/#CoolDown</v>
      </c>
      <c r="K93" s="155" t="str">
        <f t="shared" si="8"/>
        <v>~CastingTime/~Damage/~Mana/~CoolDown</v>
      </c>
      <c r="L93" s="155">
        <v>400</v>
      </c>
      <c r="N93" s="155">
        <v>95</v>
      </c>
      <c r="O93" s="155">
        <v>-5</v>
      </c>
      <c r="R93" s="155">
        <v>2979</v>
      </c>
      <c r="S93" s="155">
        <v>-119</v>
      </c>
      <c r="T93" s="155">
        <v>311</v>
      </c>
      <c r="U93" s="155">
        <v>19</v>
      </c>
      <c r="X93" s="372">
        <v>750</v>
      </c>
      <c r="Y93" s="373">
        <v>150</v>
      </c>
      <c r="Z93"/>
      <c r="AB93" s="155"/>
      <c r="AD93" s="332">
        <v>4</v>
      </c>
      <c r="AE93" s="343" t="s">
        <v>4052</v>
      </c>
      <c r="AF93" s="324"/>
      <c r="AG93" s="301"/>
      <c r="AH93" s="343" t="s">
        <v>1517</v>
      </c>
      <c r="AI93" s="415"/>
      <c r="AJ93" s="422" t="s">
        <v>4046</v>
      </c>
      <c r="AY93" s="339"/>
      <c r="AZ93" s="380"/>
      <c r="BA93" s="155"/>
      <c r="BB93" s="394"/>
      <c r="BC93" s="394"/>
      <c r="BD93" s="279"/>
      <c r="BE93" s="396"/>
      <c r="BF93" s="396"/>
      <c r="BG93" s="155"/>
      <c r="BH93" s="155"/>
    </row>
    <row r="94" spans="1:60">
      <c r="A94" s="155">
        <v>87</v>
      </c>
      <c r="B94" s="155" t="s">
        <v>1450</v>
      </c>
      <c r="C94" s="155" t="s">
        <v>425</v>
      </c>
      <c r="D94" s="155" t="s">
        <v>1552</v>
      </c>
      <c r="E94" s="155">
        <v>7</v>
      </c>
      <c r="F94" s="155" t="s">
        <v>4026</v>
      </c>
      <c r="G94" s="477" t="str">
        <f t="shared" si="6"/>
        <v>방향형</v>
      </c>
      <c r="H94" s="155" t="s">
        <v>4015</v>
      </c>
      <c r="I94" s="155" t="s">
        <v>4325</v>
      </c>
      <c r="J94" s="155" t="str">
        <f t="shared" si="7"/>
        <v>#Damage/#Distance/#Range/#Mana/#CoolDown</v>
      </c>
      <c r="K94" s="155" t="str">
        <f t="shared" si="8"/>
        <v>~Damage/~Mana/~CoolDown</v>
      </c>
      <c r="L94" s="155">
        <v>500</v>
      </c>
      <c r="R94" s="155">
        <v>4190</v>
      </c>
      <c r="S94" s="155">
        <v>-168</v>
      </c>
      <c r="T94" s="155">
        <v>484</v>
      </c>
      <c r="U94" s="155">
        <v>29</v>
      </c>
      <c r="V94" s="155">
        <v>150</v>
      </c>
      <c r="X94" s="372">
        <v>964</v>
      </c>
      <c r="Y94" s="373">
        <v>193</v>
      </c>
      <c r="Z94"/>
      <c r="AA94" s="155"/>
      <c r="AB94" s="155"/>
      <c r="AD94" s="332">
        <v>5</v>
      </c>
      <c r="AE94" s="343"/>
      <c r="AF94" s="428"/>
      <c r="AG94" s="416" t="s">
        <v>4070</v>
      </c>
      <c r="AH94" s="343"/>
      <c r="AI94" s="414" t="s">
        <v>1647</v>
      </c>
      <c r="AJ94" s="422" t="s">
        <v>4047</v>
      </c>
      <c r="AQ94" s="342" t="str">
        <f t="shared" ref="AQ94:AQ97" si="9">IF(ISBLANK(AP94),"",IF(AP94=$B$4,$D$5,IF(AP94=$C$4,$B$5,IF(AP94=$D$4,$E$5))))</f>
        <v/>
      </c>
      <c r="AY94" s="339"/>
      <c r="AZ94" s="380"/>
      <c r="BA94" s="155"/>
      <c r="BB94" s="394"/>
      <c r="BC94" s="394"/>
      <c r="BD94" s="279"/>
      <c r="BE94" s="396"/>
      <c r="BF94" s="396"/>
      <c r="BG94" s="155"/>
      <c r="BH94" s="155"/>
    </row>
    <row r="95" spans="1:60">
      <c r="A95" s="155">
        <v>88</v>
      </c>
      <c r="B95" s="155" t="s">
        <v>1450</v>
      </c>
      <c r="C95" s="155" t="s">
        <v>3860</v>
      </c>
      <c r="D95" s="155" t="s">
        <v>1552</v>
      </c>
      <c r="E95" s="155">
        <v>9</v>
      </c>
      <c r="F95" s="155" t="s">
        <v>4109</v>
      </c>
      <c r="G95" s="477" t="str">
        <f t="shared" si="6"/>
        <v>즉발</v>
      </c>
      <c r="H95" s="155" t="s">
        <v>4016</v>
      </c>
      <c r="I95" s="155" t="s">
        <v>4073</v>
      </c>
      <c r="J95" s="155" t="str">
        <f t="shared" si="7"/>
        <v/>
      </c>
      <c r="K95" s="155" t="str">
        <f t="shared" si="8"/>
        <v/>
      </c>
      <c r="R95" s="155"/>
      <c r="S95" s="155"/>
      <c r="X95" s="372"/>
      <c r="Y95" s="373"/>
      <c r="Z95"/>
      <c r="AA95" s="155"/>
      <c r="AB95" s="155"/>
      <c r="AD95" s="332">
        <v>6</v>
      </c>
      <c r="AE95" s="343"/>
      <c r="AF95" s="324" t="s">
        <v>1572</v>
      </c>
      <c r="AG95" s="336"/>
      <c r="AH95" s="343" t="s">
        <v>1530</v>
      </c>
      <c r="AI95" s="414"/>
      <c r="AJ95" s="422" t="s">
        <v>4048</v>
      </c>
      <c r="AQ95" s="342" t="str">
        <f t="shared" si="9"/>
        <v/>
      </c>
      <c r="AY95" s="339"/>
      <c r="AZ95" s="380"/>
      <c r="BA95" s="155"/>
      <c r="BB95" s="394"/>
      <c r="BC95" s="394"/>
      <c r="BD95" s="279"/>
      <c r="BE95" s="396"/>
      <c r="BF95" s="396"/>
      <c r="BG95" s="155"/>
      <c r="BH95" s="155"/>
    </row>
    <row r="96" spans="1:60">
      <c r="A96" s="155">
        <v>89</v>
      </c>
      <c r="B96" s="155" t="s">
        <v>1450</v>
      </c>
      <c r="C96" s="155" t="s">
        <v>425</v>
      </c>
      <c r="D96" s="155" t="s">
        <v>1474</v>
      </c>
      <c r="E96" s="155">
        <v>2</v>
      </c>
      <c r="F96" s="155" t="s">
        <v>4107</v>
      </c>
      <c r="G96" s="477" t="str">
        <f t="shared" si="6"/>
        <v>대상형</v>
      </c>
      <c r="H96" s="155" t="s">
        <v>1495</v>
      </c>
      <c r="I96" s="155" t="s">
        <v>4412</v>
      </c>
      <c r="J96" s="155" t="str">
        <f t="shared" si="7"/>
        <v>#CastingTime/#Damage/#Distance/#Duration/#Mana/#CoolDown</v>
      </c>
      <c r="K96" s="155" t="str">
        <f t="shared" si="8"/>
        <v>~CastingTime/~Damage/~Mana/~CoolDown</v>
      </c>
      <c r="L96" s="155">
        <v>450</v>
      </c>
      <c r="N96" s="155">
        <v>95</v>
      </c>
      <c r="O96" s="155">
        <v>5</v>
      </c>
      <c r="P96" s="155">
        <v>150</v>
      </c>
      <c r="R96" s="155">
        <v>1694</v>
      </c>
      <c r="S96" s="155">
        <v>-68</v>
      </c>
      <c r="T96" s="155">
        <v>158</v>
      </c>
      <c r="U96" s="155">
        <v>10</v>
      </c>
      <c r="X96" s="372">
        <v>429</v>
      </c>
      <c r="Y96" s="373">
        <v>86</v>
      </c>
      <c r="Z96"/>
      <c r="AB96" s="155"/>
      <c r="AD96" s="332">
        <v>7</v>
      </c>
      <c r="AE96" s="403"/>
      <c r="AF96" s="429"/>
      <c r="AG96" s="301" t="s">
        <v>4071</v>
      </c>
      <c r="AH96" s="343"/>
      <c r="AI96" s="414"/>
      <c r="AJ96" s="425" t="s">
        <v>4049</v>
      </c>
      <c r="AQ96" s="342" t="str">
        <f t="shared" si="9"/>
        <v/>
      </c>
      <c r="AY96" s="339"/>
      <c r="AZ96" s="380"/>
      <c r="BA96" s="155"/>
      <c r="BB96" s="394"/>
      <c r="BC96" s="394"/>
      <c r="BD96" s="279"/>
      <c r="BE96" s="396"/>
      <c r="BF96" s="396"/>
      <c r="BG96" s="155"/>
      <c r="BH96" s="155"/>
    </row>
    <row r="97" spans="1:60">
      <c r="A97" s="155">
        <v>90</v>
      </c>
      <c r="B97" s="155" t="s">
        <v>1450</v>
      </c>
      <c r="C97" s="155" t="s">
        <v>425</v>
      </c>
      <c r="D97" s="155" t="s">
        <v>1474</v>
      </c>
      <c r="E97" s="155">
        <v>3</v>
      </c>
      <c r="F97" s="155" t="s">
        <v>4107</v>
      </c>
      <c r="G97" s="477" t="str">
        <f t="shared" si="6"/>
        <v>대상형</v>
      </c>
      <c r="H97" s="155" t="s">
        <v>1507</v>
      </c>
      <c r="I97" s="155" t="s">
        <v>4413</v>
      </c>
      <c r="J97" s="155" t="str">
        <f t="shared" si="7"/>
        <v>#CastingTime/#Damage/#Distance/#Mana/#CoolDown</v>
      </c>
      <c r="K97" s="155" t="str">
        <f t="shared" si="8"/>
        <v>~CastingTime/~Damage/~Mana/~CoolDown</v>
      </c>
      <c r="L97" s="155">
        <v>500</v>
      </c>
      <c r="N97" s="155">
        <v>95</v>
      </c>
      <c r="O97" s="155">
        <v>5</v>
      </c>
      <c r="R97" s="155">
        <v>2063</v>
      </c>
      <c r="S97" s="155">
        <v>-83</v>
      </c>
      <c r="T97" s="155">
        <v>199</v>
      </c>
      <c r="U97" s="155">
        <v>12</v>
      </c>
      <c r="X97" s="372">
        <v>536</v>
      </c>
      <c r="Y97" s="373">
        <v>107</v>
      </c>
      <c r="Z97"/>
      <c r="AB97" s="155"/>
      <c r="AD97" s="332">
        <v>8</v>
      </c>
      <c r="AE97" s="324" t="s">
        <v>4095</v>
      </c>
      <c r="AF97" s="428"/>
      <c r="AG97" s="301"/>
      <c r="AH97" s="343" t="s">
        <v>1541</v>
      </c>
      <c r="AI97" s="414" t="s">
        <v>4069</v>
      </c>
      <c r="AJ97" s="425" t="s">
        <v>4050</v>
      </c>
      <c r="AQ97" s="342" t="str">
        <f t="shared" si="9"/>
        <v/>
      </c>
      <c r="AY97" s="339"/>
      <c r="AZ97" s="380"/>
      <c r="BA97" s="155"/>
      <c r="BB97" s="394"/>
      <c r="BC97" s="394"/>
      <c r="BD97" s="279"/>
      <c r="BE97" s="396"/>
      <c r="BF97" s="396"/>
      <c r="BG97" s="155"/>
      <c r="BH97" s="155"/>
    </row>
    <row r="98" spans="1:60">
      <c r="A98" s="155">
        <v>91</v>
      </c>
      <c r="B98" s="155" t="s">
        <v>1450</v>
      </c>
      <c r="C98" s="155" t="s">
        <v>425</v>
      </c>
      <c r="D98" s="155" t="s">
        <v>1474</v>
      </c>
      <c r="E98" s="155">
        <v>4</v>
      </c>
      <c r="F98" s="155" t="s">
        <v>4107</v>
      </c>
      <c r="G98" s="477" t="str">
        <f t="shared" si="6"/>
        <v>대상형</v>
      </c>
      <c r="H98" s="155" t="s">
        <v>1517</v>
      </c>
      <c r="I98" s="155" t="s">
        <v>4414</v>
      </c>
      <c r="J98" s="155" t="str">
        <f t="shared" si="7"/>
        <v>#CastingTime/#Damage/#Distance/#Mana/#CoolDown</v>
      </c>
      <c r="K98" s="155" t="str">
        <f t="shared" si="8"/>
        <v>~CastingTime/~Damage/~Mana/~CoolDown</v>
      </c>
      <c r="L98" s="155">
        <v>550</v>
      </c>
      <c r="N98" s="155">
        <v>95</v>
      </c>
      <c r="O98" s="155">
        <v>5</v>
      </c>
      <c r="R98" s="155">
        <v>2489</v>
      </c>
      <c r="S98" s="155">
        <v>-100</v>
      </c>
      <c r="T98" s="155">
        <v>249</v>
      </c>
      <c r="U98" s="155">
        <v>15</v>
      </c>
      <c r="X98" s="372">
        <v>643</v>
      </c>
      <c r="Y98" s="373">
        <v>129</v>
      </c>
      <c r="Z98"/>
      <c r="AB98" s="155"/>
      <c r="AD98" s="332">
        <v>9</v>
      </c>
      <c r="AE98" s="343"/>
      <c r="AF98" s="429" t="s">
        <v>4068</v>
      </c>
      <c r="AG98" s="301" t="s">
        <v>4072</v>
      </c>
      <c r="AH98" s="343"/>
      <c r="AI98" s="414"/>
      <c r="AJ98" s="425" t="s">
        <v>4051</v>
      </c>
      <c r="AY98" s="339"/>
      <c r="AZ98" s="380"/>
      <c r="BA98" s="155"/>
      <c r="BB98" s="394"/>
      <c r="BC98" s="394"/>
      <c r="BD98" s="279"/>
      <c r="BE98" s="396"/>
      <c r="BF98" s="396"/>
      <c r="BG98" s="155"/>
      <c r="BH98" s="155"/>
    </row>
    <row r="99" spans="1:60" ht="17.25" thickBot="1">
      <c r="A99" s="155">
        <v>92</v>
      </c>
      <c r="B99" s="155" t="s">
        <v>1450</v>
      </c>
      <c r="C99" s="155" t="s">
        <v>425</v>
      </c>
      <c r="D99" s="155" t="s">
        <v>1474</v>
      </c>
      <c r="E99" s="155">
        <v>6</v>
      </c>
      <c r="F99" s="155" t="s">
        <v>4107</v>
      </c>
      <c r="G99" s="477" t="str">
        <f t="shared" si="6"/>
        <v>대상형</v>
      </c>
      <c r="H99" s="155" t="s">
        <v>1530</v>
      </c>
      <c r="I99" s="155" t="s">
        <v>4415</v>
      </c>
      <c r="J99" s="155" t="str">
        <f t="shared" si="7"/>
        <v>#CastingTime/#Damage/#Distance/#Mana/#CoolDown</v>
      </c>
      <c r="K99" s="155" t="str">
        <f t="shared" si="8"/>
        <v>~CastingTime/~Damage/~Mana/~CoolDown</v>
      </c>
      <c r="L99" s="155">
        <v>650</v>
      </c>
      <c r="N99" s="155">
        <v>95</v>
      </c>
      <c r="O99" s="155">
        <v>5</v>
      </c>
      <c r="R99" s="155">
        <v>3543</v>
      </c>
      <c r="S99" s="155">
        <v>-142</v>
      </c>
      <c r="T99" s="155">
        <v>388</v>
      </c>
      <c r="U99" s="155">
        <v>23</v>
      </c>
      <c r="X99" s="372">
        <v>857</v>
      </c>
      <c r="Y99" s="373">
        <v>171</v>
      </c>
      <c r="Z99"/>
      <c r="AB99" s="155"/>
      <c r="AD99" s="333">
        <v>10</v>
      </c>
      <c r="AE99" s="326"/>
      <c r="AF99" s="419"/>
      <c r="AG99" s="327"/>
      <c r="AH99" s="326"/>
      <c r="AI99" s="423" t="s">
        <v>4076</v>
      </c>
      <c r="AJ99" s="330"/>
      <c r="AY99" s="339"/>
      <c r="AZ99" s="380"/>
      <c r="BA99" s="155"/>
      <c r="BB99" s="394"/>
      <c r="BC99" s="394"/>
      <c r="BD99" s="279"/>
      <c r="BE99" s="396"/>
      <c r="BF99" s="396"/>
      <c r="BG99" s="155"/>
      <c r="BH99" s="155"/>
    </row>
    <row r="100" spans="1:60">
      <c r="A100" s="155">
        <v>93</v>
      </c>
      <c r="B100" s="155" t="s">
        <v>1450</v>
      </c>
      <c r="C100" s="155" t="s">
        <v>3860</v>
      </c>
      <c r="D100" s="155" t="s">
        <v>1474</v>
      </c>
      <c r="E100" s="155">
        <v>8</v>
      </c>
      <c r="F100" s="155" t="s">
        <v>4107</v>
      </c>
      <c r="G100" s="477" t="str">
        <f t="shared" si="6"/>
        <v>대상형</v>
      </c>
      <c r="H100" s="155" t="s">
        <v>1541</v>
      </c>
      <c r="I100" s="155" t="s">
        <v>4416</v>
      </c>
      <c r="J100" s="155" t="str">
        <f t="shared" si="7"/>
        <v>#CastingTime/#Damage/#Distance/#Mana/#CoolDown</v>
      </c>
      <c r="K100" s="155" t="str">
        <f t="shared" si="8"/>
        <v>~CastingTime/~Damage/~Mana/~CoolDown</v>
      </c>
      <c r="L100" s="155">
        <v>750</v>
      </c>
      <c r="N100" s="155">
        <v>95</v>
      </c>
      <c r="O100" s="155">
        <v>5</v>
      </c>
      <c r="R100" s="155">
        <v>4930</v>
      </c>
      <c r="S100" s="155">
        <v>-197</v>
      </c>
      <c r="T100" s="155">
        <v>602</v>
      </c>
      <c r="U100" s="155">
        <v>36</v>
      </c>
      <c r="X100" s="372">
        <v>1071</v>
      </c>
      <c r="Y100" s="373">
        <v>214</v>
      </c>
      <c r="Z100"/>
      <c r="AB100" s="155"/>
      <c r="AZ100" s="339"/>
      <c r="BA100" s="380"/>
      <c r="BB100" s="155"/>
      <c r="BC100" s="394"/>
      <c r="BE100" s="279"/>
      <c r="BF100" s="396"/>
      <c r="BH100" s="155"/>
    </row>
    <row r="101" spans="1:60">
      <c r="A101" s="155">
        <v>94</v>
      </c>
      <c r="B101" s="155" t="s">
        <v>1450</v>
      </c>
      <c r="C101" s="155" t="s">
        <v>424</v>
      </c>
      <c r="D101" s="155" t="s">
        <v>4018</v>
      </c>
      <c r="E101" s="155">
        <v>3</v>
      </c>
      <c r="F101" s="155" t="s">
        <v>4104</v>
      </c>
      <c r="G101" s="477" t="str">
        <f t="shared" si="6"/>
        <v>클릭불가</v>
      </c>
      <c r="H101" s="155" t="s">
        <v>1643</v>
      </c>
      <c r="I101" s="155" t="s">
        <v>4098</v>
      </c>
      <c r="J101" s="155" t="str">
        <f t="shared" si="7"/>
        <v/>
      </c>
      <c r="K101" s="155" t="str">
        <f t="shared" si="8"/>
        <v/>
      </c>
      <c r="R101" s="155"/>
      <c r="S101" s="155"/>
      <c r="X101" s="372"/>
      <c r="Y101" s="373"/>
      <c r="Z101"/>
      <c r="AB101" s="155"/>
      <c r="AZ101" s="339"/>
      <c r="BA101" s="380"/>
      <c r="BB101" s="155"/>
      <c r="BC101" s="394"/>
      <c r="BE101" s="279"/>
      <c r="BF101" s="396"/>
      <c r="BH101" s="155"/>
    </row>
    <row r="102" spans="1:60">
      <c r="A102" s="155">
        <v>95</v>
      </c>
      <c r="B102" s="155" t="s">
        <v>1450</v>
      </c>
      <c r="C102" s="155" t="s">
        <v>424</v>
      </c>
      <c r="D102" s="155" t="s">
        <v>4018</v>
      </c>
      <c r="E102" s="155">
        <v>6</v>
      </c>
      <c r="F102" s="155" t="s">
        <v>4104</v>
      </c>
      <c r="G102" s="477" t="str">
        <f t="shared" si="6"/>
        <v>클릭불가</v>
      </c>
      <c r="H102" s="155" t="s">
        <v>1647</v>
      </c>
      <c r="I102" s="155" t="s">
        <v>4099</v>
      </c>
      <c r="J102" s="155" t="str">
        <f t="shared" si="7"/>
        <v/>
      </c>
      <c r="K102" s="155" t="str">
        <f t="shared" si="8"/>
        <v/>
      </c>
      <c r="R102" s="155"/>
      <c r="S102" s="155"/>
      <c r="X102" s="372"/>
      <c r="Y102" s="373"/>
      <c r="Z102"/>
      <c r="AB102" s="155"/>
      <c r="AZ102" s="339"/>
      <c r="BA102" s="380"/>
      <c r="BB102" s="155"/>
      <c r="BC102" s="394"/>
      <c r="BE102" s="279"/>
      <c r="BF102" s="396"/>
      <c r="BH102" s="155"/>
    </row>
    <row r="103" spans="1:60">
      <c r="A103" s="155">
        <v>96</v>
      </c>
      <c r="B103" s="155" t="s">
        <v>1450</v>
      </c>
      <c r="C103" s="155" t="s">
        <v>424</v>
      </c>
      <c r="D103" s="155" t="s">
        <v>4018</v>
      </c>
      <c r="E103" s="155">
        <v>8</v>
      </c>
      <c r="F103" s="155" t="s">
        <v>4104</v>
      </c>
      <c r="G103" s="477" t="str">
        <f t="shared" si="6"/>
        <v>클릭불가</v>
      </c>
      <c r="H103" s="155" t="s">
        <v>1649</v>
      </c>
      <c r="I103" s="155" t="s">
        <v>4100</v>
      </c>
      <c r="J103" s="155" t="str">
        <f t="shared" si="7"/>
        <v/>
      </c>
      <c r="K103" s="155" t="str">
        <f t="shared" si="8"/>
        <v/>
      </c>
      <c r="R103" s="155"/>
      <c r="S103" s="155"/>
      <c r="X103" s="372"/>
      <c r="Y103" s="373"/>
      <c r="Z103"/>
      <c r="AB103" s="155"/>
      <c r="AZ103" s="339"/>
      <c r="BA103" s="380"/>
      <c r="BB103" s="155"/>
      <c r="BC103" s="394"/>
      <c r="BE103" s="279"/>
      <c r="BF103" s="396"/>
      <c r="BH103" s="155"/>
    </row>
    <row r="104" spans="1:60">
      <c r="A104" s="155">
        <v>97</v>
      </c>
      <c r="B104" s="155" t="s">
        <v>1450</v>
      </c>
      <c r="C104" s="155" t="s">
        <v>424</v>
      </c>
      <c r="D104" s="155" t="s">
        <v>4018</v>
      </c>
      <c r="E104" s="155">
        <v>10</v>
      </c>
      <c r="F104" s="155" t="s">
        <v>4104</v>
      </c>
      <c r="G104" s="477" t="str">
        <f t="shared" si="6"/>
        <v>클릭불가</v>
      </c>
      <c r="H104" s="2" t="s">
        <v>1652</v>
      </c>
      <c r="I104" s="155" t="s">
        <v>4101</v>
      </c>
      <c r="J104" s="155" t="str">
        <f t="shared" si="7"/>
        <v/>
      </c>
      <c r="K104" s="155" t="str">
        <f t="shared" si="8"/>
        <v/>
      </c>
      <c r="R104" s="155"/>
      <c r="S104" s="155"/>
      <c r="X104" s="372"/>
      <c r="Y104" s="373"/>
      <c r="Z104"/>
      <c r="AB104" s="155"/>
      <c r="AZ104" s="339"/>
      <c r="BA104" s="380"/>
      <c r="BB104" s="155"/>
      <c r="BC104" s="394"/>
      <c r="BE104" s="279"/>
      <c r="BF104" s="396"/>
      <c r="BH104" s="155"/>
    </row>
    <row r="105" spans="1:60">
      <c r="A105" s="155">
        <v>98</v>
      </c>
      <c r="B105" s="155" t="s">
        <v>1450</v>
      </c>
      <c r="C105" s="155" t="s">
        <v>920</v>
      </c>
      <c r="D105" s="155" t="s">
        <v>920</v>
      </c>
      <c r="E105" s="155">
        <v>0</v>
      </c>
      <c r="F105" s="155" t="s">
        <v>4104</v>
      </c>
      <c r="G105" s="477" t="str">
        <f t="shared" si="6"/>
        <v>클릭불가</v>
      </c>
      <c r="H105" s="155" t="s">
        <v>4041</v>
      </c>
      <c r="I105" s="155" t="s">
        <v>4112</v>
      </c>
      <c r="J105" s="155" t="str">
        <f t="shared" si="7"/>
        <v/>
      </c>
      <c r="K105" s="155" t="str">
        <f t="shared" si="8"/>
        <v/>
      </c>
      <c r="R105" s="155"/>
      <c r="S105" s="155"/>
      <c r="X105" s="372"/>
      <c r="Y105" s="373"/>
      <c r="Z105"/>
      <c r="AB105" s="155"/>
      <c r="AZ105" s="339"/>
      <c r="BA105" s="380"/>
      <c r="BB105" s="155"/>
      <c r="BC105" s="394"/>
      <c r="BE105" s="279"/>
      <c r="BF105" s="396"/>
      <c r="BH105" s="155"/>
    </row>
    <row r="106" spans="1:60">
      <c r="A106" s="155">
        <v>99</v>
      </c>
      <c r="B106" s="155" t="s">
        <v>1450</v>
      </c>
      <c r="C106" s="155" t="s">
        <v>920</v>
      </c>
      <c r="D106" s="155" t="s">
        <v>920</v>
      </c>
      <c r="E106" s="155">
        <v>1</v>
      </c>
      <c r="F106" s="155" t="s">
        <v>4104</v>
      </c>
      <c r="G106" s="477" t="str">
        <f t="shared" si="6"/>
        <v>클릭불가</v>
      </c>
      <c r="H106" s="155" t="s">
        <v>4043</v>
      </c>
      <c r="I106" s="2" t="s">
        <v>1461</v>
      </c>
      <c r="J106" s="155" t="str">
        <f t="shared" si="7"/>
        <v/>
      </c>
      <c r="K106" s="155" t="str">
        <f t="shared" si="8"/>
        <v/>
      </c>
      <c r="R106" s="155"/>
      <c r="S106" s="155"/>
      <c r="X106" s="372"/>
      <c r="Y106" s="373"/>
      <c r="Z106"/>
      <c r="AB106" s="155"/>
      <c r="AZ106" s="339"/>
      <c r="BA106" s="380"/>
      <c r="BB106" s="155"/>
      <c r="BC106" s="394"/>
      <c r="BE106" s="279"/>
      <c r="BF106" s="396"/>
      <c r="BH106" s="155"/>
    </row>
    <row r="107" spans="1:60">
      <c r="A107" s="155">
        <v>100</v>
      </c>
      <c r="B107" s="155" t="s">
        <v>1450</v>
      </c>
      <c r="C107" s="155" t="s">
        <v>920</v>
      </c>
      <c r="D107" s="155" t="s">
        <v>920</v>
      </c>
      <c r="E107" s="155">
        <v>2</v>
      </c>
      <c r="F107" s="155" t="s">
        <v>4104</v>
      </c>
      <c r="G107" s="477" t="str">
        <f t="shared" si="6"/>
        <v>클릭불가</v>
      </c>
      <c r="H107" s="155" t="s">
        <v>4044</v>
      </c>
      <c r="I107" s="2" t="s">
        <v>1461</v>
      </c>
      <c r="J107" s="155" t="str">
        <f t="shared" si="7"/>
        <v/>
      </c>
      <c r="K107" s="155" t="str">
        <f t="shared" si="8"/>
        <v/>
      </c>
      <c r="R107" s="155"/>
      <c r="S107" s="155"/>
      <c r="X107" s="372"/>
      <c r="Y107" s="373"/>
      <c r="Z107"/>
      <c r="AB107" s="155"/>
      <c r="AZ107" s="339"/>
      <c r="BA107" s="380"/>
      <c r="BB107" s="155"/>
      <c r="BC107" s="394"/>
      <c r="BE107" s="279"/>
      <c r="BF107" s="396"/>
      <c r="BH107" s="155"/>
    </row>
    <row r="108" spans="1:60">
      <c r="A108" s="155">
        <v>101</v>
      </c>
      <c r="B108" s="155" t="s">
        <v>1450</v>
      </c>
      <c r="C108" s="155" t="s">
        <v>920</v>
      </c>
      <c r="D108" s="155" t="s">
        <v>920</v>
      </c>
      <c r="E108" s="155">
        <v>3</v>
      </c>
      <c r="F108" s="155" t="s">
        <v>4104</v>
      </c>
      <c r="G108" s="477" t="str">
        <f t="shared" si="6"/>
        <v>클릭불가</v>
      </c>
      <c r="H108" s="155" t="s">
        <v>4045</v>
      </c>
      <c r="I108" s="2" t="s">
        <v>1461</v>
      </c>
      <c r="J108" s="155" t="str">
        <f t="shared" si="7"/>
        <v/>
      </c>
      <c r="K108" s="155" t="str">
        <f t="shared" si="8"/>
        <v/>
      </c>
      <c r="R108" s="155"/>
      <c r="S108" s="155"/>
      <c r="X108" s="372"/>
      <c r="Y108" s="373"/>
      <c r="Z108"/>
      <c r="AB108" s="155"/>
      <c r="AZ108" s="339"/>
      <c r="BA108" s="380"/>
      <c r="BB108" s="155"/>
      <c r="BC108" s="394"/>
      <c r="BE108" s="279"/>
      <c r="BF108" s="396"/>
      <c r="BH108" s="155"/>
    </row>
    <row r="109" spans="1:60">
      <c r="A109" s="155">
        <v>102</v>
      </c>
      <c r="B109" s="155" t="s">
        <v>1450</v>
      </c>
      <c r="C109" s="155" t="s">
        <v>920</v>
      </c>
      <c r="D109" s="155" t="s">
        <v>920</v>
      </c>
      <c r="E109" s="155">
        <v>4</v>
      </c>
      <c r="F109" s="155" t="s">
        <v>4104</v>
      </c>
      <c r="G109" s="477" t="str">
        <f t="shared" si="6"/>
        <v>클릭불가</v>
      </c>
      <c r="H109" s="155" t="s">
        <v>4046</v>
      </c>
      <c r="I109" s="164" t="s">
        <v>4017</v>
      </c>
      <c r="J109" s="155" t="str">
        <f t="shared" si="7"/>
        <v/>
      </c>
      <c r="K109" s="155" t="str">
        <f t="shared" si="8"/>
        <v/>
      </c>
      <c r="R109" s="155"/>
      <c r="S109" s="155"/>
      <c r="X109" s="372"/>
      <c r="Y109" s="373"/>
      <c r="Z109"/>
      <c r="AB109" s="155"/>
      <c r="AZ109" s="339"/>
      <c r="BA109" s="380"/>
      <c r="BB109" s="155"/>
      <c r="BC109" s="394"/>
      <c r="BE109" s="279"/>
      <c r="BF109" s="396"/>
      <c r="BH109" s="155"/>
    </row>
    <row r="110" spans="1:60">
      <c r="A110" s="155">
        <v>103</v>
      </c>
      <c r="B110" s="155" t="s">
        <v>1450</v>
      </c>
      <c r="C110" s="155" t="s">
        <v>920</v>
      </c>
      <c r="D110" s="155" t="s">
        <v>920</v>
      </c>
      <c r="E110" s="155">
        <v>5</v>
      </c>
      <c r="F110" s="155" t="s">
        <v>4104</v>
      </c>
      <c r="G110" s="477" t="str">
        <f t="shared" si="6"/>
        <v>클릭불가</v>
      </c>
      <c r="H110" s="155" t="s">
        <v>4047</v>
      </c>
      <c r="I110" s="164" t="s">
        <v>4017</v>
      </c>
      <c r="J110" s="155" t="str">
        <f t="shared" si="7"/>
        <v/>
      </c>
      <c r="K110" s="155" t="str">
        <f t="shared" si="8"/>
        <v/>
      </c>
      <c r="R110" s="155"/>
      <c r="S110" s="155"/>
      <c r="X110" s="372"/>
      <c r="Y110" s="373"/>
      <c r="Z110"/>
      <c r="AB110" s="155"/>
      <c r="AZ110" s="339"/>
      <c r="BA110" s="380"/>
      <c r="BB110" s="155"/>
      <c r="BC110" s="394"/>
      <c r="BE110" s="279"/>
      <c r="BF110" s="396"/>
      <c r="BH110" s="155"/>
    </row>
    <row r="111" spans="1:60">
      <c r="A111" s="155">
        <v>104</v>
      </c>
      <c r="B111" s="155" t="s">
        <v>1450</v>
      </c>
      <c r="C111" s="155" t="s">
        <v>920</v>
      </c>
      <c r="D111" s="155" t="s">
        <v>920</v>
      </c>
      <c r="E111" s="155">
        <v>6</v>
      </c>
      <c r="F111" s="155" t="s">
        <v>4104</v>
      </c>
      <c r="G111" s="477" t="str">
        <f t="shared" si="6"/>
        <v>클릭불가</v>
      </c>
      <c r="H111" s="155" t="s">
        <v>4048</v>
      </c>
      <c r="I111" s="164" t="s">
        <v>4017</v>
      </c>
      <c r="J111" s="155" t="str">
        <f t="shared" si="7"/>
        <v/>
      </c>
      <c r="K111" s="155" t="str">
        <f t="shared" si="8"/>
        <v/>
      </c>
      <c r="R111" s="155"/>
      <c r="S111" s="155"/>
      <c r="X111" s="372"/>
      <c r="Y111" s="373"/>
      <c r="Z111"/>
      <c r="AB111" s="155"/>
      <c r="AZ111" s="339"/>
      <c r="BA111" s="380"/>
      <c r="BB111" s="155"/>
      <c r="BC111" s="394"/>
      <c r="BE111" s="279"/>
      <c r="BF111" s="396"/>
      <c r="BH111" s="155"/>
    </row>
    <row r="112" spans="1:60">
      <c r="A112" s="155">
        <v>105</v>
      </c>
      <c r="B112" s="155" t="s">
        <v>1450</v>
      </c>
      <c r="C112" s="155" t="s">
        <v>920</v>
      </c>
      <c r="D112" s="155" t="s">
        <v>920</v>
      </c>
      <c r="E112" s="155">
        <v>7</v>
      </c>
      <c r="F112" s="155" t="s">
        <v>4104</v>
      </c>
      <c r="G112" s="477" t="str">
        <f t="shared" si="6"/>
        <v>클릭불가</v>
      </c>
      <c r="H112" s="155" t="s">
        <v>4049</v>
      </c>
      <c r="I112" s="2" t="s">
        <v>1471</v>
      </c>
      <c r="J112" s="155" t="str">
        <f t="shared" si="7"/>
        <v/>
      </c>
      <c r="K112" s="155" t="str">
        <f t="shared" si="8"/>
        <v/>
      </c>
      <c r="R112" s="155"/>
      <c r="S112" s="155"/>
      <c r="X112" s="372"/>
      <c r="Y112" s="373"/>
      <c r="Z112"/>
      <c r="AB112" s="155"/>
      <c r="AZ112" s="339"/>
      <c r="BA112" s="380"/>
      <c r="BB112" s="155"/>
      <c r="BC112" s="394"/>
      <c r="BE112" s="279"/>
      <c r="BF112" s="396"/>
      <c r="BH112" s="155"/>
    </row>
    <row r="113" spans="1:60">
      <c r="A113" s="155">
        <v>106</v>
      </c>
      <c r="B113" s="155" t="s">
        <v>1450</v>
      </c>
      <c r="C113" s="155" t="s">
        <v>920</v>
      </c>
      <c r="D113" s="155" t="s">
        <v>920</v>
      </c>
      <c r="E113" s="155">
        <v>8</v>
      </c>
      <c r="F113" s="155" t="s">
        <v>4104</v>
      </c>
      <c r="G113" s="477" t="str">
        <f t="shared" si="6"/>
        <v>클릭불가</v>
      </c>
      <c r="H113" s="155" t="s">
        <v>4050</v>
      </c>
      <c r="I113" s="2" t="s">
        <v>1471</v>
      </c>
      <c r="J113" s="155" t="str">
        <f t="shared" si="7"/>
        <v/>
      </c>
      <c r="K113" s="155" t="str">
        <f t="shared" si="8"/>
        <v/>
      </c>
      <c r="R113" s="155"/>
      <c r="S113" s="155"/>
      <c r="X113" s="372"/>
      <c r="Y113" s="373"/>
      <c r="Z113"/>
      <c r="AB113" s="155"/>
      <c r="AZ113" s="339"/>
      <c r="BA113" s="380"/>
      <c r="BB113" s="155"/>
      <c r="BC113" s="394"/>
      <c r="BE113" s="279"/>
      <c r="BF113" s="396"/>
      <c r="BH113" s="155"/>
    </row>
    <row r="114" spans="1:60" ht="17.25" thickBot="1">
      <c r="A114" s="155">
        <v>107</v>
      </c>
      <c r="B114" s="155" t="s">
        <v>1450</v>
      </c>
      <c r="C114" s="155" t="s">
        <v>920</v>
      </c>
      <c r="D114" s="155" t="s">
        <v>920</v>
      </c>
      <c r="E114" s="155">
        <v>9</v>
      </c>
      <c r="F114" s="155" t="s">
        <v>4104</v>
      </c>
      <c r="G114" s="477" t="str">
        <f t="shared" si="6"/>
        <v>클릭불가</v>
      </c>
      <c r="H114" s="155" t="s">
        <v>4051</v>
      </c>
      <c r="I114" s="2" t="s">
        <v>1471</v>
      </c>
      <c r="J114" s="155" t="str">
        <f t="shared" si="7"/>
        <v/>
      </c>
      <c r="K114" s="155" t="str">
        <f t="shared" si="8"/>
        <v/>
      </c>
      <c r="R114" s="155"/>
      <c r="S114" s="155"/>
      <c r="X114" s="372"/>
      <c r="Y114" s="373"/>
      <c r="Z114"/>
      <c r="AB114" s="155"/>
      <c r="AZ114" s="339"/>
      <c r="BA114" s="380"/>
      <c r="BB114" s="155"/>
      <c r="BC114" s="394"/>
      <c r="BE114" s="279"/>
      <c r="BF114" s="396"/>
      <c r="BH114" s="155"/>
    </row>
    <row r="115" spans="1:60">
      <c r="A115" s="155">
        <v>108</v>
      </c>
      <c r="B115" s="155" t="s">
        <v>1653</v>
      </c>
      <c r="C115" s="155" t="s">
        <v>566</v>
      </c>
      <c r="D115" s="155" t="s">
        <v>2385</v>
      </c>
      <c r="E115" s="155">
        <v>0</v>
      </c>
      <c r="F115" s="155" t="s">
        <v>4107</v>
      </c>
      <c r="G115" s="477" t="str">
        <f t="shared" si="6"/>
        <v>대상형</v>
      </c>
      <c r="H115" s="155" t="s">
        <v>4145</v>
      </c>
      <c r="I115" s="155" t="s">
        <v>4340</v>
      </c>
      <c r="J115" s="155" t="str">
        <f t="shared" si="7"/>
        <v>#Damage/#Range/#Mana/#CoolDown</v>
      </c>
      <c r="K115" s="155" t="str">
        <f t="shared" si="8"/>
        <v>~Damage/~Mana/~CoolDown</v>
      </c>
      <c r="R115" s="155">
        <v>1100</v>
      </c>
      <c r="S115" s="155">
        <v>-44</v>
      </c>
      <c r="T115" s="155">
        <v>100</v>
      </c>
      <c r="U115" s="155">
        <v>6</v>
      </c>
      <c r="V115" s="155">
        <v>150</v>
      </c>
      <c r="X115" s="372">
        <v>215</v>
      </c>
      <c r="Y115" s="373">
        <v>43</v>
      </c>
      <c r="Z115"/>
      <c r="AB115" s="155"/>
      <c r="AD115" s="625" t="s">
        <v>4113</v>
      </c>
      <c r="AE115" s="626"/>
      <c r="AF115" s="626"/>
      <c r="AG115" s="626"/>
      <c r="AH115" s="626"/>
      <c r="AI115" s="626"/>
      <c r="AJ115" s="627"/>
      <c r="AZ115" s="339"/>
      <c r="BA115" s="380"/>
      <c r="BB115" s="155"/>
      <c r="BC115" s="394"/>
      <c r="BE115" s="279"/>
      <c r="BF115" s="396"/>
      <c r="BH115" s="155"/>
    </row>
    <row r="116" spans="1:60">
      <c r="A116" s="155">
        <v>109</v>
      </c>
      <c r="B116" s="155" t="s">
        <v>1653</v>
      </c>
      <c r="C116" s="155" t="s">
        <v>566</v>
      </c>
      <c r="D116" s="155" t="s">
        <v>2385</v>
      </c>
      <c r="E116" s="155">
        <v>1</v>
      </c>
      <c r="F116" s="155" t="s">
        <v>4026</v>
      </c>
      <c r="G116" s="477" t="str">
        <f t="shared" si="6"/>
        <v>방향형</v>
      </c>
      <c r="H116" s="155" t="s">
        <v>4131</v>
      </c>
      <c r="I116" s="155" t="s">
        <v>4341</v>
      </c>
      <c r="J116" s="155" t="str">
        <f t="shared" si="7"/>
        <v>#Damage/#Distance/#Range/#Mana/#CoolDown</v>
      </c>
      <c r="K116" s="155" t="str">
        <f t="shared" si="8"/>
        <v>~Damage/~Mana/~CoolDown</v>
      </c>
      <c r="L116" s="155">
        <v>200</v>
      </c>
      <c r="R116" s="155">
        <v>1375</v>
      </c>
      <c r="S116" s="155">
        <v>-55</v>
      </c>
      <c r="T116" s="155">
        <v>126</v>
      </c>
      <c r="U116" s="155">
        <v>8</v>
      </c>
      <c r="V116" s="155">
        <v>150</v>
      </c>
      <c r="X116" s="372">
        <v>322</v>
      </c>
      <c r="Y116" s="373">
        <v>64</v>
      </c>
      <c r="Z116"/>
      <c r="AB116" s="155"/>
      <c r="AD116" s="628"/>
      <c r="AE116" s="629"/>
      <c r="AF116" s="629"/>
      <c r="AG116" s="629"/>
      <c r="AH116" s="629"/>
      <c r="AI116" s="629"/>
      <c r="AJ116" s="630"/>
      <c r="AZ116" s="339"/>
      <c r="BA116" s="380"/>
      <c r="BB116" s="155"/>
      <c r="BC116" s="394"/>
      <c r="BE116" s="279"/>
      <c r="BF116" s="396"/>
      <c r="BH116" s="155"/>
    </row>
    <row r="117" spans="1:60" ht="17.25" thickBot="1">
      <c r="A117" s="155">
        <v>110</v>
      </c>
      <c r="B117" s="155" t="s">
        <v>1653</v>
      </c>
      <c r="C117" s="155" t="s">
        <v>566</v>
      </c>
      <c r="D117" s="155" t="s">
        <v>2385</v>
      </c>
      <c r="E117" s="155">
        <v>5</v>
      </c>
      <c r="F117" s="155" t="s">
        <v>4096</v>
      </c>
      <c r="G117" s="477" t="str">
        <f t="shared" si="6"/>
        <v>즉발</v>
      </c>
      <c r="H117" s="155" t="s">
        <v>4137</v>
      </c>
      <c r="I117" s="34" t="s">
        <v>4152</v>
      </c>
      <c r="J117" s="155" t="str">
        <f t="shared" si="7"/>
        <v/>
      </c>
      <c r="K117" s="155" t="str">
        <f t="shared" si="8"/>
        <v/>
      </c>
      <c r="R117" s="155"/>
      <c r="S117" s="155"/>
      <c r="X117" s="372"/>
      <c r="Y117" s="373"/>
      <c r="Z117"/>
      <c r="AB117" s="155"/>
      <c r="AD117" s="631"/>
      <c r="AE117" s="632"/>
      <c r="AF117" s="632"/>
      <c r="AG117" s="632"/>
      <c r="AH117" s="632"/>
      <c r="AI117" s="632"/>
      <c r="AJ117" s="633"/>
      <c r="AZ117" s="339"/>
      <c r="BA117" s="380"/>
      <c r="BB117" s="155"/>
      <c r="BC117" s="394"/>
      <c r="BE117" s="279"/>
      <c r="BF117" s="396"/>
      <c r="BH117" s="155"/>
    </row>
    <row r="118" spans="1:60" ht="17.25" thickTop="1">
      <c r="A118" s="155">
        <v>111</v>
      </c>
      <c r="B118" s="155" t="s">
        <v>1653</v>
      </c>
      <c r="C118" s="155" t="s">
        <v>566</v>
      </c>
      <c r="D118" s="155" t="s">
        <v>4018</v>
      </c>
      <c r="E118" s="155">
        <v>3</v>
      </c>
      <c r="F118" s="155" t="s">
        <v>4104</v>
      </c>
      <c r="G118" s="477" t="str">
        <f t="shared" si="6"/>
        <v>클릭불가</v>
      </c>
      <c r="H118" s="155" t="s">
        <v>4136</v>
      </c>
      <c r="I118" s="34" t="s">
        <v>4180</v>
      </c>
      <c r="J118" s="155" t="str">
        <f t="shared" si="7"/>
        <v/>
      </c>
      <c r="K118" s="155" t="str">
        <f t="shared" si="8"/>
        <v/>
      </c>
      <c r="R118" s="155"/>
      <c r="S118" s="155"/>
      <c r="X118" s="372"/>
      <c r="Y118" s="373"/>
      <c r="Z118"/>
      <c r="AB118" s="155"/>
      <c r="AD118" s="651" t="s">
        <v>3875</v>
      </c>
      <c r="AE118" s="617" t="s">
        <v>3750</v>
      </c>
      <c r="AF118" s="617"/>
      <c r="AG118" s="619" t="s">
        <v>3755</v>
      </c>
      <c r="AH118" s="620"/>
      <c r="AI118" s="621"/>
      <c r="AJ118" s="613" t="s">
        <v>2574</v>
      </c>
      <c r="AZ118" s="339"/>
      <c r="BA118" s="380"/>
      <c r="BB118" s="155"/>
      <c r="BC118" s="394"/>
      <c r="BE118" s="279"/>
      <c r="BF118" s="396"/>
      <c r="BH118" s="155"/>
    </row>
    <row r="119" spans="1:60">
      <c r="A119" s="155">
        <v>112</v>
      </c>
      <c r="B119" s="155" t="s">
        <v>1653</v>
      </c>
      <c r="C119" s="155" t="s">
        <v>566</v>
      </c>
      <c r="D119" s="155" t="s">
        <v>4018</v>
      </c>
      <c r="E119" s="155">
        <v>6</v>
      </c>
      <c r="F119" s="155" t="s">
        <v>4104</v>
      </c>
      <c r="G119" s="477" t="str">
        <f t="shared" si="6"/>
        <v>클릭불가</v>
      </c>
      <c r="H119" s="155" t="s">
        <v>4129</v>
      </c>
      <c r="I119" s="164" t="s">
        <v>4153</v>
      </c>
      <c r="J119" s="155" t="str">
        <f t="shared" si="7"/>
        <v/>
      </c>
      <c r="K119" s="155" t="str">
        <f t="shared" si="8"/>
        <v/>
      </c>
      <c r="R119" s="155"/>
      <c r="S119" s="155"/>
      <c r="X119" s="372"/>
      <c r="Y119" s="373"/>
      <c r="Z119"/>
      <c r="AB119" s="155"/>
      <c r="AD119" s="652"/>
      <c r="AE119" s="618"/>
      <c r="AF119" s="618"/>
      <c r="AG119" s="622"/>
      <c r="AH119" s="623"/>
      <c r="AI119" s="624"/>
      <c r="AJ119" s="650"/>
      <c r="AZ119" s="339"/>
      <c r="BA119" s="380"/>
      <c r="BB119" s="155"/>
      <c r="BC119" s="394"/>
      <c r="BE119" s="279"/>
      <c r="BF119" s="396"/>
      <c r="BH119" s="155"/>
    </row>
    <row r="120" spans="1:60">
      <c r="A120" s="155">
        <v>113</v>
      </c>
      <c r="B120" s="155" t="s">
        <v>1653</v>
      </c>
      <c r="C120" s="155" t="s">
        <v>566</v>
      </c>
      <c r="D120" s="155" t="s">
        <v>4018</v>
      </c>
      <c r="E120" s="155">
        <v>9</v>
      </c>
      <c r="F120" s="155" t="s">
        <v>4104</v>
      </c>
      <c r="G120" s="477" t="str">
        <f t="shared" si="6"/>
        <v>클릭불가</v>
      </c>
      <c r="H120" s="155" t="s">
        <v>4143</v>
      </c>
      <c r="I120" s="155" t="s">
        <v>4154</v>
      </c>
      <c r="J120" s="155" t="str">
        <f t="shared" si="7"/>
        <v/>
      </c>
      <c r="K120" s="155" t="str">
        <f t="shared" si="8"/>
        <v/>
      </c>
      <c r="R120" s="155"/>
      <c r="S120" s="155"/>
      <c r="X120" s="372"/>
      <c r="Y120" s="373"/>
      <c r="Z120"/>
      <c r="AB120" s="155"/>
      <c r="AD120" s="331" t="s">
        <v>3757</v>
      </c>
      <c r="AE120" s="302" t="s">
        <v>4139</v>
      </c>
      <c r="AF120" s="302" t="s">
        <v>4040</v>
      </c>
      <c r="AG120" s="412" t="s">
        <v>4141</v>
      </c>
      <c r="AH120" s="413" t="s">
        <v>4142</v>
      </c>
      <c r="AI120" s="303" t="s">
        <v>4133</v>
      </c>
      <c r="AJ120" s="321" t="s">
        <v>920</v>
      </c>
      <c r="AZ120" s="339"/>
      <c r="BA120" s="380"/>
      <c r="BB120" s="155"/>
      <c r="BC120" s="394"/>
      <c r="BE120" s="279"/>
      <c r="BF120" s="396"/>
      <c r="BH120" s="155"/>
    </row>
    <row r="121" spans="1:60">
      <c r="A121" s="155">
        <v>114</v>
      </c>
      <c r="B121" s="155" t="s">
        <v>1653</v>
      </c>
      <c r="C121" s="155" t="s">
        <v>425</v>
      </c>
      <c r="D121" s="155" t="s">
        <v>4140</v>
      </c>
      <c r="E121" s="155">
        <v>0</v>
      </c>
      <c r="F121" s="155" t="s">
        <v>4107</v>
      </c>
      <c r="G121" s="477" t="str">
        <f t="shared" si="6"/>
        <v>대상형</v>
      </c>
      <c r="H121" s="155" t="s">
        <v>4115</v>
      </c>
      <c r="I121" s="155" t="s">
        <v>4155</v>
      </c>
      <c r="J121" s="155" t="str">
        <f t="shared" si="7"/>
        <v>#CastingTime/#Damage/#Distance/#Mana/#CoolDown</v>
      </c>
      <c r="K121" s="155" t="str">
        <f t="shared" si="8"/>
        <v>~CastingTime/~Damage/~Mana/~CoolDown</v>
      </c>
      <c r="L121" s="155">
        <v>350</v>
      </c>
      <c r="N121" s="155">
        <v>95</v>
      </c>
      <c r="O121" s="155">
        <v>5</v>
      </c>
      <c r="R121" s="155">
        <v>1100</v>
      </c>
      <c r="S121" s="155">
        <v>-44</v>
      </c>
      <c r="T121" s="155">
        <v>100</v>
      </c>
      <c r="U121" s="155">
        <v>6</v>
      </c>
      <c r="X121" s="372">
        <v>215</v>
      </c>
      <c r="Y121" s="373">
        <v>43</v>
      </c>
      <c r="Z121"/>
      <c r="AB121" s="155"/>
      <c r="AD121" s="332">
        <v>0</v>
      </c>
      <c r="AE121" s="343" t="s">
        <v>4146</v>
      </c>
      <c r="AF121" s="418"/>
      <c r="AG121" s="421" t="s">
        <v>4116</v>
      </c>
      <c r="AH121" s="343"/>
      <c r="AI121" s="300"/>
      <c r="AJ121" s="322" t="s">
        <v>1654</v>
      </c>
      <c r="AZ121" s="339"/>
      <c r="BA121" s="380"/>
      <c r="BB121" s="155"/>
      <c r="BC121" s="394"/>
      <c r="BE121" s="279"/>
      <c r="BF121" s="396"/>
      <c r="BH121" s="155"/>
    </row>
    <row r="122" spans="1:60" ht="22.5">
      <c r="A122" s="155">
        <v>115</v>
      </c>
      <c r="B122" s="155" t="s">
        <v>1653</v>
      </c>
      <c r="C122" s="155" t="s">
        <v>425</v>
      </c>
      <c r="D122" s="155" t="s">
        <v>4140</v>
      </c>
      <c r="E122" s="155">
        <v>1</v>
      </c>
      <c r="F122" s="155" t="s">
        <v>4107</v>
      </c>
      <c r="G122" s="477" t="str">
        <f t="shared" si="6"/>
        <v>대상형</v>
      </c>
      <c r="H122" s="155" t="s">
        <v>4117</v>
      </c>
      <c r="I122" s="155" t="s">
        <v>4156</v>
      </c>
      <c r="J122" s="155" t="str">
        <f t="shared" si="7"/>
        <v>#CastingTime/#Damage/#Distance/#Mana/#CoolDown</v>
      </c>
      <c r="K122" s="155" t="str">
        <f t="shared" si="8"/>
        <v>~CastingTime/~Damage/~Mana/~CoolDown</v>
      </c>
      <c r="L122" s="155">
        <v>400</v>
      </c>
      <c r="N122" s="155">
        <v>95</v>
      </c>
      <c r="O122" s="155">
        <v>5</v>
      </c>
      <c r="R122" s="155">
        <v>1375</v>
      </c>
      <c r="S122" s="155">
        <v>-55</v>
      </c>
      <c r="T122" s="155">
        <v>126</v>
      </c>
      <c r="U122" s="155">
        <v>8</v>
      </c>
      <c r="X122" s="372">
        <v>322</v>
      </c>
      <c r="Y122" s="373">
        <v>64</v>
      </c>
      <c r="Z122"/>
      <c r="AB122" s="155"/>
      <c r="AD122" s="332">
        <v>1</v>
      </c>
      <c r="AE122" s="343" t="s">
        <v>4132</v>
      </c>
      <c r="AF122" s="324"/>
      <c r="AG122" s="421" t="s">
        <v>4125</v>
      </c>
      <c r="AH122" s="343" t="s">
        <v>4147</v>
      </c>
      <c r="AI122" s="414"/>
      <c r="AJ122" s="322" t="s">
        <v>1658</v>
      </c>
      <c r="AZ122" s="339"/>
      <c r="BA122" s="380"/>
      <c r="BB122" s="155"/>
      <c r="BC122" s="394"/>
      <c r="BE122" s="279"/>
      <c r="BF122" s="396"/>
      <c r="BH122" s="155"/>
    </row>
    <row r="123" spans="1:60" ht="33.75">
      <c r="A123" s="155">
        <v>116</v>
      </c>
      <c r="B123" s="344" t="s">
        <v>1653</v>
      </c>
      <c r="C123" s="344" t="s">
        <v>425</v>
      </c>
      <c r="D123" s="344" t="s">
        <v>4140</v>
      </c>
      <c r="E123" s="344">
        <v>1</v>
      </c>
      <c r="F123" s="344" t="s">
        <v>4107</v>
      </c>
      <c r="G123" s="477" t="str">
        <f t="shared" si="6"/>
        <v>대상형</v>
      </c>
      <c r="H123" s="344" t="s">
        <v>4118</v>
      </c>
      <c r="I123" s="344" t="s">
        <v>4158</v>
      </c>
      <c r="J123" s="155" t="str">
        <f t="shared" si="7"/>
        <v>#CastingTime/#Damage/#Distance/#Mana/#CoolDown</v>
      </c>
      <c r="K123" s="155" t="str">
        <f t="shared" si="8"/>
        <v>~CastingTime/~Damage/~Mana/~CoolDown</v>
      </c>
      <c r="L123" s="155">
        <v>400</v>
      </c>
      <c r="N123" s="155">
        <v>95</v>
      </c>
      <c r="O123" s="155">
        <v>5</v>
      </c>
      <c r="R123" s="155">
        <v>1375</v>
      </c>
      <c r="S123" s="155">
        <v>-55</v>
      </c>
      <c r="T123" s="155">
        <v>126</v>
      </c>
      <c r="U123" s="155">
        <v>8</v>
      </c>
      <c r="X123" s="372">
        <v>322</v>
      </c>
      <c r="Y123" s="373">
        <v>64</v>
      </c>
      <c r="Z123"/>
      <c r="AB123" s="155"/>
      <c r="AD123" s="332">
        <v>2</v>
      </c>
      <c r="AE123" s="343"/>
      <c r="AF123" s="428"/>
      <c r="AG123" s="421" t="s">
        <v>4134</v>
      </c>
      <c r="AH123" s="343" t="s">
        <v>1747</v>
      </c>
      <c r="AI123" s="414"/>
      <c r="AJ123" s="322" t="s">
        <v>1661</v>
      </c>
      <c r="AZ123" s="339"/>
      <c r="BA123" s="380"/>
      <c r="BB123" s="155"/>
      <c r="BC123" s="394"/>
      <c r="BE123" s="279"/>
      <c r="BF123" s="396"/>
      <c r="BH123" s="155"/>
    </row>
    <row r="124" spans="1:60">
      <c r="A124" s="155">
        <v>117</v>
      </c>
      <c r="B124" s="155" t="s">
        <v>1653</v>
      </c>
      <c r="C124" s="155" t="s">
        <v>425</v>
      </c>
      <c r="D124" s="155" t="s">
        <v>4140</v>
      </c>
      <c r="E124" s="155">
        <v>2</v>
      </c>
      <c r="F124" s="155" t="s">
        <v>4107</v>
      </c>
      <c r="G124" s="477" t="str">
        <f t="shared" si="6"/>
        <v>대상형</v>
      </c>
      <c r="H124" s="155" t="s">
        <v>4120</v>
      </c>
      <c r="I124" s="155" t="s">
        <v>4157</v>
      </c>
      <c r="J124" s="155" t="str">
        <f t="shared" si="7"/>
        <v>#CastingTime/#Damage/#Distance/#Mana/#CoolDown</v>
      </c>
      <c r="K124" s="155" t="str">
        <f t="shared" si="8"/>
        <v>~CastingTime/~Damage/~Mana/~CoolDown</v>
      </c>
      <c r="L124" s="155">
        <v>450</v>
      </c>
      <c r="N124" s="155">
        <v>95</v>
      </c>
      <c r="O124" s="155">
        <v>5</v>
      </c>
      <c r="R124" s="155">
        <v>1694</v>
      </c>
      <c r="S124" s="155">
        <v>-68</v>
      </c>
      <c r="T124" s="155">
        <v>158</v>
      </c>
      <c r="U124" s="155">
        <v>10</v>
      </c>
      <c r="X124" s="372">
        <v>429</v>
      </c>
      <c r="Y124" s="373">
        <v>86</v>
      </c>
      <c r="Z124"/>
      <c r="AB124" s="155"/>
      <c r="AD124" s="332">
        <v>3</v>
      </c>
      <c r="AE124" s="343"/>
      <c r="AF124" s="324" t="s">
        <v>4136</v>
      </c>
      <c r="AG124" s="447"/>
      <c r="AH124" s="343"/>
      <c r="AI124" s="414"/>
      <c r="AJ124" s="322" t="s">
        <v>1664</v>
      </c>
      <c r="AZ124" s="339"/>
      <c r="BA124" s="380"/>
      <c r="BB124" s="155"/>
      <c r="BC124" s="394"/>
      <c r="BE124" s="279"/>
      <c r="BF124" s="396"/>
      <c r="BH124" s="155"/>
    </row>
    <row r="125" spans="1:60">
      <c r="A125" s="155">
        <v>118</v>
      </c>
      <c r="B125" s="155" t="s">
        <v>1653</v>
      </c>
      <c r="C125" s="155" t="s">
        <v>425</v>
      </c>
      <c r="D125" s="155" t="s">
        <v>4140</v>
      </c>
      <c r="E125" s="155">
        <v>2</v>
      </c>
      <c r="F125" s="155" t="s">
        <v>4107</v>
      </c>
      <c r="G125" s="477" t="str">
        <f t="shared" si="6"/>
        <v>대상형</v>
      </c>
      <c r="H125" s="155" t="s">
        <v>4121</v>
      </c>
      <c r="I125" s="155" t="s">
        <v>4159</v>
      </c>
      <c r="J125" s="155" t="str">
        <f t="shared" si="7"/>
        <v>#CastingTime/#Damage/#Distance/#Mana/#CoolDown</v>
      </c>
      <c r="K125" s="155" t="str">
        <f t="shared" si="8"/>
        <v>~CastingTime/~Damage/~Mana/~CoolDown</v>
      </c>
      <c r="L125" s="155">
        <v>450</v>
      </c>
      <c r="N125" s="155">
        <v>95</v>
      </c>
      <c r="O125" s="155">
        <v>5</v>
      </c>
      <c r="R125" s="155">
        <v>1694</v>
      </c>
      <c r="S125" s="155">
        <v>-68</v>
      </c>
      <c r="T125" s="155">
        <v>158</v>
      </c>
      <c r="U125" s="155">
        <v>10</v>
      </c>
      <c r="X125" s="372">
        <v>429</v>
      </c>
      <c r="Y125" s="373">
        <v>86</v>
      </c>
      <c r="Z125"/>
      <c r="AB125" s="155"/>
      <c r="AD125" s="332">
        <v>4</v>
      </c>
      <c r="AE125" s="343"/>
      <c r="AF125" s="324"/>
      <c r="AG125" s="447"/>
      <c r="AH125" s="343" t="s">
        <v>1760</v>
      </c>
      <c r="AI125" s="414" t="s">
        <v>4135</v>
      </c>
      <c r="AJ125" s="322" t="s">
        <v>1667</v>
      </c>
      <c r="AZ125" s="339"/>
      <c r="BA125" s="380"/>
      <c r="BB125" s="155"/>
      <c r="BC125" s="394"/>
      <c r="BE125" s="279"/>
      <c r="BF125" s="396"/>
      <c r="BH125" s="155"/>
    </row>
    <row r="126" spans="1:60">
      <c r="A126" s="155">
        <v>119</v>
      </c>
      <c r="B126" s="155" t="s">
        <v>1653</v>
      </c>
      <c r="C126" s="155" t="s">
        <v>425</v>
      </c>
      <c r="D126" s="155" t="s">
        <v>4140</v>
      </c>
      <c r="E126" s="155">
        <v>2</v>
      </c>
      <c r="F126" s="155" t="s">
        <v>4107</v>
      </c>
      <c r="G126" s="477" t="str">
        <f t="shared" si="6"/>
        <v>대상형</v>
      </c>
      <c r="H126" s="155" t="s">
        <v>4122</v>
      </c>
      <c r="I126" s="155" t="s">
        <v>4160</v>
      </c>
      <c r="J126" s="155" t="str">
        <f t="shared" si="7"/>
        <v>#CastingTime/#Damage/#Distance/#Mana/#CoolDown</v>
      </c>
      <c r="K126" s="155" t="str">
        <f t="shared" si="8"/>
        <v>~CastingTime/~Damage/~Mana/~CoolDown</v>
      </c>
      <c r="L126" s="155">
        <v>450</v>
      </c>
      <c r="N126" s="155">
        <v>95</v>
      </c>
      <c r="O126" s="155">
        <v>5</v>
      </c>
      <c r="R126" s="155">
        <v>1694</v>
      </c>
      <c r="S126" s="155">
        <v>-68</v>
      </c>
      <c r="T126" s="155">
        <v>158</v>
      </c>
      <c r="U126" s="155">
        <v>10</v>
      </c>
      <c r="X126" s="372">
        <v>429</v>
      </c>
      <c r="Y126" s="373">
        <v>86</v>
      </c>
      <c r="Z126"/>
      <c r="AB126" s="155"/>
      <c r="AD126" s="332">
        <v>5</v>
      </c>
      <c r="AE126" s="343" t="s">
        <v>4138</v>
      </c>
      <c r="AF126" s="428"/>
      <c r="AG126" s="447"/>
      <c r="AH126" s="343"/>
      <c r="AI126" s="414"/>
      <c r="AJ126" s="322" t="s">
        <v>1670</v>
      </c>
      <c r="AZ126" s="339"/>
      <c r="BA126" s="380"/>
      <c r="BB126" s="155"/>
      <c r="BC126" s="394"/>
      <c r="BE126" s="279"/>
      <c r="BF126" s="396"/>
      <c r="BH126" s="155"/>
    </row>
    <row r="127" spans="1:60">
      <c r="A127" s="155">
        <v>120</v>
      </c>
      <c r="B127" s="155" t="s">
        <v>1653</v>
      </c>
      <c r="C127" s="155" t="s">
        <v>425</v>
      </c>
      <c r="D127" s="155" t="s">
        <v>4148</v>
      </c>
      <c r="E127" s="155">
        <v>1</v>
      </c>
      <c r="F127" s="155" t="s">
        <v>4109</v>
      </c>
      <c r="G127" s="477" t="str">
        <f t="shared" si="6"/>
        <v>즉발</v>
      </c>
      <c r="H127" s="155" t="s">
        <v>1730</v>
      </c>
      <c r="I127" s="155" t="s">
        <v>4161</v>
      </c>
      <c r="J127" s="155" t="str">
        <f t="shared" si="7"/>
        <v/>
      </c>
      <c r="K127" s="155" t="str">
        <f t="shared" si="8"/>
        <v/>
      </c>
      <c r="R127" s="155"/>
      <c r="S127" s="155"/>
      <c r="X127" s="372"/>
      <c r="Y127" s="373"/>
      <c r="Z127"/>
      <c r="AB127" s="155"/>
      <c r="AD127" s="332">
        <v>6</v>
      </c>
      <c r="AE127" s="343"/>
      <c r="AF127" s="324" t="s">
        <v>4130</v>
      </c>
      <c r="AG127" s="447"/>
      <c r="AH127" s="343" t="s">
        <v>1771</v>
      </c>
      <c r="AI127" s="414" t="s">
        <v>4128</v>
      </c>
      <c r="AJ127" s="322" t="s">
        <v>1673</v>
      </c>
      <c r="AZ127" s="339"/>
      <c r="BA127" s="380"/>
      <c r="BB127" s="155"/>
      <c r="BC127" s="394"/>
      <c r="BE127" s="279"/>
      <c r="BF127" s="396"/>
      <c r="BH127" s="155"/>
    </row>
    <row r="128" spans="1:60">
      <c r="A128" s="155">
        <v>121</v>
      </c>
      <c r="B128" s="155" t="s">
        <v>1653</v>
      </c>
      <c r="C128" s="155" t="s">
        <v>425</v>
      </c>
      <c r="D128" s="155" t="s">
        <v>4148</v>
      </c>
      <c r="E128" s="155">
        <v>2</v>
      </c>
      <c r="F128" s="155" t="s">
        <v>4109</v>
      </c>
      <c r="G128" s="477" t="str">
        <f t="shared" si="6"/>
        <v>즉발</v>
      </c>
      <c r="H128" s="155" t="s">
        <v>1747</v>
      </c>
      <c r="I128" s="155" t="s">
        <v>4162</v>
      </c>
      <c r="J128" s="155" t="str">
        <f t="shared" si="7"/>
        <v/>
      </c>
      <c r="K128" s="155" t="str">
        <f t="shared" si="8"/>
        <v/>
      </c>
      <c r="R128" s="155"/>
      <c r="S128" s="155"/>
      <c r="X128" s="372"/>
      <c r="Y128" s="373"/>
      <c r="Z128"/>
      <c r="AB128" s="155"/>
      <c r="AD128" s="332">
        <v>7</v>
      </c>
      <c r="AE128" s="343"/>
      <c r="AF128" s="429"/>
      <c r="AG128" s="301"/>
      <c r="AH128" s="343"/>
      <c r="AI128" s="414"/>
      <c r="AJ128" s="322" t="s">
        <v>1676</v>
      </c>
      <c r="AZ128" s="339"/>
      <c r="BA128" s="380"/>
      <c r="BB128" s="155"/>
      <c r="BC128" s="394"/>
      <c r="BE128" s="279"/>
      <c r="BF128" s="396"/>
      <c r="BH128" s="155"/>
    </row>
    <row r="129" spans="1:60">
      <c r="A129" s="155">
        <v>122</v>
      </c>
      <c r="B129" s="155" t="s">
        <v>1653</v>
      </c>
      <c r="C129" s="155" t="s">
        <v>425</v>
      </c>
      <c r="D129" s="155" t="s">
        <v>4148</v>
      </c>
      <c r="E129" s="155">
        <v>4</v>
      </c>
      <c r="F129" s="155" t="s">
        <v>4109</v>
      </c>
      <c r="G129" s="477" t="str">
        <f t="shared" si="6"/>
        <v>즉발</v>
      </c>
      <c r="H129" s="155" t="s">
        <v>1760</v>
      </c>
      <c r="I129" s="155" t="s">
        <v>4163</v>
      </c>
      <c r="J129" s="155" t="str">
        <f t="shared" si="7"/>
        <v/>
      </c>
      <c r="K129" s="155" t="str">
        <f t="shared" si="8"/>
        <v/>
      </c>
      <c r="R129" s="155"/>
      <c r="S129" s="155"/>
      <c r="X129" s="372"/>
      <c r="Y129" s="373"/>
      <c r="Z129"/>
      <c r="AB129" s="155"/>
      <c r="AD129" s="332">
        <v>8</v>
      </c>
      <c r="AE129" s="324"/>
      <c r="AF129" s="428"/>
      <c r="AG129" s="301"/>
      <c r="AH129" s="343" t="s">
        <v>1781</v>
      </c>
      <c r="AI129" s="443" t="s">
        <v>1780</v>
      </c>
      <c r="AJ129" s="322" t="s">
        <v>1679</v>
      </c>
      <c r="AZ129" s="339"/>
      <c r="BA129" s="380"/>
      <c r="BB129" s="155"/>
      <c r="BC129" s="394"/>
      <c r="BE129" s="279"/>
      <c r="BF129" s="396"/>
      <c r="BH129" s="155"/>
    </row>
    <row r="130" spans="1:60" ht="17.25" thickBot="1">
      <c r="A130" s="155">
        <v>123</v>
      </c>
      <c r="B130" s="155" t="s">
        <v>1653</v>
      </c>
      <c r="C130" s="155" t="s">
        <v>3860</v>
      </c>
      <c r="D130" s="155" t="s">
        <v>4148</v>
      </c>
      <c r="E130" s="155">
        <v>6</v>
      </c>
      <c r="F130" s="155" t="s">
        <v>4109</v>
      </c>
      <c r="G130" s="477" t="str">
        <f t="shared" si="6"/>
        <v>즉발</v>
      </c>
      <c r="H130" s="155" t="s">
        <v>1771</v>
      </c>
      <c r="I130" s="155" t="s">
        <v>4164</v>
      </c>
      <c r="J130" s="155" t="str">
        <f t="shared" si="7"/>
        <v/>
      </c>
      <c r="K130" s="155" t="str">
        <f t="shared" si="8"/>
        <v/>
      </c>
      <c r="R130" s="155"/>
      <c r="S130" s="155"/>
      <c r="X130" s="372"/>
      <c r="Y130" s="373"/>
      <c r="Z130"/>
      <c r="AB130" s="155"/>
      <c r="AD130" s="333">
        <v>9</v>
      </c>
      <c r="AE130" s="326"/>
      <c r="AF130" s="329" t="s">
        <v>4144</v>
      </c>
      <c r="AG130" s="327"/>
      <c r="AH130" s="326"/>
      <c r="AI130" s="423"/>
      <c r="AJ130" s="330" t="s">
        <v>4114</v>
      </c>
      <c r="AZ130" s="339"/>
      <c r="BA130" s="380"/>
      <c r="BB130" s="155"/>
      <c r="BC130" s="394"/>
      <c r="BE130" s="279"/>
      <c r="BF130" s="396"/>
      <c r="BH130" s="155"/>
    </row>
    <row r="131" spans="1:60">
      <c r="A131" s="155">
        <v>124</v>
      </c>
      <c r="B131" s="155" t="s">
        <v>1653</v>
      </c>
      <c r="C131" s="155" t="s">
        <v>3860</v>
      </c>
      <c r="D131" s="155" t="s">
        <v>4148</v>
      </c>
      <c r="E131" s="155">
        <v>8</v>
      </c>
      <c r="F131" s="155" t="s">
        <v>4109</v>
      </c>
      <c r="G131" s="477" t="str">
        <f t="shared" si="6"/>
        <v>즉발</v>
      </c>
      <c r="H131" s="155" t="s">
        <v>1781</v>
      </c>
      <c r="I131" s="155" t="s">
        <v>4165</v>
      </c>
      <c r="J131" s="155" t="str">
        <f t="shared" si="7"/>
        <v/>
      </c>
      <c r="K131" s="155" t="str">
        <f t="shared" si="8"/>
        <v/>
      </c>
      <c r="R131" s="155"/>
      <c r="S131" s="155"/>
      <c r="X131" s="372"/>
      <c r="Y131" s="373"/>
      <c r="Z131"/>
      <c r="AB131" s="155"/>
      <c r="AZ131" s="339"/>
      <c r="BA131" s="380"/>
      <c r="BB131" s="155"/>
      <c r="BC131" s="394"/>
      <c r="BE131" s="279"/>
      <c r="BF131" s="396"/>
      <c r="BH131" s="155"/>
    </row>
    <row r="132" spans="1:60">
      <c r="A132" s="155">
        <v>125</v>
      </c>
      <c r="B132" s="155" t="s">
        <v>1653</v>
      </c>
      <c r="C132" s="155" t="s">
        <v>920</v>
      </c>
      <c r="D132" s="155" t="s">
        <v>4150</v>
      </c>
      <c r="E132" s="155">
        <v>4</v>
      </c>
      <c r="F132" s="155" t="s">
        <v>4104</v>
      </c>
      <c r="G132" s="477" t="str">
        <f t="shared" si="6"/>
        <v>클릭불가</v>
      </c>
      <c r="H132" s="155" t="s">
        <v>1801</v>
      </c>
      <c r="I132" s="164" t="s">
        <v>4166</v>
      </c>
      <c r="J132" s="155" t="str">
        <f t="shared" si="7"/>
        <v/>
      </c>
      <c r="K132" s="155" t="str">
        <f t="shared" si="8"/>
        <v/>
      </c>
      <c r="R132" s="155"/>
      <c r="S132" s="155"/>
      <c r="X132" s="372"/>
      <c r="Y132" s="373"/>
      <c r="Z132"/>
      <c r="AB132" s="155"/>
      <c r="AZ132" s="339"/>
      <c r="BA132" s="380"/>
      <c r="BB132" s="155"/>
      <c r="BC132" s="394"/>
      <c r="BE132" s="279"/>
      <c r="BF132" s="396"/>
      <c r="BH132" s="155"/>
    </row>
    <row r="133" spans="1:60">
      <c r="A133" s="155">
        <v>126</v>
      </c>
      <c r="B133" s="155" t="s">
        <v>1653</v>
      </c>
      <c r="C133" s="155" t="s">
        <v>920</v>
      </c>
      <c r="D133" s="155" t="s">
        <v>4150</v>
      </c>
      <c r="E133" s="155">
        <v>6</v>
      </c>
      <c r="F133" s="155" t="s">
        <v>4104</v>
      </c>
      <c r="G133" s="477" t="str">
        <f t="shared" si="6"/>
        <v>클릭불가</v>
      </c>
      <c r="H133" s="155" t="s">
        <v>4126</v>
      </c>
      <c r="I133" s="155" t="s">
        <v>4177</v>
      </c>
      <c r="J133" s="155" t="str">
        <f t="shared" si="7"/>
        <v/>
      </c>
      <c r="K133" s="155" t="str">
        <f t="shared" si="8"/>
        <v/>
      </c>
      <c r="R133" s="155"/>
      <c r="S133" s="155"/>
      <c r="X133" s="372"/>
      <c r="Y133" s="373"/>
      <c r="Z133"/>
      <c r="AB133" s="155"/>
      <c r="AZ133" s="339"/>
      <c r="BA133" s="380"/>
      <c r="BB133" s="155"/>
      <c r="BC133" s="394"/>
      <c r="BE133" s="279"/>
      <c r="BF133" s="396"/>
      <c r="BH133" s="155"/>
    </row>
    <row r="134" spans="1:60">
      <c r="A134" s="155">
        <v>127</v>
      </c>
      <c r="B134" s="155" t="s">
        <v>1653</v>
      </c>
      <c r="C134" s="155" t="s">
        <v>920</v>
      </c>
      <c r="D134" s="155" t="s">
        <v>4150</v>
      </c>
      <c r="E134" s="155">
        <v>8</v>
      </c>
      <c r="F134" s="155" t="s">
        <v>4104</v>
      </c>
      <c r="G134" s="477" t="str">
        <f t="shared" si="6"/>
        <v>클릭불가</v>
      </c>
      <c r="H134" s="155" t="s">
        <v>1780</v>
      </c>
      <c r="I134" s="155" t="s">
        <v>4178</v>
      </c>
      <c r="J134" s="155" t="str">
        <f t="shared" si="7"/>
        <v/>
      </c>
      <c r="K134" s="155" t="str">
        <f t="shared" si="8"/>
        <v/>
      </c>
      <c r="R134" s="155"/>
      <c r="S134" s="155"/>
      <c r="X134" s="372"/>
      <c r="Y134" s="373"/>
      <c r="Z134"/>
      <c r="AB134" s="155"/>
      <c r="AZ134" s="339"/>
      <c r="BA134" s="380"/>
      <c r="BB134" s="155"/>
      <c r="BC134" s="394"/>
      <c r="BE134" s="279"/>
      <c r="BF134" s="396"/>
      <c r="BH134" s="155"/>
    </row>
    <row r="135" spans="1:60">
      <c r="A135" s="155">
        <v>128</v>
      </c>
      <c r="B135" s="155" t="s">
        <v>1653</v>
      </c>
      <c r="C135" s="155" t="s">
        <v>920</v>
      </c>
      <c r="D135" s="155" t="s">
        <v>920</v>
      </c>
      <c r="E135" s="155">
        <v>0</v>
      </c>
      <c r="F135" s="155" t="s">
        <v>4104</v>
      </c>
      <c r="G135" s="477" t="str">
        <f t="shared" si="6"/>
        <v>클릭불가</v>
      </c>
      <c r="H135" s="155" t="s">
        <v>1654</v>
      </c>
      <c r="I135" s="164" t="s">
        <v>4167</v>
      </c>
      <c r="J135" s="155" t="str">
        <f t="shared" si="7"/>
        <v/>
      </c>
      <c r="K135" s="155" t="str">
        <f t="shared" si="8"/>
        <v/>
      </c>
      <c r="R135" s="155"/>
      <c r="S135" s="155"/>
      <c r="X135" s="372"/>
      <c r="Y135" s="373"/>
      <c r="Z135"/>
      <c r="AB135" s="155"/>
      <c r="AZ135" s="339"/>
      <c r="BA135" s="380"/>
      <c r="BB135" s="155"/>
      <c r="BC135" s="394"/>
      <c r="BE135" s="279"/>
      <c r="BF135" s="396"/>
      <c r="BH135" s="155"/>
    </row>
    <row r="136" spans="1:60">
      <c r="A136" s="155">
        <v>129</v>
      </c>
      <c r="B136" s="155" t="s">
        <v>1653</v>
      </c>
      <c r="C136" s="155" t="s">
        <v>920</v>
      </c>
      <c r="D136" s="155" t="s">
        <v>920</v>
      </c>
      <c r="E136" s="155">
        <v>1</v>
      </c>
      <c r="F136" s="155" t="s">
        <v>4104</v>
      </c>
      <c r="G136" s="477" t="str">
        <f t="shared" ref="G136:G199" si="10">IF(ISBLANK($H136),"",INDEX($5:$5,MATCH(F136,$4:$4,0)))</f>
        <v>클릭불가</v>
      </c>
      <c r="H136" s="155" t="s">
        <v>1658</v>
      </c>
      <c r="I136" s="164" t="s">
        <v>4168</v>
      </c>
      <c r="J136" s="155" t="str">
        <f t="shared" si="7"/>
        <v/>
      </c>
      <c r="K136" s="155" t="str">
        <f t="shared" si="8"/>
        <v/>
      </c>
      <c r="R136" s="155"/>
      <c r="S136" s="155"/>
      <c r="X136" s="372"/>
      <c r="Y136" s="373"/>
      <c r="Z136"/>
      <c r="AB136" s="155"/>
      <c r="AZ136" s="339"/>
      <c r="BA136" s="380"/>
      <c r="BB136" s="155"/>
      <c r="BC136" s="394"/>
      <c r="BE136" s="279"/>
      <c r="BF136" s="396"/>
      <c r="BH136" s="155"/>
    </row>
    <row r="137" spans="1:60">
      <c r="A137" s="155">
        <v>130</v>
      </c>
      <c r="B137" s="155" t="s">
        <v>1653</v>
      </c>
      <c r="C137" s="155" t="s">
        <v>920</v>
      </c>
      <c r="D137" s="155" t="s">
        <v>920</v>
      </c>
      <c r="E137" s="155">
        <v>2</v>
      </c>
      <c r="F137" s="155" t="s">
        <v>4104</v>
      </c>
      <c r="G137" s="477" t="str">
        <f t="shared" si="10"/>
        <v>클릭불가</v>
      </c>
      <c r="H137" s="155" t="s">
        <v>1661</v>
      </c>
      <c r="I137" s="164" t="s">
        <v>4169</v>
      </c>
      <c r="J137" s="155" t="str">
        <f t="shared" ref="J137:J200" si="11">IF(ISBLANK($H137),"",
_xlfn.TEXTJOIN("/",TRUE,
IF(ISBLANK(INDEX($L137:$Y137,MATCH($N$6,$L$6:$Y$6,0))),"","#CastingTime"),
IF(ISBLANK(INDEX($L137:$Y137,MATCH($T$6,$L$6:$Y$6,0))),"","#Damage"),
IF(ISBLANK(INDEX($L137:$Y137,MATCH($L$6,$L$6:$Y$6,0))),"","#Distance"),
IF(ISBLANK(INDEX($L137:$Y137,MATCH($V$6,$L$6:$Y$6,0))),"","#Range"),
IF(ISBLANK(INDEX($L137:$Y137,MATCH($P$6,$L$6:$Y$6,0))),"","#Duration"),
IF(ISBLANK(INDEX($L137:$Y137,MATCH($X$6,$L$6:$Y$6,0))),"","#Mana"),
IF(ISBLANK(INDEX($L137:$Y137,MATCH($R$6,$L$6:$Y$6,0))),"","#CoolDown")))</f>
        <v/>
      </c>
      <c r="K137" s="155" t="str">
        <f t="shared" ref="K137:K200" si="12">IF(ISBLANK($H137),"",
_xlfn.TEXTJOIN("/",TRUE,
IF(ISBLANK(INDEX($L137:$Y137,MATCH($O$6,$L$6:$Y$6,0))),"","~CastingTime"),
IF(ISBLANK(INDEX($L137:$Y137,MATCH($U$6,$L$6:$Y$6,0))),"","~Damage"),
IF(ISBLANK(INDEX($L137:$Y137,MATCH($M$6,$L$6:$Y$6,0))),"","~Distance"),
IF(ISBLANK(INDEX($L137:$Y137,MATCH($W$6,$L$6:$Y$6,0))),"","~Range"),
IF(ISBLANK(INDEX($L137:$Y137,MATCH($Q$6,$L$6:$Y$6,0))),"","~Duration"),
IF(ISBLANK(INDEX($L137:$Y137,MATCH($Y$6,$L$6:$Y$6,0))),"","~Mana"),
IF(ISBLANK(INDEX($L137:$Y137,MATCH($S$6,$L$6:$Y$6,0))),"","~CoolDown")))</f>
        <v/>
      </c>
      <c r="R137" s="155"/>
      <c r="S137" s="155"/>
      <c r="X137" s="372"/>
      <c r="Y137" s="373"/>
      <c r="Z137"/>
      <c r="AB137" s="155"/>
      <c r="AZ137" s="339"/>
      <c r="BA137" s="380"/>
      <c r="BB137" s="155"/>
      <c r="BC137" s="394"/>
      <c r="BE137" s="279"/>
      <c r="BF137" s="396"/>
      <c r="BH137" s="155"/>
    </row>
    <row r="138" spans="1:60">
      <c r="A138" s="155">
        <v>131</v>
      </c>
      <c r="B138" s="155" t="s">
        <v>1653</v>
      </c>
      <c r="C138" s="155" t="s">
        <v>920</v>
      </c>
      <c r="D138" s="155" t="s">
        <v>920</v>
      </c>
      <c r="E138" s="155">
        <v>3</v>
      </c>
      <c r="F138" s="155" t="s">
        <v>4104</v>
      </c>
      <c r="G138" s="477" t="str">
        <f t="shared" si="10"/>
        <v>클릭불가</v>
      </c>
      <c r="H138" s="155" t="s">
        <v>1664</v>
      </c>
      <c r="I138" s="164" t="s">
        <v>4170</v>
      </c>
      <c r="J138" s="155" t="str">
        <f t="shared" si="11"/>
        <v/>
      </c>
      <c r="K138" s="155" t="str">
        <f t="shared" si="12"/>
        <v/>
      </c>
      <c r="R138" s="155"/>
      <c r="S138" s="155"/>
      <c r="X138" s="372"/>
      <c r="Y138" s="373"/>
      <c r="Z138"/>
      <c r="AB138" s="155"/>
      <c r="AZ138" s="339"/>
      <c r="BA138" s="380"/>
      <c r="BB138" s="155"/>
      <c r="BC138" s="394"/>
      <c r="BE138" s="279"/>
      <c r="BF138" s="396"/>
      <c r="BH138" s="155"/>
    </row>
    <row r="139" spans="1:60">
      <c r="A139" s="155">
        <v>132</v>
      </c>
      <c r="B139" s="155" t="s">
        <v>1653</v>
      </c>
      <c r="C139" s="155" t="s">
        <v>920</v>
      </c>
      <c r="D139" s="155" t="s">
        <v>920</v>
      </c>
      <c r="E139" s="155">
        <v>4</v>
      </c>
      <c r="F139" s="155" t="s">
        <v>4104</v>
      </c>
      <c r="G139" s="477" t="str">
        <f t="shared" si="10"/>
        <v>클릭불가</v>
      </c>
      <c r="H139" s="155" t="s">
        <v>1667</v>
      </c>
      <c r="I139" s="164" t="s">
        <v>4171</v>
      </c>
      <c r="J139" s="155" t="str">
        <f t="shared" si="11"/>
        <v/>
      </c>
      <c r="K139" s="155" t="str">
        <f t="shared" si="12"/>
        <v/>
      </c>
      <c r="R139" s="155"/>
      <c r="S139" s="155"/>
      <c r="X139" s="372"/>
      <c r="Y139" s="373"/>
      <c r="Z139"/>
      <c r="AB139" s="155"/>
      <c r="AZ139" s="339"/>
      <c r="BA139" s="380"/>
      <c r="BB139" s="155"/>
      <c r="BC139" s="394"/>
      <c r="BE139" s="279"/>
      <c r="BF139" s="396"/>
      <c r="BH139" s="155"/>
    </row>
    <row r="140" spans="1:60">
      <c r="A140" s="155">
        <v>133</v>
      </c>
      <c r="B140" s="155" t="s">
        <v>1653</v>
      </c>
      <c r="C140" s="155" t="s">
        <v>920</v>
      </c>
      <c r="D140" s="155" t="s">
        <v>920</v>
      </c>
      <c r="E140" s="155">
        <v>5</v>
      </c>
      <c r="F140" s="155" t="s">
        <v>4104</v>
      </c>
      <c r="G140" s="477" t="str">
        <f t="shared" si="10"/>
        <v>클릭불가</v>
      </c>
      <c r="H140" s="155" t="s">
        <v>1670</v>
      </c>
      <c r="I140" s="164" t="s">
        <v>4172</v>
      </c>
      <c r="J140" s="155" t="str">
        <f t="shared" si="11"/>
        <v/>
      </c>
      <c r="K140" s="155" t="str">
        <f t="shared" si="12"/>
        <v/>
      </c>
      <c r="R140" s="155"/>
      <c r="S140" s="155"/>
      <c r="X140" s="372"/>
      <c r="Y140" s="373"/>
      <c r="Z140"/>
      <c r="AB140" s="155"/>
      <c r="AZ140" s="339"/>
      <c r="BA140" s="380"/>
      <c r="BB140" s="155"/>
      <c r="BC140" s="394"/>
      <c r="BE140" s="279"/>
      <c r="BF140" s="396"/>
      <c r="BH140" s="155"/>
    </row>
    <row r="141" spans="1:60">
      <c r="A141" s="155">
        <v>134</v>
      </c>
      <c r="B141" s="155" t="s">
        <v>1653</v>
      </c>
      <c r="C141" s="155" t="s">
        <v>920</v>
      </c>
      <c r="D141" s="155" t="s">
        <v>920</v>
      </c>
      <c r="E141" s="155">
        <v>6</v>
      </c>
      <c r="F141" s="155" t="s">
        <v>4104</v>
      </c>
      <c r="G141" s="477" t="str">
        <f t="shared" si="10"/>
        <v>클릭불가</v>
      </c>
      <c r="H141" s="155" t="s">
        <v>1673</v>
      </c>
      <c r="I141" s="164" t="s">
        <v>4173</v>
      </c>
      <c r="J141" s="155" t="str">
        <f t="shared" si="11"/>
        <v/>
      </c>
      <c r="K141" s="155" t="str">
        <f t="shared" si="12"/>
        <v/>
      </c>
      <c r="R141" s="155"/>
      <c r="S141" s="155"/>
      <c r="X141" s="372"/>
      <c r="Y141" s="373"/>
      <c r="Z141"/>
      <c r="AB141" s="155"/>
      <c r="AZ141" s="339"/>
      <c r="BA141" s="380"/>
      <c r="BB141" s="155"/>
      <c r="BC141" s="394"/>
      <c r="BE141" s="279"/>
      <c r="BF141" s="396"/>
      <c r="BH141" s="155"/>
    </row>
    <row r="142" spans="1:60">
      <c r="A142" s="155">
        <v>135</v>
      </c>
      <c r="B142" s="155" t="s">
        <v>1653</v>
      </c>
      <c r="C142" s="155" t="s">
        <v>920</v>
      </c>
      <c r="D142" s="155" t="s">
        <v>920</v>
      </c>
      <c r="E142" s="155">
        <v>7</v>
      </c>
      <c r="F142" s="155" t="s">
        <v>4104</v>
      </c>
      <c r="G142" s="477" t="str">
        <f t="shared" si="10"/>
        <v>클릭불가</v>
      </c>
      <c r="H142" s="155" t="s">
        <v>1676</v>
      </c>
      <c r="I142" s="164" t="s">
        <v>4174</v>
      </c>
      <c r="J142" s="155" t="str">
        <f t="shared" si="11"/>
        <v/>
      </c>
      <c r="K142" s="155" t="str">
        <f t="shared" si="12"/>
        <v/>
      </c>
      <c r="R142" s="155"/>
      <c r="S142" s="155"/>
      <c r="X142" s="372"/>
      <c r="Y142" s="373"/>
      <c r="Z142"/>
      <c r="AB142" s="155"/>
      <c r="AZ142" s="339"/>
      <c r="BA142" s="380"/>
      <c r="BB142" s="155"/>
      <c r="BC142" s="394"/>
      <c r="BE142" s="279"/>
      <c r="BF142" s="396"/>
      <c r="BH142" s="155"/>
    </row>
    <row r="143" spans="1:60">
      <c r="A143" s="155">
        <v>136</v>
      </c>
      <c r="B143" s="155" t="s">
        <v>1653</v>
      </c>
      <c r="C143" s="155" t="s">
        <v>920</v>
      </c>
      <c r="D143" s="155" t="s">
        <v>920</v>
      </c>
      <c r="E143" s="155">
        <v>8</v>
      </c>
      <c r="F143" s="155" t="s">
        <v>4104</v>
      </c>
      <c r="G143" s="477" t="str">
        <f t="shared" si="10"/>
        <v>클릭불가</v>
      </c>
      <c r="H143" s="155" t="s">
        <v>1679</v>
      </c>
      <c r="I143" s="164" t="s">
        <v>4175</v>
      </c>
      <c r="J143" s="155" t="str">
        <f t="shared" si="11"/>
        <v/>
      </c>
      <c r="K143" s="155" t="str">
        <f t="shared" si="12"/>
        <v/>
      </c>
      <c r="R143" s="155"/>
      <c r="S143" s="155"/>
      <c r="X143" s="372"/>
      <c r="Y143" s="373"/>
      <c r="Z143"/>
      <c r="AB143" s="155"/>
      <c r="AZ143" s="339"/>
      <c r="BA143" s="380"/>
      <c r="BB143" s="155"/>
      <c r="BC143" s="394"/>
      <c r="BE143" s="279"/>
      <c r="BF143" s="396"/>
      <c r="BH143" s="155"/>
    </row>
    <row r="144" spans="1:60" ht="17.25" thickBot="1">
      <c r="A144" s="155">
        <v>137</v>
      </c>
      <c r="B144" s="155" t="s">
        <v>1653</v>
      </c>
      <c r="C144" s="155" t="s">
        <v>920</v>
      </c>
      <c r="D144" s="155" t="s">
        <v>920</v>
      </c>
      <c r="E144" s="155">
        <v>9</v>
      </c>
      <c r="F144" s="155" t="s">
        <v>4104</v>
      </c>
      <c r="G144" s="477" t="str">
        <f t="shared" si="10"/>
        <v>클릭불가</v>
      </c>
      <c r="H144" s="155" t="s">
        <v>1682</v>
      </c>
      <c r="I144" s="164" t="s">
        <v>4176</v>
      </c>
      <c r="J144" s="155" t="str">
        <f t="shared" si="11"/>
        <v/>
      </c>
      <c r="K144" s="155" t="str">
        <f t="shared" si="12"/>
        <v/>
      </c>
      <c r="R144" s="155"/>
      <c r="S144" s="155"/>
      <c r="X144" s="372"/>
      <c r="Y144" s="373"/>
      <c r="Z144"/>
      <c r="AB144" s="155"/>
      <c r="AZ144" s="339"/>
      <c r="BA144" s="380"/>
      <c r="BB144" s="155"/>
      <c r="BC144" s="394"/>
      <c r="BE144" s="279"/>
      <c r="BF144" s="396"/>
      <c r="BH144" s="155"/>
    </row>
    <row r="145" spans="1:60">
      <c r="A145" s="155">
        <v>138</v>
      </c>
      <c r="B145" s="155" t="s">
        <v>1811</v>
      </c>
      <c r="C145" s="155" t="s">
        <v>566</v>
      </c>
      <c r="D145" s="155" t="s">
        <v>4220</v>
      </c>
      <c r="E145" s="155">
        <v>0</v>
      </c>
      <c r="F145" s="155" t="s">
        <v>4022</v>
      </c>
      <c r="G145" s="477" t="str">
        <f t="shared" si="10"/>
        <v>방향형</v>
      </c>
      <c r="H145" s="155" t="s">
        <v>3665</v>
      </c>
      <c r="I145" s="155" t="s">
        <v>4293</v>
      </c>
      <c r="J145" s="155" t="str">
        <f t="shared" si="11"/>
        <v>#Distance/#Mana/#CoolDown</v>
      </c>
      <c r="K145" s="155" t="str">
        <f t="shared" si="12"/>
        <v>~Mana/~CoolDown</v>
      </c>
      <c r="L145" s="155">
        <v>100</v>
      </c>
      <c r="R145" s="472">
        <v>1999</v>
      </c>
      <c r="S145" s="469">
        <v>-111</v>
      </c>
      <c r="X145" s="372">
        <v>101</v>
      </c>
      <c r="Y145" s="373">
        <v>11</v>
      </c>
      <c r="Z145"/>
      <c r="AB145" s="155"/>
      <c r="AD145" s="625" t="s">
        <v>4183</v>
      </c>
      <c r="AE145" s="626"/>
      <c r="AF145" s="626"/>
      <c r="AG145" s="626"/>
      <c r="AH145" s="626"/>
      <c r="AI145" s="626"/>
      <c r="AJ145" s="627"/>
      <c r="AZ145" s="339"/>
      <c r="BA145" s="380"/>
      <c r="BB145" s="155"/>
      <c r="BC145" s="394"/>
      <c r="BE145" s="279"/>
      <c r="BF145" s="396"/>
      <c r="BH145" s="155"/>
    </row>
    <row r="146" spans="1:60">
      <c r="A146" s="155">
        <v>139</v>
      </c>
      <c r="B146" s="155" t="s">
        <v>1811</v>
      </c>
      <c r="C146" s="155" t="s">
        <v>566</v>
      </c>
      <c r="D146" s="155" t="s">
        <v>4220</v>
      </c>
      <c r="E146" s="155">
        <v>2</v>
      </c>
      <c r="F146" s="155" t="s">
        <v>4021</v>
      </c>
      <c r="G146" s="477" t="str">
        <f t="shared" si="10"/>
        <v>방향형</v>
      </c>
      <c r="H146" s="155" t="s">
        <v>914</v>
      </c>
      <c r="I146" s="155" t="s">
        <v>4296</v>
      </c>
      <c r="J146" s="155" t="str">
        <f t="shared" si="11"/>
        <v>#Distance/#Mana/#CoolDown</v>
      </c>
      <c r="K146" s="155" t="str">
        <f t="shared" si="12"/>
        <v>~Mana/~CoolDown</v>
      </c>
      <c r="L146" s="155">
        <v>150</v>
      </c>
      <c r="R146" s="472">
        <v>1800</v>
      </c>
      <c r="S146" s="469">
        <v>-100</v>
      </c>
      <c r="X146" s="372">
        <v>147</v>
      </c>
      <c r="Y146" s="373">
        <v>17</v>
      </c>
      <c r="Z146"/>
      <c r="AB146" s="155"/>
      <c r="AD146" s="628"/>
      <c r="AE146" s="629"/>
      <c r="AF146" s="629"/>
      <c r="AG146" s="629"/>
      <c r="AH146" s="629"/>
      <c r="AI146" s="629"/>
      <c r="AJ146" s="630"/>
      <c r="AO146" s="285"/>
      <c r="AZ146" s="339"/>
      <c r="BA146" s="380"/>
      <c r="BB146" s="155"/>
      <c r="BC146" s="394"/>
      <c r="BE146" s="279"/>
      <c r="BF146" s="396"/>
      <c r="BH146" s="155"/>
    </row>
    <row r="147" spans="1:60" ht="17.25" thickBot="1">
      <c r="A147" s="155">
        <v>140</v>
      </c>
      <c r="B147" s="155" t="s">
        <v>1811</v>
      </c>
      <c r="C147" s="155" t="s">
        <v>566</v>
      </c>
      <c r="D147" s="155" t="s">
        <v>1963</v>
      </c>
      <c r="E147" s="155">
        <v>0</v>
      </c>
      <c r="F147" s="155" t="s">
        <v>4107</v>
      </c>
      <c r="G147" s="477" t="str">
        <f t="shared" si="10"/>
        <v>대상형</v>
      </c>
      <c r="H147" s="155" t="s">
        <v>1964</v>
      </c>
      <c r="I147" s="155" t="s">
        <v>4417</v>
      </c>
      <c r="J147" s="155" t="str">
        <f t="shared" si="11"/>
        <v>#CastingTime/#Damage/#Distance/#Mana/#CoolDown</v>
      </c>
      <c r="K147" s="155" t="str">
        <f t="shared" si="12"/>
        <v>~CastingTime/~Damage/~Mana/~CoolDown</v>
      </c>
      <c r="L147" s="155">
        <v>350</v>
      </c>
      <c r="N147" s="155">
        <v>95</v>
      </c>
      <c r="O147" s="155">
        <v>5</v>
      </c>
      <c r="R147" s="155">
        <v>1100</v>
      </c>
      <c r="S147" s="155">
        <v>-44</v>
      </c>
      <c r="T147" s="155">
        <v>100</v>
      </c>
      <c r="U147" s="155">
        <v>6</v>
      </c>
      <c r="X147" s="372">
        <v>215</v>
      </c>
      <c r="Y147" s="373">
        <v>43</v>
      </c>
      <c r="Z147"/>
      <c r="AB147" s="155"/>
      <c r="AD147" s="631"/>
      <c r="AE147" s="632"/>
      <c r="AF147" s="632"/>
      <c r="AG147" s="632"/>
      <c r="AH147" s="632"/>
      <c r="AI147" s="632"/>
      <c r="AJ147" s="633"/>
      <c r="AZ147" s="339"/>
      <c r="BA147" s="380"/>
      <c r="BB147" s="155"/>
      <c r="BC147" s="394"/>
      <c r="BE147" s="279"/>
      <c r="BF147" s="396"/>
      <c r="BH147" s="155"/>
    </row>
    <row r="148" spans="1:60" ht="17.25" thickTop="1">
      <c r="A148" s="155">
        <v>141</v>
      </c>
      <c r="B148" s="155" t="s">
        <v>1811</v>
      </c>
      <c r="C148" s="155" t="s">
        <v>566</v>
      </c>
      <c r="D148" s="155" t="s">
        <v>1963</v>
      </c>
      <c r="E148" s="155">
        <v>1</v>
      </c>
      <c r="F148" s="155" t="s">
        <v>4107</v>
      </c>
      <c r="G148" s="477" t="str">
        <f t="shared" si="10"/>
        <v>대상형</v>
      </c>
      <c r="H148" s="155" t="s">
        <v>4184</v>
      </c>
      <c r="I148" s="155" t="s">
        <v>4418</v>
      </c>
      <c r="J148" s="155" t="str">
        <f t="shared" si="11"/>
        <v>#CastingTime/#Damage/#Distance/#Mana/#CoolDown</v>
      </c>
      <c r="K148" s="155" t="str">
        <f t="shared" si="12"/>
        <v>~CastingTime/~Damage/~Mana/~CoolDown</v>
      </c>
      <c r="L148" s="155">
        <v>400</v>
      </c>
      <c r="N148" s="155">
        <v>95</v>
      </c>
      <c r="O148" s="155">
        <v>5</v>
      </c>
      <c r="R148" s="155">
        <v>1375</v>
      </c>
      <c r="S148" s="155">
        <v>-55</v>
      </c>
      <c r="T148" s="155">
        <v>126</v>
      </c>
      <c r="U148" s="155">
        <v>8</v>
      </c>
      <c r="X148" s="372">
        <v>322</v>
      </c>
      <c r="Y148" s="373">
        <v>64</v>
      </c>
      <c r="Z148"/>
      <c r="AB148" s="155"/>
      <c r="AD148" s="651" t="s">
        <v>3875</v>
      </c>
      <c r="AE148" s="617" t="s">
        <v>3750</v>
      </c>
      <c r="AF148" s="617"/>
      <c r="AG148" s="619" t="s">
        <v>3755</v>
      </c>
      <c r="AH148" s="620"/>
      <c r="AI148" s="621"/>
      <c r="AJ148" s="613" t="s">
        <v>2574</v>
      </c>
      <c r="AO148" s="285"/>
      <c r="AZ148" s="339"/>
      <c r="BA148" s="380"/>
      <c r="BB148" s="155"/>
      <c r="BC148" s="394"/>
      <c r="BE148" s="279"/>
      <c r="BF148" s="396"/>
      <c r="BH148" s="155"/>
    </row>
    <row r="149" spans="1:60">
      <c r="A149" s="155">
        <v>142</v>
      </c>
      <c r="B149" s="155" t="s">
        <v>1811</v>
      </c>
      <c r="C149" s="155" t="s">
        <v>566</v>
      </c>
      <c r="D149" s="155" t="s">
        <v>1963</v>
      </c>
      <c r="E149" s="155">
        <v>2</v>
      </c>
      <c r="F149" s="155" t="s">
        <v>4107</v>
      </c>
      <c r="G149" s="477" t="str">
        <f t="shared" si="10"/>
        <v>대상형</v>
      </c>
      <c r="H149" s="155" t="s">
        <v>4209</v>
      </c>
      <c r="I149" s="155" t="s">
        <v>4419</v>
      </c>
      <c r="J149" s="155" t="str">
        <f t="shared" si="11"/>
        <v>#CastingTime/#Damage/#Distance/#Mana/#CoolDown</v>
      </c>
      <c r="K149" s="155" t="str">
        <f t="shared" si="12"/>
        <v>~CastingTime/~Damage/~Mana/~CoolDown</v>
      </c>
      <c r="L149" s="155">
        <v>450</v>
      </c>
      <c r="N149" s="155">
        <v>95</v>
      </c>
      <c r="O149" s="155">
        <v>5</v>
      </c>
      <c r="R149" s="155">
        <v>1694</v>
      </c>
      <c r="S149" s="155">
        <v>-68</v>
      </c>
      <c r="T149" s="155">
        <v>158</v>
      </c>
      <c r="U149" s="155">
        <v>10</v>
      </c>
      <c r="X149" s="372">
        <v>429</v>
      </c>
      <c r="Y149" s="373">
        <v>86</v>
      </c>
      <c r="Z149"/>
      <c r="AB149" s="155"/>
      <c r="AD149" s="652"/>
      <c r="AE149" s="618"/>
      <c r="AF149" s="618"/>
      <c r="AG149" s="622"/>
      <c r="AH149" s="623"/>
      <c r="AI149" s="624"/>
      <c r="AJ149" s="650"/>
      <c r="AO149" s="285"/>
      <c r="AZ149" s="339"/>
      <c r="BA149" s="380"/>
      <c r="BB149" s="155"/>
      <c r="BC149" s="394"/>
      <c r="BE149" s="279"/>
      <c r="BF149" s="396"/>
      <c r="BH149" s="155"/>
    </row>
    <row r="150" spans="1:60">
      <c r="A150" s="155">
        <v>143</v>
      </c>
      <c r="B150" s="155" t="s">
        <v>1811</v>
      </c>
      <c r="C150" s="155" t="s">
        <v>566</v>
      </c>
      <c r="D150" s="155" t="s">
        <v>1963</v>
      </c>
      <c r="E150" s="155">
        <v>3</v>
      </c>
      <c r="F150" s="155" t="s">
        <v>4107</v>
      </c>
      <c r="G150" s="477" t="str">
        <f t="shared" si="10"/>
        <v>대상형</v>
      </c>
      <c r="H150" s="155" t="s">
        <v>4208</v>
      </c>
      <c r="I150" s="155" t="s">
        <v>4420</v>
      </c>
      <c r="J150" s="155" t="str">
        <f t="shared" si="11"/>
        <v>#CastingTime/#Damage/#Distance/#Mana/#CoolDown</v>
      </c>
      <c r="K150" s="155" t="str">
        <f t="shared" si="12"/>
        <v>~CastingTime/~Damage/~Mana/~CoolDown</v>
      </c>
      <c r="L150" s="155">
        <v>500</v>
      </c>
      <c r="N150" s="155">
        <v>95</v>
      </c>
      <c r="O150" s="155">
        <v>5</v>
      </c>
      <c r="R150" s="155">
        <v>2063</v>
      </c>
      <c r="S150" s="155">
        <v>-83</v>
      </c>
      <c r="T150" s="155">
        <v>199</v>
      </c>
      <c r="U150" s="155">
        <v>12</v>
      </c>
      <c r="X150" s="372">
        <v>536</v>
      </c>
      <c r="Y150" s="373">
        <v>107</v>
      </c>
      <c r="Z150"/>
      <c r="AB150" s="155"/>
      <c r="AD150" s="331" t="s">
        <v>3757</v>
      </c>
      <c r="AE150" s="302" t="s">
        <v>4221</v>
      </c>
      <c r="AF150" s="302" t="s">
        <v>3680</v>
      </c>
      <c r="AG150" s="412" t="s">
        <v>3679</v>
      </c>
      <c r="AH150" s="413" t="s">
        <v>4193</v>
      </c>
      <c r="AI150" s="303" t="s">
        <v>4040</v>
      </c>
      <c r="AJ150" s="321" t="s">
        <v>920</v>
      </c>
      <c r="AZ150" s="339"/>
      <c r="BA150" s="380"/>
      <c r="BB150" s="155"/>
      <c r="BC150" s="394"/>
      <c r="BE150" s="279"/>
      <c r="BF150" s="396"/>
      <c r="BH150" s="155"/>
    </row>
    <row r="151" spans="1:60">
      <c r="A151" s="155">
        <v>144</v>
      </c>
      <c r="B151" s="155" t="s">
        <v>1811</v>
      </c>
      <c r="C151" s="155" t="s">
        <v>566</v>
      </c>
      <c r="D151" s="155" t="s">
        <v>1963</v>
      </c>
      <c r="E151" s="155">
        <v>5</v>
      </c>
      <c r="F151" s="155" t="s">
        <v>4107</v>
      </c>
      <c r="G151" s="477" t="str">
        <f t="shared" si="10"/>
        <v>대상형</v>
      </c>
      <c r="H151" s="155" t="s">
        <v>4185</v>
      </c>
      <c r="I151" s="155" t="s">
        <v>4421</v>
      </c>
      <c r="J151" s="155" t="str">
        <f t="shared" si="11"/>
        <v>#CastingTime/#Damage/#Distance/#Mana/#CoolDown</v>
      </c>
      <c r="K151" s="155" t="str">
        <f t="shared" si="12"/>
        <v>~CastingTime/~Damage/~Mana/~CoolDown</v>
      </c>
      <c r="L151" s="155">
        <v>600</v>
      </c>
      <c r="N151" s="155">
        <v>95</v>
      </c>
      <c r="O151" s="155">
        <v>5</v>
      </c>
      <c r="R151" s="155">
        <v>2979</v>
      </c>
      <c r="S151" s="155">
        <v>-119</v>
      </c>
      <c r="T151" s="155">
        <v>311</v>
      </c>
      <c r="U151" s="155">
        <v>19</v>
      </c>
      <c r="X151" s="372">
        <v>750</v>
      </c>
      <c r="Y151" s="373">
        <v>150</v>
      </c>
      <c r="Z151"/>
      <c r="AB151" s="155"/>
      <c r="AD151" s="332">
        <v>0</v>
      </c>
      <c r="AE151" s="343" t="s">
        <v>3665</v>
      </c>
      <c r="AF151" s="324" t="s">
        <v>1964</v>
      </c>
      <c r="AG151" s="421"/>
      <c r="AH151" s="343" t="s">
        <v>4193</v>
      </c>
      <c r="AI151" s="300"/>
      <c r="AJ151" s="322" t="s">
        <v>1812</v>
      </c>
      <c r="AZ151" s="339"/>
      <c r="BA151" s="380"/>
      <c r="BB151" s="155"/>
      <c r="BC151" s="394"/>
      <c r="BE151" s="279"/>
      <c r="BF151" s="396"/>
      <c r="BH151" s="155"/>
    </row>
    <row r="152" spans="1:60">
      <c r="A152" s="155">
        <v>145</v>
      </c>
      <c r="B152" s="155" t="s">
        <v>1811</v>
      </c>
      <c r="C152" s="155" t="s">
        <v>566</v>
      </c>
      <c r="D152" s="155" t="s">
        <v>1963</v>
      </c>
      <c r="E152" s="155">
        <v>6</v>
      </c>
      <c r="F152" s="155" t="s">
        <v>4107</v>
      </c>
      <c r="G152" s="477" t="str">
        <f t="shared" si="10"/>
        <v>대상형</v>
      </c>
      <c r="H152" s="155" t="s">
        <v>4204</v>
      </c>
      <c r="I152" s="155" t="s">
        <v>4422</v>
      </c>
      <c r="J152" s="155" t="str">
        <f t="shared" si="11"/>
        <v>#CastingTime/#Damage/#Distance/#Mana/#CoolDown</v>
      </c>
      <c r="K152" s="155" t="str">
        <f t="shared" si="12"/>
        <v>~CastingTime/~Damage/~Mana/~CoolDown</v>
      </c>
      <c r="L152" s="155">
        <v>650</v>
      </c>
      <c r="N152" s="155">
        <v>95</v>
      </c>
      <c r="O152" s="155">
        <v>5</v>
      </c>
      <c r="R152" s="155">
        <v>3543</v>
      </c>
      <c r="S152" s="155">
        <v>-142</v>
      </c>
      <c r="T152" s="155">
        <v>388</v>
      </c>
      <c r="U152" s="155">
        <v>23</v>
      </c>
      <c r="X152" s="372">
        <v>857</v>
      </c>
      <c r="Y152" s="373">
        <v>171</v>
      </c>
      <c r="Z152"/>
      <c r="AB152" s="155"/>
      <c r="AD152" s="332">
        <v>1</v>
      </c>
      <c r="AE152" s="343"/>
      <c r="AF152" s="324" t="s">
        <v>4184</v>
      </c>
      <c r="AG152" s="421" t="s">
        <v>1909</v>
      </c>
      <c r="AH152" s="343"/>
      <c r="AI152" s="414" t="s">
        <v>4212</v>
      </c>
      <c r="AJ152" s="322" t="s">
        <v>1816</v>
      </c>
      <c r="AZ152" s="339"/>
      <c r="BA152" s="380"/>
      <c r="BB152" s="155"/>
      <c r="BC152" s="394"/>
      <c r="BE152" s="279"/>
      <c r="BF152" s="396"/>
      <c r="BH152" s="155"/>
    </row>
    <row r="153" spans="1:60">
      <c r="A153" s="155">
        <v>146</v>
      </c>
      <c r="B153" s="155" t="s">
        <v>1811</v>
      </c>
      <c r="C153" s="155" t="s">
        <v>566</v>
      </c>
      <c r="D153" s="155" t="s">
        <v>1963</v>
      </c>
      <c r="E153" s="155">
        <v>7</v>
      </c>
      <c r="F153" s="155" t="s">
        <v>4024</v>
      </c>
      <c r="G153" s="477" t="str">
        <f t="shared" si="10"/>
        <v>즉발</v>
      </c>
      <c r="H153" s="155" t="s">
        <v>4203</v>
      </c>
      <c r="I153" s="155" t="s">
        <v>4309</v>
      </c>
      <c r="J153" s="155" t="str">
        <f t="shared" si="11"/>
        <v>#CastingTime/#Damage/#Duration/#Mana/#CoolDown</v>
      </c>
      <c r="K153" s="155" t="str">
        <f t="shared" si="12"/>
        <v>~CastingTime/~Mana/~CoolDown</v>
      </c>
      <c r="N153" s="155">
        <v>86</v>
      </c>
      <c r="O153" s="155">
        <v>4</v>
      </c>
      <c r="P153" s="155">
        <v>200</v>
      </c>
      <c r="R153" s="155">
        <v>1298</v>
      </c>
      <c r="S153" s="155">
        <v>-72</v>
      </c>
      <c r="T153" s="155">
        <v>50</v>
      </c>
      <c r="X153" s="372">
        <v>271</v>
      </c>
      <c r="Y153" s="373">
        <v>31</v>
      </c>
      <c r="Z153"/>
      <c r="AB153" s="155"/>
      <c r="AD153" s="332">
        <v>2</v>
      </c>
      <c r="AE153" s="343" t="s">
        <v>914</v>
      </c>
      <c r="AF153" s="324" t="s">
        <v>4209</v>
      </c>
      <c r="AG153" s="421"/>
      <c r="AH153" s="343" t="s">
        <v>1864</v>
      </c>
      <c r="AI153" s="414"/>
      <c r="AJ153" s="322" t="s">
        <v>4187</v>
      </c>
      <c r="AZ153" s="339"/>
      <c r="BA153" s="380"/>
      <c r="BB153" s="155"/>
      <c r="BC153" s="394"/>
      <c r="BE153" s="279"/>
      <c r="BF153" s="396"/>
      <c r="BH153" s="155"/>
    </row>
    <row r="154" spans="1:60">
      <c r="A154" s="155">
        <v>147</v>
      </c>
      <c r="B154" s="155" t="s">
        <v>1811</v>
      </c>
      <c r="C154" s="155" t="s">
        <v>566</v>
      </c>
      <c r="D154" s="155" t="s">
        <v>1963</v>
      </c>
      <c r="E154" s="155">
        <v>9</v>
      </c>
      <c r="F154" s="155" t="s">
        <v>4024</v>
      </c>
      <c r="G154" s="477" t="str">
        <f t="shared" si="10"/>
        <v>즉발</v>
      </c>
      <c r="H154" s="155" t="s">
        <v>2007</v>
      </c>
      <c r="I154" s="155" t="s">
        <v>4310</v>
      </c>
      <c r="J154" s="155" t="str">
        <f t="shared" si="11"/>
        <v>#CastingTime/#Damage/#Duration/#Mana/#CoolDown</v>
      </c>
      <c r="K154" s="155" t="str">
        <f t="shared" si="12"/>
        <v>~CastingTime/~Mana/~CoolDown</v>
      </c>
      <c r="N154" s="155">
        <v>68</v>
      </c>
      <c r="O154" s="155">
        <v>2</v>
      </c>
      <c r="P154" s="155">
        <v>500</v>
      </c>
      <c r="R154" s="155">
        <v>1099</v>
      </c>
      <c r="S154" s="155">
        <v>-61</v>
      </c>
      <c r="T154" s="155">
        <v>20</v>
      </c>
      <c r="X154" s="372">
        <v>326</v>
      </c>
      <c r="Y154" s="373">
        <v>36</v>
      </c>
      <c r="Z154"/>
      <c r="AB154" s="155"/>
      <c r="AD154" s="332">
        <v>3</v>
      </c>
      <c r="AE154" s="343"/>
      <c r="AF154" s="324" t="s">
        <v>4208</v>
      </c>
      <c r="AG154" s="416" t="s">
        <v>4195</v>
      </c>
      <c r="AH154" s="343"/>
      <c r="AI154" s="414"/>
      <c r="AJ154" s="322" t="s">
        <v>4188</v>
      </c>
      <c r="AK154" s="155" t="s">
        <v>4202</v>
      </c>
      <c r="AZ154" s="339"/>
      <c r="BA154" s="380"/>
      <c r="BB154" s="155"/>
      <c r="BC154" s="394"/>
      <c r="BE154" s="279"/>
      <c r="BF154" s="396"/>
      <c r="BH154" s="155"/>
    </row>
    <row r="155" spans="1:60">
      <c r="A155" s="155">
        <v>148</v>
      </c>
      <c r="B155" s="155" t="s">
        <v>1811</v>
      </c>
      <c r="C155" s="155" t="s">
        <v>566</v>
      </c>
      <c r="D155" s="155" t="s">
        <v>1963</v>
      </c>
      <c r="E155" s="155">
        <v>10</v>
      </c>
      <c r="F155" s="155" t="s">
        <v>4107</v>
      </c>
      <c r="G155" s="477" t="str">
        <f t="shared" si="10"/>
        <v>대상형</v>
      </c>
      <c r="H155" s="155" t="s">
        <v>4206</v>
      </c>
      <c r="I155" s="155" t="s">
        <v>4423</v>
      </c>
      <c r="J155" s="155" t="str">
        <f t="shared" si="11"/>
        <v>#CastingTime/#Damage/#Distance/#Mana/#CoolDown</v>
      </c>
      <c r="K155" s="155" t="str">
        <f t="shared" si="12"/>
        <v>~CastingTime/~Damage/~Mana/~CoolDown</v>
      </c>
      <c r="L155" s="155">
        <v>850</v>
      </c>
      <c r="N155" s="155">
        <v>95</v>
      </c>
      <c r="O155" s="155">
        <v>5</v>
      </c>
      <c r="R155" s="155">
        <v>6744</v>
      </c>
      <c r="S155" s="155">
        <v>-270</v>
      </c>
      <c r="T155" s="155">
        <v>929</v>
      </c>
      <c r="U155" s="155">
        <v>56</v>
      </c>
      <c r="X155" s="372">
        <v>1285</v>
      </c>
      <c r="Y155" s="373">
        <v>257</v>
      </c>
      <c r="Z155"/>
      <c r="AB155" s="155"/>
      <c r="AD155" s="332">
        <v>4</v>
      </c>
      <c r="AE155" s="343"/>
      <c r="AF155" s="324"/>
      <c r="AG155" s="416" t="s">
        <v>1920</v>
      </c>
      <c r="AH155" s="323" t="s">
        <v>4200</v>
      </c>
      <c r="AI155" s="414" t="s">
        <v>4213</v>
      </c>
      <c r="AJ155" s="322" t="s">
        <v>1826</v>
      </c>
      <c r="AZ155" s="339"/>
      <c r="BA155" s="380"/>
      <c r="BB155" s="155"/>
      <c r="BC155" s="394"/>
      <c r="BE155" s="279"/>
      <c r="BF155" s="396"/>
      <c r="BH155" s="155"/>
    </row>
    <row r="156" spans="1:60">
      <c r="A156" s="155">
        <v>149</v>
      </c>
      <c r="B156" s="155" t="s">
        <v>1811</v>
      </c>
      <c r="C156" s="155" t="s">
        <v>425</v>
      </c>
      <c r="D156" s="155" t="s">
        <v>1853</v>
      </c>
      <c r="E156" s="155">
        <v>1</v>
      </c>
      <c r="F156" s="155" t="s">
        <v>4026</v>
      </c>
      <c r="G156" s="477" t="str">
        <f t="shared" si="10"/>
        <v>방향형</v>
      </c>
      <c r="H156" s="155" t="s">
        <v>1909</v>
      </c>
      <c r="I156" s="155" t="s">
        <v>4326</v>
      </c>
      <c r="J156" s="155" t="str">
        <f t="shared" si="11"/>
        <v>#Damage/#Distance/#Range/#Mana/#CoolDown</v>
      </c>
      <c r="K156" s="155" t="str">
        <f t="shared" si="12"/>
        <v>~Damage/~Mana/~CoolDown</v>
      </c>
      <c r="L156" s="155">
        <v>200</v>
      </c>
      <c r="R156" s="155">
        <v>1375</v>
      </c>
      <c r="S156" s="155">
        <v>-55</v>
      </c>
      <c r="T156" s="155">
        <v>126</v>
      </c>
      <c r="U156" s="155">
        <v>8</v>
      </c>
      <c r="V156" s="155">
        <v>150</v>
      </c>
      <c r="X156" s="372">
        <v>322</v>
      </c>
      <c r="Y156" s="373">
        <v>64</v>
      </c>
      <c r="Z156"/>
      <c r="AB156" s="155"/>
      <c r="AD156" s="332">
        <v>5</v>
      </c>
      <c r="AE156" s="343"/>
      <c r="AF156" s="449" t="s">
        <v>4186</v>
      </c>
      <c r="AG156" s="416" t="s">
        <v>1930</v>
      </c>
      <c r="AH156" s="343" t="s">
        <v>4210</v>
      </c>
      <c r="AI156" s="414"/>
      <c r="AJ156" s="322" t="s">
        <v>4189</v>
      </c>
      <c r="AZ156" s="339"/>
      <c r="BA156" s="380"/>
      <c r="BB156" s="155"/>
      <c r="BC156" s="394"/>
      <c r="BE156" s="279"/>
      <c r="BF156" s="396"/>
      <c r="BH156" s="155"/>
    </row>
    <row r="157" spans="1:60">
      <c r="A157" s="155">
        <v>150</v>
      </c>
      <c r="B157" s="155" t="s">
        <v>1811</v>
      </c>
      <c r="C157" s="155" t="s">
        <v>425</v>
      </c>
      <c r="D157" s="155" t="s">
        <v>1853</v>
      </c>
      <c r="E157" s="155">
        <v>3</v>
      </c>
      <c r="F157" s="155" t="s">
        <v>4021</v>
      </c>
      <c r="G157" s="477" t="str">
        <f t="shared" si="10"/>
        <v>방향형</v>
      </c>
      <c r="H157" s="155" t="s">
        <v>1975</v>
      </c>
      <c r="I157" s="155" t="s">
        <v>4201</v>
      </c>
      <c r="J157" s="155" t="str">
        <f t="shared" si="11"/>
        <v/>
      </c>
      <c r="K157" s="155" t="str">
        <f t="shared" si="12"/>
        <v/>
      </c>
      <c r="R157" s="155"/>
      <c r="S157" s="155"/>
      <c r="X157" s="372"/>
      <c r="Y157" s="373"/>
      <c r="Z157"/>
      <c r="AB157" s="155"/>
      <c r="AD157" s="332">
        <v>6</v>
      </c>
      <c r="AE157" s="343"/>
      <c r="AF157" s="449" t="s">
        <v>4205</v>
      </c>
      <c r="AG157" s="416"/>
      <c r="AH157" s="323" t="s">
        <v>4211</v>
      </c>
      <c r="AI157" s="414"/>
      <c r="AJ157" s="322" t="s">
        <v>4190</v>
      </c>
      <c r="AZ157" s="339"/>
      <c r="BA157" s="380"/>
      <c r="BB157" s="155"/>
      <c r="BC157" s="394"/>
      <c r="BE157" s="279"/>
      <c r="BF157" s="396"/>
      <c r="BH157" s="155"/>
    </row>
    <row r="158" spans="1:60">
      <c r="A158" s="155">
        <v>151</v>
      </c>
      <c r="B158" s="155" t="s">
        <v>1811</v>
      </c>
      <c r="C158" s="155" t="s">
        <v>425</v>
      </c>
      <c r="D158" s="155" t="s">
        <v>1853</v>
      </c>
      <c r="E158" s="155">
        <v>4</v>
      </c>
      <c r="F158" s="155" t="s">
        <v>4107</v>
      </c>
      <c r="G158" s="477" t="str">
        <f t="shared" si="10"/>
        <v>대상형</v>
      </c>
      <c r="H158" s="155" t="s">
        <v>1920</v>
      </c>
      <c r="I158" s="155" t="s">
        <v>4424</v>
      </c>
      <c r="J158" s="155" t="str">
        <f t="shared" si="11"/>
        <v>#CastingTime/#Damage/#Distance/#Mana/#CoolDown</v>
      </c>
      <c r="K158" s="155" t="str">
        <f t="shared" si="12"/>
        <v>~CastingTime/~Damage/~Mana/~CoolDown</v>
      </c>
      <c r="L158" s="155">
        <v>550</v>
      </c>
      <c r="N158" s="155">
        <v>95</v>
      </c>
      <c r="O158" s="155">
        <v>5</v>
      </c>
      <c r="R158" s="155">
        <v>2489</v>
      </c>
      <c r="S158" s="155">
        <v>-100</v>
      </c>
      <c r="T158" s="155">
        <v>249</v>
      </c>
      <c r="U158" s="155">
        <v>15</v>
      </c>
      <c r="X158" s="372">
        <v>643</v>
      </c>
      <c r="Y158" s="373">
        <v>129</v>
      </c>
      <c r="Z158"/>
      <c r="AB158" s="155"/>
      <c r="AD158" s="332">
        <v>7</v>
      </c>
      <c r="AE158" s="343"/>
      <c r="AF158" s="449" t="s">
        <v>4203</v>
      </c>
      <c r="AG158" s="301" t="s">
        <v>4197</v>
      </c>
      <c r="AH158" s="343" t="s">
        <v>4199</v>
      </c>
      <c r="AI158" s="414" t="s">
        <v>4215</v>
      </c>
      <c r="AJ158" s="322" t="s">
        <v>1839</v>
      </c>
      <c r="AZ158" s="339"/>
      <c r="BA158" s="380"/>
      <c r="BB158" s="155"/>
      <c r="BC158" s="394"/>
      <c r="BE158" s="279"/>
      <c r="BF158" s="396"/>
      <c r="BH158" s="155"/>
    </row>
    <row r="159" spans="1:60">
      <c r="A159" s="155">
        <v>152</v>
      </c>
      <c r="B159" s="155" t="s">
        <v>1811</v>
      </c>
      <c r="C159" s="155" t="s">
        <v>425</v>
      </c>
      <c r="D159" s="155" t="s">
        <v>1853</v>
      </c>
      <c r="E159" s="155">
        <v>5</v>
      </c>
      <c r="F159" s="155" t="s">
        <v>4026</v>
      </c>
      <c r="G159" s="477" t="str">
        <f t="shared" si="10"/>
        <v>방향형</v>
      </c>
      <c r="H159" s="155" t="s">
        <v>1930</v>
      </c>
      <c r="I159" s="155" t="s">
        <v>4327</v>
      </c>
      <c r="J159" s="155" t="str">
        <f t="shared" si="11"/>
        <v>#Damage/#Distance/#Range/#Mana/#CoolDown</v>
      </c>
      <c r="K159" s="155" t="str">
        <f t="shared" si="12"/>
        <v>~Damage/~Mana/~CoolDown</v>
      </c>
      <c r="L159" s="155">
        <v>400</v>
      </c>
      <c r="R159" s="155">
        <v>2979</v>
      </c>
      <c r="S159" s="155">
        <v>-119</v>
      </c>
      <c r="T159" s="155">
        <v>311</v>
      </c>
      <c r="U159" s="155">
        <v>19</v>
      </c>
      <c r="V159" s="155">
        <v>150</v>
      </c>
      <c r="X159" s="372">
        <v>750</v>
      </c>
      <c r="Y159" s="373">
        <v>150</v>
      </c>
      <c r="Z159"/>
      <c r="AB159" s="155"/>
      <c r="AD159" s="332">
        <v>8</v>
      </c>
      <c r="AE159" s="324"/>
      <c r="AG159" s="301" t="s">
        <v>1951</v>
      </c>
      <c r="AH159" s="343"/>
      <c r="AI159" s="443"/>
      <c r="AJ159" s="322" t="s">
        <v>4191</v>
      </c>
      <c r="AM159" s="2"/>
      <c r="AN159" s="2"/>
      <c r="AZ159" s="339"/>
      <c r="BA159" s="380"/>
      <c r="BB159" s="155"/>
      <c r="BC159" s="394"/>
      <c r="BE159" s="279"/>
      <c r="BF159" s="396"/>
      <c r="BH159" s="155"/>
    </row>
    <row r="160" spans="1:60">
      <c r="A160" s="155">
        <v>153</v>
      </c>
      <c r="B160" s="155" t="s">
        <v>1811</v>
      </c>
      <c r="C160" s="155" t="s">
        <v>425</v>
      </c>
      <c r="D160" s="155" t="s">
        <v>1853</v>
      </c>
      <c r="E160" s="155">
        <v>7</v>
      </c>
      <c r="F160" s="155" t="s">
        <v>4026</v>
      </c>
      <c r="G160" s="477" t="str">
        <f t="shared" si="10"/>
        <v>방향형</v>
      </c>
      <c r="H160" s="155" t="s">
        <v>4196</v>
      </c>
      <c r="I160" s="155" t="s">
        <v>4328</v>
      </c>
      <c r="J160" s="155" t="str">
        <f t="shared" si="11"/>
        <v>#Damage/#Distance/#Range/#Mana/#CoolDown</v>
      </c>
      <c r="K160" s="155" t="str">
        <f t="shared" si="12"/>
        <v>~Damage/~Mana/~CoolDown</v>
      </c>
      <c r="L160" s="155">
        <v>500</v>
      </c>
      <c r="R160" s="155">
        <v>4190</v>
      </c>
      <c r="S160" s="155">
        <v>-168</v>
      </c>
      <c r="T160" s="155">
        <v>484</v>
      </c>
      <c r="U160" s="155">
        <v>29</v>
      </c>
      <c r="V160" s="155">
        <v>150</v>
      </c>
      <c r="X160" s="372">
        <v>964</v>
      </c>
      <c r="Y160" s="373">
        <v>193</v>
      </c>
      <c r="Z160"/>
      <c r="AB160" s="155"/>
      <c r="AD160" s="332">
        <v>9</v>
      </c>
      <c r="AE160" s="324"/>
      <c r="AF160" s="443" t="s">
        <v>2007</v>
      </c>
      <c r="AG160" s="301"/>
      <c r="AH160" s="343" t="s">
        <v>4194</v>
      </c>
      <c r="AI160" s="443" t="s">
        <v>4217</v>
      </c>
      <c r="AJ160" s="322" t="s">
        <v>4218</v>
      </c>
      <c r="AM160" s="2"/>
      <c r="AN160" s="2"/>
      <c r="AZ160" s="339"/>
      <c r="BA160" s="380"/>
      <c r="BB160" s="155"/>
      <c r="BC160" s="394"/>
      <c r="BE160" s="279"/>
      <c r="BF160" s="396"/>
      <c r="BH160" s="155"/>
    </row>
    <row r="161" spans="1:60" ht="17.25" thickBot="1">
      <c r="A161" s="155">
        <v>154</v>
      </c>
      <c r="B161" s="155" t="s">
        <v>1811</v>
      </c>
      <c r="C161" s="155" t="s">
        <v>3860</v>
      </c>
      <c r="D161" s="155" t="s">
        <v>1853</v>
      </c>
      <c r="E161" s="155">
        <v>8</v>
      </c>
      <c r="F161" s="155" t="s">
        <v>4026</v>
      </c>
      <c r="G161" s="477" t="str">
        <f t="shared" si="10"/>
        <v>방향형</v>
      </c>
      <c r="H161" s="155" t="s">
        <v>1951</v>
      </c>
      <c r="I161" s="155" t="s">
        <v>4331</v>
      </c>
      <c r="J161" s="155" t="str">
        <f t="shared" si="11"/>
        <v>#Damage/#Distance/#Range/#Mana/#CoolDown</v>
      </c>
      <c r="K161" s="155" t="str">
        <f t="shared" si="12"/>
        <v>~Damage/~Mana/~CoolDown</v>
      </c>
      <c r="L161" s="155">
        <v>550</v>
      </c>
      <c r="R161" s="155">
        <v>4930</v>
      </c>
      <c r="S161" s="155">
        <v>-197</v>
      </c>
      <c r="T161" s="155">
        <v>602</v>
      </c>
      <c r="U161" s="155">
        <v>36</v>
      </c>
      <c r="V161" s="155">
        <v>150</v>
      </c>
      <c r="X161" s="372">
        <v>1071</v>
      </c>
      <c r="Y161" s="373">
        <v>214</v>
      </c>
      <c r="Z161"/>
      <c r="AB161" s="155"/>
      <c r="AD161" s="333">
        <v>10</v>
      </c>
      <c r="AE161" s="326"/>
      <c r="AF161" s="329" t="s">
        <v>4207</v>
      </c>
      <c r="AG161" s="327"/>
      <c r="AH161" s="326"/>
      <c r="AI161" s="423"/>
      <c r="AJ161" s="330"/>
      <c r="AM161" s="2"/>
      <c r="AN161" s="2"/>
      <c r="AZ161" s="339"/>
      <c r="BA161" s="380"/>
      <c r="BB161" s="155"/>
      <c r="BC161" s="394"/>
      <c r="BE161" s="279"/>
      <c r="BF161" s="396"/>
      <c r="BH161" s="155"/>
    </row>
    <row r="162" spans="1:60">
      <c r="A162" s="155">
        <v>155</v>
      </c>
      <c r="B162" s="155" t="s">
        <v>1811</v>
      </c>
      <c r="C162" s="155" t="s">
        <v>425</v>
      </c>
      <c r="D162" s="155" t="s">
        <v>1853</v>
      </c>
      <c r="E162" s="155">
        <v>0</v>
      </c>
      <c r="F162" s="155" t="s">
        <v>4026</v>
      </c>
      <c r="G162" s="477" t="str">
        <f t="shared" si="10"/>
        <v>방향형</v>
      </c>
      <c r="H162" s="155" t="s">
        <v>1819</v>
      </c>
      <c r="I162" s="155" t="s">
        <v>4329</v>
      </c>
      <c r="J162" s="155" t="str">
        <f t="shared" si="11"/>
        <v>#Damage/#Distance/#Range/#Mana/#CoolDown</v>
      </c>
      <c r="K162" s="155" t="str">
        <f t="shared" si="12"/>
        <v>~Damage/~Mana/~CoolDown</v>
      </c>
      <c r="L162" s="155">
        <v>150</v>
      </c>
      <c r="R162" s="155">
        <v>1100</v>
      </c>
      <c r="S162" s="155">
        <v>-44</v>
      </c>
      <c r="T162" s="155">
        <v>100</v>
      </c>
      <c r="U162" s="155">
        <v>6</v>
      </c>
      <c r="V162" s="155">
        <v>150</v>
      </c>
      <c r="X162" s="372">
        <v>215</v>
      </c>
      <c r="Y162" s="373">
        <v>43</v>
      </c>
      <c r="Z162"/>
      <c r="AB162" s="155"/>
      <c r="AM162" s="2"/>
      <c r="AN162" s="2"/>
      <c r="AZ162" s="339"/>
      <c r="BA162" s="380"/>
      <c r="BB162" s="155"/>
      <c r="BC162" s="394"/>
      <c r="BE162" s="279"/>
      <c r="BF162" s="396"/>
      <c r="BH162" s="155"/>
    </row>
    <row r="163" spans="1:60">
      <c r="A163" s="155">
        <v>156</v>
      </c>
      <c r="B163" s="155" t="s">
        <v>1811</v>
      </c>
      <c r="C163" s="155" t="s">
        <v>425</v>
      </c>
      <c r="D163" s="155" t="s">
        <v>1853</v>
      </c>
      <c r="E163" s="155">
        <v>2</v>
      </c>
      <c r="F163" s="155" t="s">
        <v>4026</v>
      </c>
      <c r="G163" s="477" t="str">
        <f t="shared" si="10"/>
        <v>방향형</v>
      </c>
      <c r="H163" s="155" t="s">
        <v>1864</v>
      </c>
      <c r="I163" s="155" t="s">
        <v>4330</v>
      </c>
      <c r="J163" s="155" t="str">
        <f t="shared" si="11"/>
        <v>#Damage/#Distance/#Range/#Mana/#CoolDown</v>
      </c>
      <c r="K163" s="155" t="str">
        <f t="shared" si="12"/>
        <v>~Damage/~Mana/~CoolDown</v>
      </c>
      <c r="L163" s="155">
        <v>250</v>
      </c>
      <c r="R163" s="155">
        <v>1694</v>
      </c>
      <c r="S163" s="155">
        <v>-68</v>
      </c>
      <c r="T163" s="155">
        <v>158</v>
      </c>
      <c r="U163" s="155">
        <v>10</v>
      </c>
      <c r="V163" s="155">
        <v>150</v>
      </c>
      <c r="X163" s="372">
        <v>429</v>
      </c>
      <c r="Y163" s="373">
        <v>86</v>
      </c>
      <c r="Z163"/>
      <c r="AB163" s="155"/>
      <c r="AZ163" s="339"/>
      <c r="BA163" s="380"/>
      <c r="BB163" s="155"/>
      <c r="BC163" s="394"/>
      <c r="BE163" s="279"/>
      <c r="BF163" s="396"/>
      <c r="BH163" s="155"/>
    </row>
    <row r="164" spans="1:60">
      <c r="A164" s="155">
        <v>157</v>
      </c>
      <c r="B164" s="155" t="s">
        <v>1811</v>
      </c>
      <c r="C164" s="155" t="s">
        <v>425</v>
      </c>
      <c r="D164" s="155" t="s">
        <v>1853</v>
      </c>
      <c r="E164" s="155">
        <v>4</v>
      </c>
      <c r="F164" s="155" t="s">
        <v>4107</v>
      </c>
      <c r="G164" s="477" t="str">
        <f t="shared" si="10"/>
        <v>대상형</v>
      </c>
      <c r="H164" s="155" t="s">
        <v>1988</v>
      </c>
      <c r="I164" s="155" t="s">
        <v>4425</v>
      </c>
      <c r="J164" s="155" t="str">
        <f t="shared" si="11"/>
        <v>#CastingTime/#Damage/#Distance/#Mana/#CoolDown</v>
      </c>
      <c r="K164" s="155" t="str">
        <f t="shared" si="12"/>
        <v>~CastingTime/~Damage/~Mana/~CoolDown</v>
      </c>
      <c r="L164" s="155">
        <v>550</v>
      </c>
      <c r="N164" s="155">
        <v>95</v>
      </c>
      <c r="O164" s="155">
        <v>5</v>
      </c>
      <c r="R164" s="155">
        <v>2489</v>
      </c>
      <c r="S164" s="155">
        <v>-100</v>
      </c>
      <c r="T164" s="155">
        <v>249</v>
      </c>
      <c r="U164" s="155">
        <v>15</v>
      </c>
      <c r="X164" s="372">
        <v>643</v>
      </c>
      <c r="Y164" s="373">
        <v>129</v>
      </c>
      <c r="Z164"/>
      <c r="AB164" s="155"/>
      <c r="AZ164" s="339"/>
      <c r="BA164" s="380"/>
      <c r="BB164" s="155"/>
      <c r="BC164" s="394"/>
      <c r="BE164" s="279"/>
      <c r="BF164" s="396"/>
      <c r="BH164" s="155"/>
    </row>
    <row r="165" spans="1:60">
      <c r="A165" s="155">
        <v>158</v>
      </c>
      <c r="B165" s="155" t="s">
        <v>1811</v>
      </c>
      <c r="C165" s="155" t="s">
        <v>425</v>
      </c>
      <c r="D165" s="155" t="s">
        <v>1853</v>
      </c>
      <c r="E165" s="155">
        <v>5</v>
      </c>
      <c r="F165" s="155" t="s">
        <v>4457</v>
      </c>
      <c r="G165" s="477" t="str">
        <f t="shared" si="10"/>
        <v>범위형</v>
      </c>
      <c r="H165" s="155" t="s">
        <v>4198</v>
      </c>
      <c r="I165" s="155" t="s">
        <v>4332</v>
      </c>
      <c r="J165" s="155" t="str">
        <f t="shared" si="11"/>
        <v>#Damage/#Range/#Mana/#CoolDown</v>
      </c>
      <c r="K165" s="155" t="str">
        <f t="shared" si="12"/>
        <v>~Damage/~Mana/~CoolDown</v>
      </c>
      <c r="R165" s="155">
        <v>2979</v>
      </c>
      <c r="S165" s="155">
        <v>-119</v>
      </c>
      <c r="T165" s="155">
        <v>311</v>
      </c>
      <c r="U165" s="155">
        <v>19</v>
      </c>
      <c r="V165" s="155">
        <v>400</v>
      </c>
      <c r="X165" s="372">
        <v>750</v>
      </c>
      <c r="Y165" s="373">
        <v>150</v>
      </c>
      <c r="Z165"/>
      <c r="AB165" s="155"/>
      <c r="AZ165" s="339"/>
      <c r="BA165" s="380"/>
      <c r="BB165" s="155"/>
      <c r="BC165" s="394"/>
      <c r="BE165" s="279"/>
      <c r="BF165" s="396"/>
      <c r="BH165" s="155"/>
    </row>
    <row r="166" spans="1:60">
      <c r="A166" s="155">
        <v>159</v>
      </c>
      <c r="B166" s="155" t="s">
        <v>1811</v>
      </c>
      <c r="C166" s="155" t="s">
        <v>425</v>
      </c>
      <c r="D166" s="155" t="s">
        <v>1853</v>
      </c>
      <c r="E166" s="155">
        <v>6</v>
      </c>
      <c r="F166" s="155" t="s">
        <v>4107</v>
      </c>
      <c r="G166" s="477" t="str">
        <f t="shared" si="10"/>
        <v>대상형</v>
      </c>
      <c r="H166" s="155" t="s">
        <v>1999</v>
      </c>
      <c r="I166" s="155" t="s">
        <v>4426</v>
      </c>
      <c r="J166" s="155" t="str">
        <f t="shared" si="11"/>
        <v>#CastingTime/#Damage/#Distance/#Mana/#CoolDown</v>
      </c>
      <c r="K166" s="155" t="str">
        <f t="shared" si="12"/>
        <v>~CastingTime/~Damage/~Mana/~CoolDown</v>
      </c>
      <c r="L166" s="155">
        <v>650</v>
      </c>
      <c r="N166" s="155">
        <v>95</v>
      </c>
      <c r="O166" s="155">
        <v>5</v>
      </c>
      <c r="R166" s="155">
        <v>3543</v>
      </c>
      <c r="S166" s="155">
        <v>-142</v>
      </c>
      <c r="T166" s="155">
        <v>388</v>
      </c>
      <c r="U166" s="155">
        <v>23</v>
      </c>
      <c r="X166" s="372">
        <v>857</v>
      </c>
      <c r="Y166" s="373">
        <v>171</v>
      </c>
      <c r="Z166" s="401"/>
      <c r="AB166" s="155"/>
      <c r="AZ166" s="339"/>
      <c r="BA166" s="380"/>
      <c r="BB166" s="155"/>
      <c r="BC166" s="394"/>
      <c r="BE166" s="279"/>
      <c r="BF166" s="396"/>
      <c r="BH166" s="155"/>
    </row>
    <row r="167" spans="1:60">
      <c r="A167" s="155">
        <v>160</v>
      </c>
      <c r="B167" s="155" t="s">
        <v>1811</v>
      </c>
      <c r="C167" s="155" t="s">
        <v>425</v>
      </c>
      <c r="D167" s="155" t="s">
        <v>1853</v>
      </c>
      <c r="E167" s="155">
        <v>7</v>
      </c>
      <c r="F167" s="155" t="s">
        <v>4457</v>
      </c>
      <c r="G167" s="477" t="str">
        <f t="shared" si="10"/>
        <v>범위형</v>
      </c>
      <c r="H167" s="155" t="s">
        <v>4199</v>
      </c>
      <c r="I167" s="155" t="s">
        <v>4333</v>
      </c>
      <c r="J167" s="155" t="str">
        <f t="shared" si="11"/>
        <v>#Damage/#Range/#Mana/#CoolDown</v>
      </c>
      <c r="K167" s="155" t="str">
        <f t="shared" si="12"/>
        <v>~Damage/~Mana/~CoolDown</v>
      </c>
      <c r="R167" s="155">
        <v>4190</v>
      </c>
      <c r="S167" s="155">
        <v>-168</v>
      </c>
      <c r="T167" s="155">
        <v>484</v>
      </c>
      <c r="U167" s="155">
        <v>29</v>
      </c>
      <c r="V167" s="155">
        <v>500</v>
      </c>
      <c r="X167" s="372">
        <v>964</v>
      </c>
      <c r="Y167" s="373">
        <v>193</v>
      </c>
      <c r="Z167"/>
      <c r="AB167" s="155"/>
      <c r="AZ167" s="339"/>
      <c r="BA167" s="380"/>
      <c r="BB167" s="155"/>
      <c r="BC167" s="394"/>
      <c r="BE167" s="279"/>
      <c r="BF167" s="396"/>
      <c r="BH167" s="155"/>
    </row>
    <row r="168" spans="1:60">
      <c r="A168" s="155">
        <v>161</v>
      </c>
      <c r="B168" s="155" t="s">
        <v>1811</v>
      </c>
      <c r="C168" s="155" t="s">
        <v>3860</v>
      </c>
      <c r="D168" s="155" t="s">
        <v>1853</v>
      </c>
      <c r="E168" s="155">
        <v>9</v>
      </c>
      <c r="F168" s="155" t="s">
        <v>4107</v>
      </c>
      <c r="G168" s="477" t="str">
        <f t="shared" si="10"/>
        <v>대상형</v>
      </c>
      <c r="H168" s="155" t="s">
        <v>1899</v>
      </c>
      <c r="I168" s="155" t="s">
        <v>4427</v>
      </c>
      <c r="J168" s="155" t="str">
        <f t="shared" si="11"/>
        <v>#CastingTime/#Damage/#Distance/#Mana/#CoolDown</v>
      </c>
      <c r="K168" s="155" t="str">
        <f t="shared" si="12"/>
        <v>~CastingTime/~Damage/~Mana/~CoolDown</v>
      </c>
      <c r="L168" s="155">
        <v>800</v>
      </c>
      <c r="N168" s="155">
        <v>95</v>
      </c>
      <c r="O168" s="155">
        <v>5</v>
      </c>
      <c r="R168" s="155">
        <v>5777</v>
      </c>
      <c r="S168" s="155">
        <v>-231</v>
      </c>
      <c r="T168" s="155">
        <v>748</v>
      </c>
      <c r="U168" s="155">
        <v>45</v>
      </c>
      <c r="X168" s="372">
        <v>1178</v>
      </c>
      <c r="Y168" s="373">
        <v>236</v>
      </c>
      <c r="Z168"/>
      <c r="AB168" s="155"/>
      <c r="AZ168" s="339"/>
      <c r="BA168" s="380"/>
      <c r="BB168" s="155"/>
      <c r="BC168" s="394"/>
      <c r="BE168" s="279"/>
      <c r="BF168" s="396"/>
      <c r="BH168" s="155"/>
    </row>
    <row r="169" spans="1:60">
      <c r="A169" s="155">
        <v>162</v>
      </c>
      <c r="B169" s="155" t="s">
        <v>1811</v>
      </c>
      <c r="C169" s="155" t="s">
        <v>424</v>
      </c>
      <c r="D169" s="155" t="s">
        <v>4018</v>
      </c>
      <c r="E169" s="155">
        <v>1</v>
      </c>
      <c r="F169" s="155" t="s">
        <v>4104</v>
      </c>
      <c r="G169" s="477" t="str">
        <f t="shared" si="10"/>
        <v>클릭불가</v>
      </c>
      <c r="H169" s="155" t="s">
        <v>4222</v>
      </c>
      <c r="I169" s="155" t="s">
        <v>4226</v>
      </c>
      <c r="J169" s="155" t="str">
        <f t="shared" si="11"/>
        <v/>
      </c>
      <c r="K169" s="155" t="str">
        <f t="shared" si="12"/>
        <v/>
      </c>
      <c r="R169" s="155"/>
      <c r="S169" s="155"/>
      <c r="X169" s="372"/>
      <c r="Y169" s="373"/>
      <c r="Z169"/>
      <c r="AB169" s="155"/>
      <c r="AZ169" s="339"/>
      <c r="BA169" s="380"/>
      <c r="BB169" s="155"/>
      <c r="BC169" s="394"/>
      <c r="BE169" s="279"/>
      <c r="BF169" s="396"/>
      <c r="BH169" s="155"/>
    </row>
    <row r="170" spans="1:60">
      <c r="A170" s="155">
        <v>163</v>
      </c>
      <c r="B170" s="155" t="s">
        <v>1811</v>
      </c>
      <c r="C170" s="155" t="s">
        <v>424</v>
      </c>
      <c r="D170" s="155" t="s">
        <v>4018</v>
      </c>
      <c r="E170" s="155">
        <v>4</v>
      </c>
      <c r="F170" s="155" t="s">
        <v>4104</v>
      </c>
      <c r="G170" s="477" t="str">
        <f t="shared" si="10"/>
        <v>클릭불가</v>
      </c>
      <c r="H170" s="155" t="s">
        <v>4223</v>
      </c>
      <c r="I170" s="155" t="s">
        <v>4227</v>
      </c>
      <c r="J170" s="155" t="str">
        <f t="shared" si="11"/>
        <v/>
      </c>
      <c r="K170" s="155" t="str">
        <f t="shared" si="12"/>
        <v/>
      </c>
      <c r="R170" s="155"/>
      <c r="S170" s="155"/>
      <c r="X170" s="372"/>
      <c r="Y170" s="373"/>
      <c r="Z170"/>
      <c r="AB170" s="155"/>
      <c r="AZ170" s="339"/>
      <c r="BA170" s="380"/>
      <c r="BB170" s="155"/>
      <c r="BC170" s="394"/>
      <c r="BE170" s="279"/>
      <c r="BF170" s="396"/>
      <c r="BH170" s="155"/>
    </row>
    <row r="171" spans="1:60">
      <c r="A171" s="155">
        <v>164</v>
      </c>
      <c r="B171" s="155" t="s">
        <v>1811</v>
      </c>
      <c r="C171" s="155" t="s">
        <v>424</v>
      </c>
      <c r="D171" s="155" t="s">
        <v>4018</v>
      </c>
      <c r="E171" s="155">
        <v>7</v>
      </c>
      <c r="F171" s="155" t="s">
        <v>4104</v>
      </c>
      <c r="G171" s="477" t="str">
        <f t="shared" si="10"/>
        <v>클릭불가</v>
      </c>
      <c r="H171" s="155" t="s">
        <v>4214</v>
      </c>
      <c r="I171" s="155" t="s">
        <v>4224</v>
      </c>
      <c r="J171" s="155" t="str">
        <f t="shared" si="11"/>
        <v/>
      </c>
      <c r="K171" s="155" t="str">
        <f t="shared" si="12"/>
        <v/>
      </c>
      <c r="R171" s="155"/>
      <c r="S171" s="155"/>
      <c r="X171" s="372"/>
      <c r="Y171" s="373"/>
      <c r="Z171"/>
      <c r="AB171" s="155"/>
      <c r="AZ171" s="339"/>
      <c r="BA171" s="380"/>
      <c r="BB171" s="155"/>
      <c r="BC171" s="394"/>
      <c r="BE171" s="279"/>
      <c r="BF171" s="396"/>
      <c r="BH171" s="155"/>
    </row>
    <row r="172" spans="1:60">
      <c r="A172" s="155">
        <v>165</v>
      </c>
      <c r="B172" s="155" t="s">
        <v>1811</v>
      </c>
      <c r="C172" s="155" t="s">
        <v>424</v>
      </c>
      <c r="D172" s="155" t="s">
        <v>4018</v>
      </c>
      <c r="E172" s="155">
        <v>9</v>
      </c>
      <c r="F172" s="155" t="s">
        <v>4104</v>
      </c>
      <c r="G172" s="477" t="str">
        <f t="shared" si="10"/>
        <v>클릭불가</v>
      </c>
      <c r="H172" s="155" t="s">
        <v>4216</v>
      </c>
      <c r="I172" s="155" t="s">
        <v>4228</v>
      </c>
      <c r="J172" s="155" t="str">
        <f t="shared" si="11"/>
        <v/>
      </c>
      <c r="K172" s="155" t="str">
        <f t="shared" si="12"/>
        <v/>
      </c>
      <c r="R172" s="155"/>
      <c r="S172" s="155"/>
      <c r="X172" s="372"/>
      <c r="Y172" s="373"/>
      <c r="Z172"/>
      <c r="AB172" s="155"/>
      <c r="AZ172" s="339"/>
      <c r="BA172" s="380"/>
      <c r="BB172" s="155"/>
      <c r="BC172" s="394"/>
      <c r="BE172" s="279"/>
      <c r="BF172" s="396"/>
      <c r="BH172" s="155"/>
    </row>
    <row r="173" spans="1:60">
      <c r="A173" s="155">
        <v>166</v>
      </c>
      <c r="B173" s="155" t="s">
        <v>1811</v>
      </c>
      <c r="C173" s="155" t="s">
        <v>920</v>
      </c>
      <c r="D173" s="155" t="s">
        <v>920</v>
      </c>
      <c r="E173" s="155">
        <v>0</v>
      </c>
      <c r="F173" s="155" t="s">
        <v>4104</v>
      </c>
      <c r="G173" s="477" t="str">
        <f t="shared" si="10"/>
        <v>클릭불가</v>
      </c>
      <c r="H173" s="155" t="s">
        <v>1812</v>
      </c>
      <c r="I173" s="155" t="s">
        <v>4229</v>
      </c>
      <c r="J173" s="155" t="str">
        <f t="shared" si="11"/>
        <v/>
      </c>
      <c r="K173" s="155" t="str">
        <f t="shared" si="12"/>
        <v/>
      </c>
      <c r="R173" s="155"/>
      <c r="S173" s="155"/>
      <c r="X173" s="372"/>
      <c r="Y173" s="373"/>
      <c r="Z173"/>
      <c r="AB173" s="155"/>
      <c r="AZ173" s="339"/>
      <c r="BA173" s="380"/>
      <c r="BB173" s="155"/>
      <c r="BC173" s="394"/>
      <c r="BE173" s="279"/>
      <c r="BF173" s="396"/>
      <c r="BH173" s="155"/>
    </row>
    <row r="174" spans="1:60">
      <c r="A174" s="155">
        <v>167</v>
      </c>
      <c r="B174" s="155" t="s">
        <v>1811</v>
      </c>
      <c r="C174" s="155" t="s">
        <v>920</v>
      </c>
      <c r="D174" s="155" t="s">
        <v>920</v>
      </c>
      <c r="E174" s="155">
        <v>1</v>
      </c>
      <c r="F174" s="155" t="s">
        <v>4104</v>
      </c>
      <c r="G174" s="477" t="str">
        <f t="shared" si="10"/>
        <v>클릭불가</v>
      </c>
      <c r="H174" s="155" t="s">
        <v>1816</v>
      </c>
      <c r="I174" s="155" t="s">
        <v>4230</v>
      </c>
      <c r="J174" s="155" t="str">
        <f t="shared" si="11"/>
        <v/>
      </c>
      <c r="K174" s="155" t="str">
        <f t="shared" si="12"/>
        <v/>
      </c>
      <c r="R174" s="155"/>
      <c r="S174" s="155"/>
      <c r="X174" s="372"/>
      <c r="Y174" s="373"/>
      <c r="Z174"/>
      <c r="AB174" s="155"/>
      <c r="AZ174" s="339"/>
      <c r="BA174" s="380"/>
      <c r="BB174" s="155"/>
      <c r="BC174" s="394"/>
      <c r="BE174" s="279"/>
      <c r="BF174" s="396"/>
      <c r="BH174" s="155"/>
    </row>
    <row r="175" spans="1:60">
      <c r="A175" s="155">
        <v>168</v>
      </c>
      <c r="B175" s="155" t="s">
        <v>1811</v>
      </c>
      <c r="C175" s="155" t="s">
        <v>920</v>
      </c>
      <c r="D175" s="155" t="s">
        <v>920</v>
      </c>
      <c r="E175" s="155">
        <v>2</v>
      </c>
      <c r="F175" s="155" t="s">
        <v>4104</v>
      </c>
      <c r="G175" s="477" t="str">
        <f t="shared" si="10"/>
        <v>클릭불가</v>
      </c>
      <c r="H175" s="155" t="s">
        <v>4187</v>
      </c>
      <c r="I175" s="155" t="s">
        <v>4231</v>
      </c>
      <c r="J175" s="155" t="str">
        <f t="shared" si="11"/>
        <v/>
      </c>
      <c r="K175" s="155" t="str">
        <f t="shared" si="12"/>
        <v/>
      </c>
      <c r="R175" s="155"/>
      <c r="S175" s="155"/>
      <c r="X175" s="372"/>
      <c r="Y175" s="373"/>
      <c r="Z175"/>
      <c r="AB175" s="155"/>
      <c r="AZ175" s="339"/>
      <c r="BA175" s="380"/>
      <c r="BB175" s="155"/>
      <c r="BC175" s="394"/>
      <c r="BE175" s="279"/>
      <c r="BF175" s="396"/>
      <c r="BH175" s="155"/>
    </row>
    <row r="176" spans="1:60">
      <c r="A176" s="155">
        <v>169</v>
      </c>
      <c r="B176" s="155" t="s">
        <v>1811</v>
      </c>
      <c r="C176" s="155" t="s">
        <v>920</v>
      </c>
      <c r="D176" s="155" t="s">
        <v>920</v>
      </c>
      <c r="E176" s="155">
        <v>3</v>
      </c>
      <c r="F176" s="155" t="s">
        <v>4104</v>
      </c>
      <c r="G176" s="477" t="str">
        <f t="shared" si="10"/>
        <v>클릭불가</v>
      </c>
      <c r="H176" s="155" t="s">
        <v>4188</v>
      </c>
      <c r="I176" s="155" t="s">
        <v>4232</v>
      </c>
      <c r="J176" s="155" t="str">
        <f t="shared" si="11"/>
        <v/>
      </c>
      <c r="K176" s="155" t="str">
        <f t="shared" si="12"/>
        <v/>
      </c>
      <c r="R176" s="155"/>
      <c r="S176" s="155"/>
      <c r="X176" s="372"/>
      <c r="Y176" s="373"/>
      <c r="Z176"/>
      <c r="AB176" s="155"/>
      <c r="AZ176" s="339"/>
      <c r="BA176" s="380"/>
      <c r="BB176" s="155"/>
      <c r="BC176" s="394"/>
      <c r="BE176" s="279"/>
      <c r="BF176" s="396"/>
      <c r="BH176" s="155"/>
    </row>
    <row r="177" spans="1:60">
      <c r="A177" s="155">
        <v>170</v>
      </c>
      <c r="B177" s="155" t="s">
        <v>1811</v>
      </c>
      <c r="C177" s="155" t="s">
        <v>920</v>
      </c>
      <c r="D177" s="155" t="s">
        <v>920</v>
      </c>
      <c r="E177" s="155">
        <v>4</v>
      </c>
      <c r="F177" s="155" t="s">
        <v>4104</v>
      </c>
      <c r="G177" s="477" t="str">
        <f t="shared" si="10"/>
        <v>클릭불가</v>
      </c>
      <c r="H177" s="155" t="s">
        <v>1826</v>
      </c>
      <c r="I177" s="155" t="s">
        <v>4233</v>
      </c>
      <c r="J177" s="155" t="str">
        <f t="shared" si="11"/>
        <v/>
      </c>
      <c r="K177" s="155" t="str">
        <f t="shared" si="12"/>
        <v/>
      </c>
      <c r="R177" s="155"/>
      <c r="S177" s="155"/>
      <c r="X177" s="372"/>
      <c r="Y177" s="373"/>
      <c r="Z177"/>
      <c r="AB177" s="155"/>
      <c r="AZ177" s="339"/>
      <c r="BA177" s="380"/>
      <c r="BB177" s="155"/>
      <c r="BC177" s="394"/>
      <c r="BE177" s="279"/>
      <c r="BF177" s="396"/>
      <c r="BH177" s="155"/>
    </row>
    <row r="178" spans="1:60">
      <c r="A178" s="155">
        <v>171</v>
      </c>
      <c r="B178" s="155" t="s">
        <v>1811</v>
      </c>
      <c r="C178" s="155" t="s">
        <v>920</v>
      </c>
      <c r="D178" s="155" t="s">
        <v>920</v>
      </c>
      <c r="E178" s="155">
        <v>5</v>
      </c>
      <c r="F178" s="155" t="s">
        <v>4104</v>
      </c>
      <c r="G178" s="477" t="str">
        <f t="shared" si="10"/>
        <v>클릭불가</v>
      </c>
      <c r="H178" s="155" t="s">
        <v>4189</v>
      </c>
      <c r="I178" s="155" t="s">
        <v>4234</v>
      </c>
      <c r="J178" s="155" t="str">
        <f t="shared" si="11"/>
        <v/>
      </c>
      <c r="K178" s="155" t="str">
        <f t="shared" si="12"/>
        <v/>
      </c>
      <c r="R178" s="155"/>
      <c r="S178" s="155"/>
      <c r="X178" s="372"/>
      <c r="Y178" s="373"/>
      <c r="Z178"/>
      <c r="AB178" s="155"/>
      <c r="AZ178" s="339"/>
      <c r="BA178" s="380"/>
      <c r="BB178" s="155"/>
      <c r="BC178" s="394"/>
      <c r="BE178" s="279"/>
      <c r="BF178" s="396"/>
      <c r="BH178" s="155"/>
    </row>
    <row r="179" spans="1:60">
      <c r="A179" s="155">
        <v>172</v>
      </c>
      <c r="B179" s="155" t="s">
        <v>1811</v>
      </c>
      <c r="C179" s="155" t="s">
        <v>920</v>
      </c>
      <c r="D179" s="155" t="s">
        <v>920</v>
      </c>
      <c r="E179" s="155">
        <v>6</v>
      </c>
      <c r="F179" s="155" t="s">
        <v>4104</v>
      </c>
      <c r="G179" s="477" t="str">
        <f t="shared" si="10"/>
        <v>클릭불가</v>
      </c>
      <c r="H179" s="155" t="s">
        <v>4190</v>
      </c>
      <c r="I179" s="155" t="s">
        <v>4236</v>
      </c>
      <c r="J179" s="155" t="str">
        <f t="shared" si="11"/>
        <v/>
      </c>
      <c r="K179" s="155" t="str">
        <f t="shared" si="12"/>
        <v/>
      </c>
      <c r="R179" s="155"/>
      <c r="S179" s="155"/>
      <c r="X179" s="372"/>
      <c r="Y179" s="373"/>
      <c r="Z179"/>
      <c r="AB179" s="155"/>
      <c r="AZ179" s="339"/>
      <c r="BA179" s="380"/>
      <c r="BB179" s="155"/>
      <c r="BC179" s="394"/>
      <c r="BE179" s="279"/>
      <c r="BF179" s="396"/>
      <c r="BH179" s="155"/>
    </row>
    <row r="180" spans="1:60">
      <c r="A180" s="155">
        <v>173</v>
      </c>
      <c r="B180" s="155" t="s">
        <v>1811</v>
      </c>
      <c r="C180" s="155" t="s">
        <v>920</v>
      </c>
      <c r="D180" s="155" t="s">
        <v>920</v>
      </c>
      <c r="E180" s="155">
        <v>7</v>
      </c>
      <c r="F180" s="155" t="s">
        <v>4104</v>
      </c>
      <c r="G180" s="477" t="str">
        <f t="shared" si="10"/>
        <v>클릭불가</v>
      </c>
      <c r="H180" s="155" t="s">
        <v>1839</v>
      </c>
      <c r="I180" s="155" t="s">
        <v>4235</v>
      </c>
      <c r="J180" s="155" t="str">
        <f t="shared" si="11"/>
        <v/>
      </c>
      <c r="K180" s="155" t="str">
        <f t="shared" si="12"/>
        <v/>
      </c>
      <c r="R180" s="155"/>
      <c r="S180" s="155"/>
      <c r="X180" s="372"/>
      <c r="Y180" s="373"/>
      <c r="Z180"/>
      <c r="AB180" s="155"/>
      <c r="AZ180" s="339"/>
      <c r="BA180" s="380"/>
      <c r="BB180" s="155"/>
      <c r="BC180" s="394"/>
      <c r="BE180" s="279"/>
      <c r="BF180" s="396"/>
      <c r="BH180" s="155"/>
    </row>
    <row r="181" spans="1:60">
      <c r="A181" s="155">
        <v>174</v>
      </c>
      <c r="B181" s="155" t="s">
        <v>1811</v>
      </c>
      <c r="C181" s="155" t="s">
        <v>920</v>
      </c>
      <c r="D181" s="155" t="s">
        <v>920</v>
      </c>
      <c r="E181" s="155">
        <v>8</v>
      </c>
      <c r="F181" s="155" t="s">
        <v>4104</v>
      </c>
      <c r="G181" s="477" t="str">
        <f t="shared" si="10"/>
        <v>클릭불가</v>
      </c>
      <c r="H181" s="155" t="s">
        <v>4191</v>
      </c>
      <c r="I181" s="155" t="s">
        <v>4237</v>
      </c>
      <c r="J181" s="155" t="str">
        <f t="shared" si="11"/>
        <v/>
      </c>
      <c r="K181" s="155" t="str">
        <f t="shared" si="12"/>
        <v/>
      </c>
      <c r="R181" s="155"/>
      <c r="S181" s="155"/>
      <c r="X181" s="372"/>
      <c r="Y181" s="373"/>
      <c r="Z181"/>
      <c r="AB181" s="155"/>
      <c r="AZ181" s="339"/>
      <c r="BA181" s="380"/>
      <c r="BB181" s="155"/>
      <c r="BC181" s="394"/>
      <c r="BE181" s="279"/>
      <c r="BF181" s="396"/>
      <c r="BH181" s="155"/>
    </row>
    <row r="182" spans="1:60" ht="17.25" thickBot="1">
      <c r="A182" s="155">
        <v>175</v>
      </c>
      <c r="B182" s="155" t="s">
        <v>1811</v>
      </c>
      <c r="C182" s="155" t="s">
        <v>920</v>
      </c>
      <c r="D182" s="155" t="s">
        <v>920</v>
      </c>
      <c r="E182" s="155">
        <v>9</v>
      </c>
      <c r="F182" s="155" t="s">
        <v>4104</v>
      </c>
      <c r="G182" s="477" t="str">
        <f t="shared" si="10"/>
        <v>클릭불가</v>
      </c>
      <c r="H182" s="155" t="s">
        <v>4192</v>
      </c>
      <c r="I182" s="155" t="s">
        <v>4238</v>
      </c>
      <c r="J182" s="155" t="str">
        <f t="shared" si="11"/>
        <v/>
      </c>
      <c r="K182" s="155" t="str">
        <f t="shared" si="12"/>
        <v/>
      </c>
      <c r="R182" s="155"/>
      <c r="S182" s="155"/>
      <c r="X182" s="372"/>
      <c r="Y182" s="373"/>
      <c r="Z182"/>
      <c r="AB182" s="155"/>
      <c r="AZ182" s="339"/>
      <c r="BA182" s="380"/>
      <c r="BB182" s="155"/>
      <c r="BC182" s="394"/>
      <c r="BE182" s="279"/>
      <c r="BF182" s="396"/>
      <c r="BH182" s="155"/>
    </row>
    <row r="183" spans="1:60">
      <c r="A183" s="155">
        <v>176</v>
      </c>
      <c r="B183" s="155" t="s">
        <v>2023</v>
      </c>
      <c r="C183" s="155" t="s">
        <v>566</v>
      </c>
      <c r="D183" s="155" t="s">
        <v>4220</v>
      </c>
      <c r="E183" s="155">
        <v>0</v>
      </c>
      <c r="F183" s="155" t="s">
        <v>4021</v>
      </c>
      <c r="G183" s="477" t="str">
        <f t="shared" si="10"/>
        <v>방향형</v>
      </c>
      <c r="H183" s="155" t="s">
        <v>3665</v>
      </c>
      <c r="I183" s="155" t="s">
        <v>4293</v>
      </c>
      <c r="J183" s="155" t="str">
        <f t="shared" si="11"/>
        <v>#Distance/#Mana/#CoolDown</v>
      </c>
      <c r="K183" s="155" t="str">
        <f t="shared" si="12"/>
        <v>~Mana/~CoolDown</v>
      </c>
      <c r="L183" s="155">
        <v>100</v>
      </c>
      <c r="R183" s="472">
        <v>1999</v>
      </c>
      <c r="S183" s="469">
        <v>-111</v>
      </c>
      <c r="X183" s="372">
        <v>101</v>
      </c>
      <c r="Y183" s="373">
        <v>11</v>
      </c>
      <c r="Z183"/>
      <c r="AB183" s="155"/>
      <c r="AD183" s="625" t="s">
        <v>4239</v>
      </c>
      <c r="AE183" s="626"/>
      <c r="AF183" s="626"/>
      <c r="AG183" s="626"/>
      <c r="AH183" s="626"/>
      <c r="AI183" s="626"/>
      <c r="AJ183" s="627"/>
      <c r="AZ183" s="339"/>
      <c r="BA183" s="380"/>
      <c r="BB183" s="155"/>
      <c r="BC183" s="394"/>
      <c r="BE183" s="279"/>
      <c r="BF183" s="396"/>
      <c r="BH183" s="155"/>
    </row>
    <row r="184" spans="1:60">
      <c r="A184" s="155">
        <v>177</v>
      </c>
      <c r="B184" s="155" t="s">
        <v>2023</v>
      </c>
      <c r="C184" s="155" t="s">
        <v>566</v>
      </c>
      <c r="D184" s="155" t="s">
        <v>4220</v>
      </c>
      <c r="E184" s="155">
        <v>10</v>
      </c>
      <c r="F184" s="155" t="s">
        <v>4021</v>
      </c>
      <c r="G184" s="477" t="str">
        <f t="shared" si="10"/>
        <v>방향형</v>
      </c>
      <c r="H184" s="155" t="s">
        <v>4242</v>
      </c>
      <c r="I184" s="155" t="s">
        <v>4299</v>
      </c>
      <c r="J184" s="155" t="str">
        <f t="shared" si="11"/>
        <v>#Distance/#Mana/#CoolDown</v>
      </c>
      <c r="K184" s="155" t="str">
        <f t="shared" si="12"/>
        <v>~Mana/~CoolDown</v>
      </c>
      <c r="L184" s="155">
        <v>350</v>
      </c>
      <c r="R184" s="472">
        <v>1004</v>
      </c>
      <c r="S184" s="469">
        <v>-56</v>
      </c>
      <c r="X184" s="372">
        <v>349</v>
      </c>
      <c r="Y184" s="373">
        <v>39</v>
      </c>
      <c r="Z184"/>
      <c r="AB184" s="155"/>
      <c r="AD184" s="628"/>
      <c r="AE184" s="629"/>
      <c r="AF184" s="629"/>
      <c r="AG184" s="629"/>
      <c r="AH184" s="629"/>
      <c r="AI184" s="629"/>
      <c r="AJ184" s="630"/>
      <c r="AZ184" s="339"/>
      <c r="BA184" s="380"/>
      <c r="BB184" s="155"/>
      <c r="BC184" s="394"/>
      <c r="BE184" s="279"/>
      <c r="BF184" s="396"/>
      <c r="BH184" s="155"/>
    </row>
    <row r="185" spans="1:60" ht="17.25" thickBot="1">
      <c r="A185" s="155">
        <v>178</v>
      </c>
      <c r="B185" s="155" t="s">
        <v>2023</v>
      </c>
      <c r="C185" s="155" t="s">
        <v>566</v>
      </c>
      <c r="D185" s="155" t="s">
        <v>918</v>
      </c>
      <c r="E185" s="155">
        <v>0</v>
      </c>
      <c r="F185" s="155" t="s">
        <v>4024</v>
      </c>
      <c r="G185" s="477" t="str">
        <f t="shared" si="10"/>
        <v>즉발</v>
      </c>
      <c r="H185" s="2" t="s">
        <v>918</v>
      </c>
      <c r="I185" s="155" t="s">
        <v>4305</v>
      </c>
      <c r="J185" s="155" t="str">
        <f t="shared" si="11"/>
        <v>#CastingTime/#Damage/#Duration/#Mana/#CoolDown</v>
      </c>
      <c r="K185" s="155" t="str">
        <f t="shared" si="12"/>
        <v>~CastingTime/~Mana/~CoolDown</v>
      </c>
      <c r="N185" s="155">
        <v>140</v>
      </c>
      <c r="O185" s="155">
        <v>10</v>
      </c>
      <c r="P185" s="155">
        <v>100</v>
      </c>
      <c r="R185" s="155">
        <v>1999</v>
      </c>
      <c r="S185" s="155">
        <v>-111</v>
      </c>
      <c r="T185" s="155">
        <v>30</v>
      </c>
      <c r="X185" s="372">
        <v>101</v>
      </c>
      <c r="Y185" s="373">
        <v>11</v>
      </c>
      <c r="Z185"/>
      <c r="AB185" s="155"/>
      <c r="AD185" s="631"/>
      <c r="AE185" s="632"/>
      <c r="AF185" s="632"/>
      <c r="AG185" s="632"/>
      <c r="AH185" s="632"/>
      <c r="AI185" s="632"/>
      <c r="AJ185" s="633"/>
      <c r="AV185" s="339"/>
      <c r="AW185" s="380"/>
      <c r="AY185" s="394"/>
      <c r="AZ185" s="394"/>
      <c r="BA185" s="279"/>
      <c r="BB185" s="396"/>
      <c r="BC185" s="396"/>
      <c r="BD185" s="155"/>
      <c r="BE185" s="155"/>
      <c r="BF185" s="155"/>
      <c r="BG185" s="155"/>
      <c r="BH185" s="155"/>
    </row>
    <row r="186" spans="1:60" ht="17.25" thickTop="1">
      <c r="A186" s="155">
        <v>179</v>
      </c>
      <c r="B186" s="155" t="s">
        <v>2023</v>
      </c>
      <c r="C186" s="155" t="s">
        <v>566</v>
      </c>
      <c r="D186" s="155" t="s">
        <v>918</v>
      </c>
      <c r="E186" s="155">
        <v>2</v>
      </c>
      <c r="F186" s="155" t="s">
        <v>4109</v>
      </c>
      <c r="G186" s="477" t="str">
        <f t="shared" si="10"/>
        <v>즉발</v>
      </c>
      <c r="H186" s="2" t="s">
        <v>2138</v>
      </c>
      <c r="I186" s="2" t="s">
        <v>2140</v>
      </c>
      <c r="J186" s="155" t="str">
        <f t="shared" si="11"/>
        <v/>
      </c>
      <c r="K186" s="155" t="str">
        <f t="shared" si="12"/>
        <v/>
      </c>
      <c r="R186" s="155"/>
      <c r="S186" s="155"/>
      <c r="X186" s="372"/>
      <c r="Y186" s="373"/>
      <c r="Z186"/>
      <c r="AB186" s="155"/>
      <c r="AD186" s="651" t="s">
        <v>3875</v>
      </c>
      <c r="AE186" s="617" t="s">
        <v>3750</v>
      </c>
      <c r="AF186" s="617"/>
      <c r="AG186" s="619" t="s">
        <v>3755</v>
      </c>
      <c r="AH186" s="620"/>
      <c r="AI186" s="621"/>
      <c r="AJ186" s="613" t="s">
        <v>2574</v>
      </c>
      <c r="AV186" s="339"/>
      <c r="AW186" s="380"/>
      <c r="AY186" s="394"/>
      <c r="AZ186" s="394"/>
      <c r="BA186" s="279"/>
      <c r="BB186" s="396"/>
      <c r="BC186" s="396"/>
      <c r="BD186" s="155"/>
      <c r="BE186" s="155"/>
      <c r="BF186" s="155"/>
      <c r="BG186" s="155"/>
      <c r="BH186" s="155"/>
    </row>
    <row r="187" spans="1:60">
      <c r="A187" s="155">
        <v>180</v>
      </c>
      <c r="B187" s="155" t="s">
        <v>2023</v>
      </c>
      <c r="C187" s="155" t="s">
        <v>566</v>
      </c>
      <c r="D187" s="155" t="s">
        <v>918</v>
      </c>
      <c r="E187" s="155">
        <v>4</v>
      </c>
      <c r="F187" s="155" t="s">
        <v>4102</v>
      </c>
      <c r="G187" s="477" t="str">
        <f t="shared" si="10"/>
        <v>방향형</v>
      </c>
      <c r="H187" s="2" t="s">
        <v>2119</v>
      </c>
      <c r="I187" s="34" t="s">
        <v>4353</v>
      </c>
      <c r="J187" s="155" t="str">
        <f t="shared" si="11"/>
        <v>#CastingTime/#Damage/#Distance/#Duration/#Mana/#CoolDown</v>
      </c>
      <c r="K187" s="155" t="str">
        <f t="shared" si="12"/>
        <v>~CastingTime/~Damage/~Mana/~CoolDown</v>
      </c>
      <c r="L187" s="155">
        <v>350</v>
      </c>
      <c r="N187" s="155">
        <v>95</v>
      </c>
      <c r="O187" s="155">
        <v>-5</v>
      </c>
      <c r="P187" s="155">
        <v>500</v>
      </c>
      <c r="R187" s="155">
        <v>2489</v>
      </c>
      <c r="S187" s="155">
        <v>-100</v>
      </c>
      <c r="T187" s="155">
        <v>249</v>
      </c>
      <c r="U187" s="155">
        <v>15</v>
      </c>
      <c r="X187" s="372">
        <v>643</v>
      </c>
      <c r="Y187" s="373">
        <v>129</v>
      </c>
      <c r="Z187"/>
      <c r="AB187" s="155"/>
      <c r="AD187" s="652"/>
      <c r="AE187" s="618"/>
      <c r="AF187" s="618"/>
      <c r="AG187" s="622"/>
      <c r="AH187" s="623"/>
      <c r="AI187" s="624"/>
      <c r="AJ187" s="650"/>
      <c r="AV187" s="339"/>
      <c r="AW187" s="380"/>
      <c r="AY187" s="394"/>
      <c r="AZ187" s="394"/>
      <c r="BA187" s="279"/>
      <c r="BB187" s="396"/>
      <c r="BC187" s="396"/>
      <c r="BD187" s="155"/>
      <c r="BE187" s="155"/>
      <c r="BF187" s="155"/>
      <c r="BG187" s="155"/>
      <c r="BH187" s="155"/>
    </row>
    <row r="188" spans="1:60">
      <c r="A188" s="155">
        <v>181</v>
      </c>
      <c r="B188" s="155" t="s">
        <v>2023</v>
      </c>
      <c r="C188" s="155" t="s">
        <v>566</v>
      </c>
      <c r="D188" s="155" t="s">
        <v>918</v>
      </c>
      <c r="E188" s="155">
        <v>6</v>
      </c>
      <c r="F188" s="155" t="s">
        <v>4109</v>
      </c>
      <c r="G188" s="477" t="str">
        <f t="shared" si="10"/>
        <v>즉발</v>
      </c>
      <c r="H188" s="2" t="s">
        <v>2137</v>
      </c>
      <c r="I188" s="164" t="s">
        <v>4290</v>
      </c>
      <c r="J188" s="155" t="str">
        <f t="shared" si="11"/>
        <v/>
      </c>
      <c r="K188" s="155" t="str">
        <f t="shared" si="12"/>
        <v/>
      </c>
      <c r="R188" s="155"/>
      <c r="S188" s="155"/>
      <c r="X188" s="372"/>
      <c r="Y188" s="373"/>
      <c r="Z188"/>
      <c r="AB188" s="155"/>
      <c r="AD188" s="331" t="s">
        <v>3757</v>
      </c>
      <c r="AE188" s="302" t="s">
        <v>4221</v>
      </c>
      <c r="AF188" s="303" t="s">
        <v>3684</v>
      </c>
      <c r="AG188" s="412" t="s">
        <v>4240</v>
      </c>
      <c r="AH188" s="413" t="s">
        <v>4241</v>
      </c>
      <c r="AI188" s="303" t="s">
        <v>4291</v>
      </c>
      <c r="AJ188" s="321" t="s">
        <v>920</v>
      </c>
      <c r="AV188" s="339"/>
      <c r="AW188" s="380"/>
      <c r="AY188" s="394"/>
      <c r="AZ188" s="394"/>
      <c r="BA188" s="279"/>
      <c r="BB188" s="396"/>
      <c r="BC188" s="396"/>
      <c r="BD188" s="155"/>
      <c r="BE188" s="155"/>
      <c r="BF188" s="155"/>
      <c r="BG188" s="155"/>
      <c r="BH188" s="155"/>
    </row>
    <row r="189" spans="1:60">
      <c r="A189" s="155">
        <v>182</v>
      </c>
      <c r="B189" s="155" t="s">
        <v>2023</v>
      </c>
      <c r="C189" s="155" t="s">
        <v>566</v>
      </c>
      <c r="D189" s="155" t="s">
        <v>918</v>
      </c>
      <c r="E189" s="155">
        <v>8</v>
      </c>
      <c r="F189" s="155" t="s">
        <v>4109</v>
      </c>
      <c r="G189" s="477" t="str">
        <f t="shared" si="10"/>
        <v>즉발</v>
      </c>
      <c r="H189" s="2" t="s">
        <v>2165</v>
      </c>
      <c r="I189" s="2" t="s">
        <v>2167</v>
      </c>
      <c r="J189" s="155" t="str">
        <f t="shared" si="11"/>
        <v/>
      </c>
      <c r="K189" s="155" t="str">
        <f t="shared" si="12"/>
        <v/>
      </c>
      <c r="R189" s="155"/>
      <c r="S189" s="155"/>
      <c r="X189" s="372"/>
      <c r="Y189" s="373"/>
      <c r="Z189"/>
      <c r="AB189" s="155"/>
      <c r="AD189" s="332">
        <v>0</v>
      </c>
      <c r="AE189" s="343" t="s">
        <v>3665</v>
      </c>
      <c r="AF189" s="443" t="s">
        <v>918</v>
      </c>
      <c r="AG189" s="420" t="s">
        <v>2034</v>
      </c>
      <c r="AH189" s="410"/>
      <c r="AI189" s="443"/>
      <c r="AJ189" s="322" t="s">
        <v>918</v>
      </c>
      <c r="AV189" s="339"/>
      <c r="AW189" s="380"/>
      <c r="AY189" s="394"/>
      <c r="AZ189" s="394"/>
      <c r="BA189" s="279"/>
      <c r="BB189" s="396"/>
      <c r="BC189" s="396"/>
      <c r="BD189" s="155"/>
      <c r="BE189" s="155"/>
      <c r="BF189" s="155"/>
      <c r="BG189" s="155"/>
      <c r="BH189" s="155"/>
    </row>
    <row r="190" spans="1:60">
      <c r="A190" s="155">
        <v>183</v>
      </c>
      <c r="B190" s="155" t="s">
        <v>2023</v>
      </c>
      <c r="C190" s="155" t="s">
        <v>425</v>
      </c>
      <c r="D190" s="155" t="s">
        <v>4240</v>
      </c>
      <c r="E190" s="155">
        <v>0</v>
      </c>
      <c r="F190" s="155" t="s">
        <v>4026</v>
      </c>
      <c r="G190" s="477" t="str">
        <f t="shared" si="10"/>
        <v>방향형</v>
      </c>
      <c r="H190" s="155" t="s">
        <v>2034</v>
      </c>
      <c r="I190" s="155" t="s">
        <v>4334</v>
      </c>
      <c r="J190" s="155" t="str">
        <f t="shared" si="11"/>
        <v>#Damage/#Distance/#Range/#Mana/#CoolDown</v>
      </c>
      <c r="K190" s="155" t="str">
        <f t="shared" si="12"/>
        <v>~Damage/~Mana/~CoolDown</v>
      </c>
      <c r="L190" s="155">
        <v>150</v>
      </c>
      <c r="R190" s="155">
        <v>1100</v>
      </c>
      <c r="S190" s="155">
        <v>-44</v>
      </c>
      <c r="T190" s="155">
        <v>100</v>
      </c>
      <c r="U190" s="155">
        <v>6</v>
      </c>
      <c r="V190" s="155">
        <v>150</v>
      </c>
      <c r="X190" s="372">
        <v>215</v>
      </c>
      <c r="Y190" s="373">
        <v>43</v>
      </c>
      <c r="Z190"/>
      <c r="AB190" s="155"/>
      <c r="AD190" s="332">
        <v>1</v>
      </c>
      <c r="AE190" s="343"/>
      <c r="AF190" s="443"/>
      <c r="AG190" s="448"/>
      <c r="AH190" s="410" t="s">
        <v>2083</v>
      </c>
      <c r="AI190" s="443"/>
      <c r="AJ190" s="458" t="s">
        <v>4260</v>
      </c>
      <c r="AV190" s="339"/>
      <c r="AW190" s="380"/>
      <c r="AY190" s="394"/>
      <c r="AZ190" s="394"/>
      <c r="BA190" s="279"/>
      <c r="BB190" s="396"/>
      <c r="BC190" s="396"/>
      <c r="BD190" s="155"/>
      <c r="BE190" s="155"/>
      <c r="BF190" s="155"/>
      <c r="BG190" s="155"/>
      <c r="BH190" s="155"/>
    </row>
    <row r="191" spans="1:60">
      <c r="A191" s="155">
        <v>184</v>
      </c>
      <c r="B191" s="155" t="s">
        <v>2023</v>
      </c>
      <c r="C191" s="155" t="s">
        <v>425</v>
      </c>
      <c r="D191" s="155" t="s">
        <v>4240</v>
      </c>
      <c r="E191" s="155">
        <v>2</v>
      </c>
      <c r="F191" s="155" t="s">
        <v>4107</v>
      </c>
      <c r="G191" s="477" t="str">
        <f t="shared" si="10"/>
        <v>대상형</v>
      </c>
      <c r="H191" s="155" t="s">
        <v>2044</v>
      </c>
      <c r="I191" s="155" t="s">
        <v>4428</v>
      </c>
      <c r="J191" s="155" t="str">
        <f t="shared" si="11"/>
        <v>#CastingTime/#Damage/#Distance/#Mana/#CoolDown</v>
      </c>
      <c r="K191" s="155" t="str">
        <f t="shared" si="12"/>
        <v>~CastingTime/~Damage/~Mana/~CoolDown</v>
      </c>
      <c r="L191" s="155">
        <v>450</v>
      </c>
      <c r="N191" s="155">
        <v>95</v>
      </c>
      <c r="O191" s="155">
        <v>5</v>
      </c>
      <c r="R191" s="155">
        <v>1694</v>
      </c>
      <c r="S191" s="155">
        <v>-68</v>
      </c>
      <c r="T191" s="155">
        <v>158</v>
      </c>
      <c r="U191" s="155">
        <v>10</v>
      </c>
      <c r="X191" s="372">
        <v>429</v>
      </c>
      <c r="Y191" s="373">
        <v>86</v>
      </c>
      <c r="Z191"/>
      <c r="AB191" s="155"/>
      <c r="AD191" s="332">
        <v>2</v>
      </c>
      <c r="AE191" s="343"/>
      <c r="AF191" s="443" t="s">
        <v>4243</v>
      </c>
      <c r="AG191" s="420" t="s">
        <v>2044</v>
      </c>
      <c r="AH191" s="410"/>
      <c r="AI191" s="443" t="s">
        <v>4248</v>
      </c>
      <c r="AJ191" s="458" t="s">
        <v>4261</v>
      </c>
      <c r="AV191" s="339"/>
      <c r="AW191" s="380"/>
      <c r="AY191" s="394"/>
      <c r="AZ191" s="394"/>
      <c r="BA191" s="279"/>
      <c r="BB191" s="396"/>
      <c r="BC191" s="396"/>
      <c r="BD191" s="155"/>
      <c r="BE191" s="155"/>
      <c r="BF191" s="155"/>
      <c r="BG191" s="155"/>
      <c r="BH191" s="155"/>
    </row>
    <row r="192" spans="1:60">
      <c r="A192" s="155">
        <v>185</v>
      </c>
      <c r="B192" s="155" t="s">
        <v>2023</v>
      </c>
      <c r="C192" s="155" t="s">
        <v>425</v>
      </c>
      <c r="D192" s="155" t="s">
        <v>4240</v>
      </c>
      <c r="E192" s="155">
        <v>4</v>
      </c>
      <c r="F192" s="155" t="s">
        <v>4107</v>
      </c>
      <c r="G192" s="477" t="str">
        <f t="shared" si="10"/>
        <v>대상형</v>
      </c>
      <c r="H192" s="155" t="s">
        <v>2054</v>
      </c>
      <c r="I192" s="155" t="s">
        <v>4429</v>
      </c>
      <c r="J192" s="155" t="str">
        <f t="shared" si="11"/>
        <v>#CastingTime/#Damage/#Distance/#Mana/#CoolDown</v>
      </c>
      <c r="K192" s="155" t="str">
        <f t="shared" si="12"/>
        <v>~CastingTime/~Damage/~Mana/~CoolDown</v>
      </c>
      <c r="L192" s="155">
        <v>550</v>
      </c>
      <c r="N192" s="155">
        <v>95</v>
      </c>
      <c r="O192" s="155">
        <v>5</v>
      </c>
      <c r="R192" s="155">
        <v>2489</v>
      </c>
      <c r="S192" s="155">
        <v>-100</v>
      </c>
      <c r="T192" s="155">
        <v>249</v>
      </c>
      <c r="U192" s="155">
        <v>15</v>
      </c>
      <c r="X192" s="372">
        <v>643</v>
      </c>
      <c r="Y192" s="373">
        <v>129</v>
      </c>
      <c r="Z192"/>
      <c r="AB192" s="155"/>
      <c r="AD192" s="332">
        <v>3</v>
      </c>
      <c r="AE192" s="343"/>
      <c r="AF192" s="443"/>
      <c r="AG192" s="457"/>
      <c r="AH192" s="410" t="s">
        <v>4244</v>
      </c>
      <c r="AI192" s="443"/>
      <c r="AJ192" s="458" t="s">
        <v>4262</v>
      </c>
      <c r="AV192" s="339"/>
      <c r="AW192" s="380"/>
      <c r="AY192" s="394"/>
      <c r="AZ192" s="394"/>
      <c r="BA192" s="279"/>
      <c r="BB192" s="396"/>
      <c r="BC192" s="396"/>
      <c r="BD192" s="155"/>
      <c r="BE192" s="155"/>
      <c r="BF192" s="155"/>
      <c r="BG192" s="155"/>
      <c r="BH192" s="155"/>
    </row>
    <row r="193" spans="1:60">
      <c r="A193" s="155">
        <v>186</v>
      </c>
      <c r="B193" s="155" t="s">
        <v>2023</v>
      </c>
      <c r="C193" s="155" t="s">
        <v>425</v>
      </c>
      <c r="D193" s="155" t="s">
        <v>4240</v>
      </c>
      <c r="E193" s="155">
        <v>6</v>
      </c>
      <c r="F193" s="155" t="s">
        <v>4026</v>
      </c>
      <c r="G193" s="477" t="str">
        <f t="shared" si="10"/>
        <v>방향형</v>
      </c>
      <c r="H193" s="155" t="s">
        <v>2062</v>
      </c>
      <c r="I193" s="155" t="s">
        <v>4335</v>
      </c>
      <c r="J193" s="155" t="str">
        <f t="shared" si="11"/>
        <v>#Damage/#Distance/#Range/#Mana/#CoolDown</v>
      </c>
      <c r="K193" s="155" t="str">
        <f t="shared" si="12"/>
        <v>~Damage/~Mana/~CoolDown</v>
      </c>
      <c r="L193" s="155">
        <v>450</v>
      </c>
      <c r="R193" s="155">
        <v>3543</v>
      </c>
      <c r="S193" s="155">
        <v>-142</v>
      </c>
      <c r="T193" s="155">
        <v>388</v>
      </c>
      <c r="U193" s="155">
        <v>23</v>
      </c>
      <c r="V193" s="155">
        <v>150</v>
      </c>
      <c r="X193" s="372">
        <v>857</v>
      </c>
      <c r="Y193" s="373">
        <v>171</v>
      </c>
      <c r="Z193"/>
      <c r="AB193" s="155"/>
      <c r="AD193" s="332">
        <v>4</v>
      </c>
      <c r="AE193" s="343"/>
      <c r="AF193" s="443" t="s">
        <v>2119</v>
      </c>
      <c r="AG193" s="457" t="s">
        <v>2054</v>
      </c>
      <c r="AH193" s="456"/>
      <c r="AI193" s="443"/>
      <c r="AJ193" s="458" t="s">
        <v>4263</v>
      </c>
      <c r="AV193" s="339"/>
      <c r="AW193" s="380"/>
      <c r="AY193" s="394"/>
      <c r="AZ193" s="394"/>
      <c r="BA193" s="279"/>
      <c r="BB193" s="396"/>
      <c r="BC193" s="396"/>
      <c r="BD193" s="155"/>
      <c r="BE193" s="155"/>
      <c r="BF193" s="155"/>
      <c r="BG193" s="155"/>
      <c r="BH193" s="155"/>
    </row>
    <row r="194" spans="1:60">
      <c r="A194" s="155">
        <v>187</v>
      </c>
      <c r="B194" s="155" t="s">
        <v>2023</v>
      </c>
      <c r="C194" s="155" t="s">
        <v>3860</v>
      </c>
      <c r="D194" s="155" t="s">
        <v>4240</v>
      </c>
      <c r="E194" s="155">
        <v>8</v>
      </c>
      <c r="F194" s="155" t="s">
        <v>4026</v>
      </c>
      <c r="G194" s="477" t="str">
        <f t="shared" si="10"/>
        <v>방향형</v>
      </c>
      <c r="H194" s="155" t="s">
        <v>4246</v>
      </c>
      <c r="I194" s="155" t="s">
        <v>4336</v>
      </c>
      <c r="J194" s="155" t="str">
        <f t="shared" si="11"/>
        <v>#Damage/#Distance/#Range/#Mana/#CoolDown</v>
      </c>
      <c r="K194" s="155" t="str">
        <f t="shared" si="12"/>
        <v>~Damage/~Mana/~CoolDown</v>
      </c>
      <c r="L194" s="155">
        <v>550</v>
      </c>
      <c r="R194" s="155">
        <v>4930</v>
      </c>
      <c r="S194" s="155">
        <v>-197</v>
      </c>
      <c r="T194" s="155">
        <v>602</v>
      </c>
      <c r="U194" s="155">
        <v>36</v>
      </c>
      <c r="V194" s="155">
        <v>150</v>
      </c>
      <c r="X194" s="372">
        <v>1071</v>
      </c>
      <c r="Y194" s="373">
        <v>214</v>
      </c>
      <c r="Z194"/>
      <c r="AB194" s="155"/>
      <c r="AD194" s="332">
        <v>5</v>
      </c>
      <c r="AE194" s="343"/>
      <c r="AF194" s="443"/>
      <c r="AG194" s="457"/>
      <c r="AH194" s="410" t="s">
        <v>2102</v>
      </c>
      <c r="AI194" s="443"/>
      <c r="AJ194" s="458" t="s">
        <v>4264</v>
      </c>
      <c r="AV194" s="339"/>
      <c r="AW194" s="380"/>
      <c r="AY194" s="394"/>
      <c r="AZ194" s="394"/>
      <c r="BA194" s="279"/>
      <c r="BB194" s="396"/>
      <c r="BC194" s="396"/>
      <c r="BD194" s="155"/>
      <c r="BE194" s="155"/>
      <c r="BF194" s="155"/>
      <c r="BG194" s="155"/>
      <c r="BH194" s="155"/>
    </row>
    <row r="195" spans="1:60">
      <c r="A195" s="155">
        <v>188</v>
      </c>
      <c r="B195" s="155" t="s">
        <v>2023</v>
      </c>
      <c r="C195" s="155" t="s">
        <v>425</v>
      </c>
      <c r="D195" s="155" t="s">
        <v>4273</v>
      </c>
      <c r="E195" s="155">
        <v>1</v>
      </c>
      <c r="F195" s="155" t="s">
        <v>4109</v>
      </c>
      <c r="G195" s="477" t="str">
        <f t="shared" si="10"/>
        <v>즉발</v>
      </c>
      <c r="H195" s="155" t="s">
        <v>2083</v>
      </c>
      <c r="I195" s="155" t="s">
        <v>4269</v>
      </c>
      <c r="J195" s="155" t="str">
        <f t="shared" si="11"/>
        <v/>
      </c>
      <c r="K195" s="155" t="str">
        <f t="shared" si="12"/>
        <v/>
      </c>
      <c r="R195" s="155"/>
      <c r="S195" s="155"/>
      <c r="X195" s="372"/>
      <c r="Y195" s="373"/>
      <c r="Z195"/>
      <c r="AB195" s="155"/>
      <c r="AD195" s="332">
        <v>6</v>
      </c>
      <c r="AE195" s="343"/>
      <c r="AF195" s="443" t="s">
        <v>2137</v>
      </c>
      <c r="AG195" s="455" t="s">
        <v>4245</v>
      </c>
      <c r="AH195" s="456"/>
      <c r="AI195" s="443" t="s">
        <v>4249</v>
      </c>
      <c r="AJ195" s="458" t="s">
        <v>4265</v>
      </c>
      <c r="AV195" s="339"/>
      <c r="AW195" s="380"/>
      <c r="AY195" s="394"/>
      <c r="AZ195" s="394"/>
      <c r="BA195" s="279"/>
      <c r="BB195" s="396"/>
      <c r="BC195" s="396"/>
      <c r="BD195" s="155"/>
      <c r="BE195" s="155"/>
      <c r="BF195" s="155"/>
      <c r="BG195" s="155"/>
      <c r="BH195" s="155"/>
    </row>
    <row r="196" spans="1:60">
      <c r="A196" s="155">
        <v>189</v>
      </c>
      <c r="B196" s="155" t="s">
        <v>2023</v>
      </c>
      <c r="C196" s="155" t="s">
        <v>425</v>
      </c>
      <c r="D196" s="155" t="s">
        <v>4273</v>
      </c>
      <c r="E196" s="155">
        <v>3</v>
      </c>
      <c r="F196" s="155" t="s">
        <v>4109</v>
      </c>
      <c r="G196" s="477" t="str">
        <f t="shared" si="10"/>
        <v>즉발</v>
      </c>
      <c r="H196" s="155" t="s">
        <v>4244</v>
      </c>
      <c r="I196" s="155" t="s">
        <v>4270</v>
      </c>
      <c r="J196" s="155" t="str">
        <f t="shared" si="11"/>
        <v/>
      </c>
      <c r="K196" s="155" t="str">
        <f t="shared" si="12"/>
        <v/>
      </c>
      <c r="R196" s="155"/>
      <c r="S196" s="155"/>
      <c r="X196" s="372"/>
      <c r="Y196" s="373"/>
      <c r="Z196"/>
      <c r="AB196" s="155"/>
      <c r="AD196" s="332">
        <v>7</v>
      </c>
      <c r="AE196" s="343"/>
      <c r="AF196" s="443"/>
      <c r="AG196" s="457"/>
      <c r="AH196" s="410" t="s">
        <v>2111</v>
      </c>
      <c r="AI196" s="443"/>
      <c r="AJ196" s="458" t="s">
        <v>4266</v>
      </c>
      <c r="AV196" s="339"/>
      <c r="AW196" s="380"/>
      <c r="AY196" s="394"/>
      <c r="AZ196" s="394"/>
      <c r="BA196" s="279"/>
      <c r="BB196" s="396"/>
      <c r="BC196" s="396"/>
      <c r="BD196" s="155"/>
      <c r="BE196" s="155"/>
      <c r="BF196" s="155"/>
      <c r="BG196" s="155"/>
      <c r="BH196" s="155"/>
    </row>
    <row r="197" spans="1:60">
      <c r="A197" s="155">
        <v>190</v>
      </c>
      <c r="B197" s="155" t="s">
        <v>2023</v>
      </c>
      <c r="C197" s="155" t="s">
        <v>425</v>
      </c>
      <c r="D197" s="155" t="s">
        <v>4273</v>
      </c>
      <c r="E197" s="155">
        <v>5</v>
      </c>
      <c r="F197" s="155" t="s">
        <v>4109</v>
      </c>
      <c r="G197" s="477" t="str">
        <f t="shared" si="10"/>
        <v>즉발</v>
      </c>
      <c r="H197" s="155" t="s">
        <v>2102</v>
      </c>
      <c r="I197" s="155" t="s">
        <v>4271</v>
      </c>
      <c r="J197" s="155" t="str">
        <f t="shared" si="11"/>
        <v/>
      </c>
      <c r="K197" s="155" t="str">
        <f t="shared" si="12"/>
        <v/>
      </c>
      <c r="R197" s="155"/>
      <c r="S197" s="155"/>
      <c r="X197" s="372"/>
      <c r="Y197" s="373"/>
      <c r="Z197"/>
      <c r="AB197" s="155"/>
      <c r="AD197" s="332">
        <v>8</v>
      </c>
      <c r="AE197" s="324"/>
      <c r="AF197" s="443" t="s">
        <v>4247</v>
      </c>
      <c r="AG197" s="455" t="s">
        <v>4246</v>
      </c>
      <c r="AH197" s="410"/>
      <c r="AI197" s="443"/>
      <c r="AJ197" s="458" t="s">
        <v>4267</v>
      </c>
      <c r="AV197" s="339"/>
      <c r="AW197" s="380"/>
      <c r="AY197" s="394"/>
      <c r="AZ197" s="394"/>
      <c r="BA197" s="279"/>
      <c r="BB197" s="396"/>
      <c r="BC197" s="396"/>
      <c r="BD197" s="155"/>
      <c r="BE197" s="155"/>
      <c r="BF197" s="155"/>
      <c r="BG197" s="155"/>
      <c r="BH197" s="155"/>
    </row>
    <row r="198" spans="1:60">
      <c r="A198" s="155">
        <v>191</v>
      </c>
      <c r="B198" s="155" t="s">
        <v>2023</v>
      </c>
      <c r="C198" s="155" t="s">
        <v>425</v>
      </c>
      <c r="D198" s="155" t="s">
        <v>4273</v>
      </c>
      <c r="E198" s="155">
        <v>7</v>
      </c>
      <c r="F198" s="155" t="s">
        <v>4109</v>
      </c>
      <c r="G198" s="477" t="str">
        <f t="shared" si="10"/>
        <v>즉발</v>
      </c>
      <c r="H198" s="155" t="s">
        <v>2111</v>
      </c>
      <c r="I198" s="155" t="s">
        <v>4272</v>
      </c>
      <c r="J198" s="155" t="str">
        <f t="shared" si="11"/>
        <v/>
      </c>
      <c r="K198" s="155" t="str">
        <f t="shared" si="12"/>
        <v/>
      </c>
      <c r="R198" s="155"/>
      <c r="S198" s="155"/>
      <c r="X198" s="372"/>
      <c r="Y198" s="373"/>
      <c r="Z198"/>
      <c r="AB198" s="155"/>
      <c r="AD198" s="332">
        <v>9</v>
      </c>
      <c r="AE198" s="324"/>
      <c r="AF198" s="443"/>
      <c r="AG198" s="455"/>
      <c r="AH198" s="410" t="s">
        <v>2120</v>
      </c>
      <c r="AI198" s="443" t="s">
        <v>4250</v>
      </c>
      <c r="AJ198" s="458" t="s">
        <v>4268</v>
      </c>
      <c r="AV198" s="339"/>
      <c r="AW198" s="380"/>
      <c r="AY198" s="394"/>
      <c r="AZ198" s="394"/>
      <c r="BA198" s="279"/>
      <c r="BB198" s="396"/>
      <c r="BC198" s="396"/>
      <c r="BD198" s="155"/>
      <c r="BE198" s="155"/>
      <c r="BF198" s="155"/>
      <c r="BG198" s="155"/>
      <c r="BH198" s="155"/>
    </row>
    <row r="199" spans="1:60" ht="17.25" thickBot="1">
      <c r="A199" s="155">
        <v>192</v>
      </c>
      <c r="B199" s="155" t="s">
        <v>2023</v>
      </c>
      <c r="C199" s="155" t="s">
        <v>3860</v>
      </c>
      <c r="D199" s="155" t="s">
        <v>4273</v>
      </c>
      <c r="E199" s="155">
        <v>9</v>
      </c>
      <c r="F199" s="155" t="s">
        <v>4457</v>
      </c>
      <c r="G199" s="477" t="str">
        <f t="shared" si="10"/>
        <v>범위형</v>
      </c>
      <c r="H199" s="155" t="s">
        <v>2120</v>
      </c>
      <c r="I199" s="155" t="s">
        <v>4337</v>
      </c>
      <c r="J199" s="155" t="str">
        <f t="shared" si="11"/>
        <v>#Damage/#Range/#Mana/#CoolDown</v>
      </c>
      <c r="K199" s="155" t="str">
        <f t="shared" si="12"/>
        <v>~Damage/~Mana/~CoolDown</v>
      </c>
      <c r="R199" s="155">
        <v>5777</v>
      </c>
      <c r="S199" s="155">
        <v>-231</v>
      </c>
      <c r="T199" s="155">
        <v>748</v>
      </c>
      <c r="U199" s="155">
        <v>45</v>
      </c>
      <c r="V199" s="155">
        <v>600</v>
      </c>
      <c r="X199" s="372">
        <v>1178</v>
      </c>
      <c r="Y199" s="373">
        <v>236</v>
      </c>
      <c r="Z199"/>
      <c r="AB199" s="155"/>
      <c r="AD199" s="333">
        <v>10</v>
      </c>
      <c r="AE199" s="411" t="s">
        <v>4242</v>
      </c>
      <c r="AF199" s="329"/>
      <c r="AG199" s="327"/>
      <c r="AH199" s="326"/>
      <c r="AI199" s="423"/>
      <c r="AJ199" s="330"/>
      <c r="AV199" s="339"/>
      <c r="AW199" s="380"/>
      <c r="AY199" s="394"/>
      <c r="AZ199" s="394"/>
      <c r="BA199" s="279"/>
      <c r="BB199" s="396"/>
      <c r="BC199" s="396"/>
      <c r="BD199" s="155"/>
      <c r="BE199" s="155"/>
      <c r="BF199" s="155"/>
      <c r="BG199" s="155"/>
      <c r="BH199" s="155"/>
    </row>
    <row r="200" spans="1:60">
      <c r="A200" s="155">
        <v>193</v>
      </c>
      <c r="B200" s="155" t="s">
        <v>2023</v>
      </c>
      <c r="C200" s="155" t="s">
        <v>424</v>
      </c>
      <c r="D200" s="155" t="s">
        <v>3681</v>
      </c>
      <c r="E200" s="155">
        <v>2</v>
      </c>
      <c r="F200" s="155" t="s">
        <v>4104</v>
      </c>
      <c r="G200" s="477" t="str">
        <f t="shared" ref="G200:G211" si="13">IF(ISBLANK($H200),"",INDEX($5:$5,MATCH(F200,$4:$4,0)))</f>
        <v>클릭불가</v>
      </c>
      <c r="H200" s="155" t="s">
        <v>2206</v>
      </c>
      <c r="I200" s="155" t="s">
        <v>4274</v>
      </c>
      <c r="J200" s="155" t="str">
        <f t="shared" si="11"/>
        <v/>
      </c>
      <c r="K200" s="155" t="str">
        <f t="shared" si="12"/>
        <v/>
      </c>
      <c r="R200" s="155"/>
      <c r="S200" s="155"/>
      <c r="X200" s="372"/>
      <c r="Y200" s="373"/>
      <c r="Z200"/>
      <c r="AB200" s="155"/>
      <c r="AZ200" s="339"/>
      <c r="BA200" s="380"/>
      <c r="BB200" s="155"/>
      <c r="BC200" s="394"/>
      <c r="BE200" s="279"/>
      <c r="BF200" s="396"/>
      <c r="BH200" s="155"/>
    </row>
    <row r="201" spans="1:60">
      <c r="A201" s="155">
        <v>194</v>
      </c>
      <c r="B201" s="155" t="s">
        <v>2023</v>
      </c>
      <c r="C201" s="155" t="s">
        <v>424</v>
      </c>
      <c r="D201" s="155" t="s">
        <v>3681</v>
      </c>
      <c r="E201" s="155">
        <v>6</v>
      </c>
      <c r="F201" s="155" t="s">
        <v>4104</v>
      </c>
      <c r="G201" s="477" t="str">
        <f t="shared" si="13"/>
        <v>클릭불가</v>
      </c>
      <c r="H201" s="155" t="s">
        <v>2208</v>
      </c>
      <c r="I201" s="155" t="s">
        <v>4275</v>
      </c>
      <c r="J201" s="155" t="str">
        <f t="shared" ref="J201:J264" si="14">IF(ISBLANK($H201),"",
_xlfn.TEXTJOIN("/",TRUE,
IF(ISBLANK(INDEX($L201:$Y201,MATCH($N$6,$L$6:$Y$6,0))),"","#CastingTime"),
IF(ISBLANK(INDEX($L201:$Y201,MATCH($T$6,$L$6:$Y$6,0))),"","#Damage"),
IF(ISBLANK(INDEX($L201:$Y201,MATCH($L$6,$L$6:$Y$6,0))),"","#Distance"),
IF(ISBLANK(INDEX($L201:$Y201,MATCH($V$6,$L$6:$Y$6,0))),"","#Range"),
IF(ISBLANK(INDEX($L201:$Y201,MATCH($P$6,$L$6:$Y$6,0))),"","#Duration"),
IF(ISBLANK(INDEX($L201:$Y201,MATCH($X$6,$L$6:$Y$6,0))),"","#Mana"),
IF(ISBLANK(INDEX($L201:$Y201,MATCH($R$6,$L$6:$Y$6,0))),"","#CoolDown")))</f>
        <v/>
      </c>
      <c r="K201" s="155" t="str">
        <f t="shared" ref="K201:K264" si="15">IF(ISBLANK($H201),"",
_xlfn.TEXTJOIN("/",TRUE,
IF(ISBLANK(INDEX($L201:$Y201,MATCH($O$6,$L$6:$Y$6,0))),"","~CastingTime"),
IF(ISBLANK(INDEX($L201:$Y201,MATCH($U$6,$L$6:$Y$6,0))),"","~Damage"),
IF(ISBLANK(INDEX($L201:$Y201,MATCH($M$6,$L$6:$Y$6,0))),"","~Distance"),
IF(ISBLANK(INDEX($L201:$Y201,MATCH($W$6,$L$6:$Y$6,0))),"","~Range"),
IF(ISBLANK(INDEX($L201:$Y201,MATCH($Q$6,$L$6:$Y$6,0))),"","~Duration"),
IF(ISBLANK(INDEX($L201:$Y201,MATCH($Y$6,$L$6:$Y$6,0))),"","~Mana"),
IF(ISBLANK(INDEX($L201:$Y201,MATCH($S$6,$L$6:$Y$6,0))),"","~CoolDown")))</f>
        <v/>
      </c>
      <c r="R201" s="155"/>
      <c r="S201" s="155"/>
      <c r="X201" s="372"/>
      <c r="Y201" s="373"/>
      <c r="Z201"/>
      <c r="AB201" s="155"/>
      <c r="AZ201" s="339"/>
      <c r="BA201" s="380"/>
      <c r="BB201" s="155"/>
      <c r="BC201" s="394"/>
      <c r="BE201" s="279"/>
      <c r="BF201" s="396"/>
      <c r="BH201" s="155"/>
    </row>
    <row r="202" spans="1:60">
      <c r="A202" s="155">
        <v>195</v>
      </c>
      <c r="B202" s="155" t="s">
        <v>2023</v>
      </c>
      <c r="C202" s="155" t="s">
        <v>424</v>
      </c>
      <c r="D202" s="155" t="s">
        <v>3681</v>
      </c>
      <c r="E202" s="155">
        <v>9</v>
      </c>
      <c r="F202" s="155" t="s">
        <v>4104</v>
      </c>
      <c r="G202" s="477" t="str">
        <f t="shared" si="13"/>
        <v>클릭불가</v>
      </c>
      <c r="H202" s="155" t="s">
        <v>2210</v>
      </c>
      <c r="I202" s="155" t="s">
        <v>4276</v>
      </c>
      <c r="J202" s="155" t="str">
        <f t="shared" si="14"/>
        <v/>
      </c>
      <c r="K202" s="155" t="str">
        <f t="shared" si="15"/>
        <v/>
      </c>
      <c r="R202" s="155"/>
      <c r="S202" s="155"/>
      <c r="X202" s="372"/>
      <c r="Y202" s="373"/>
      <c r="Z202"/>
      <c r="AB202" s="155"/>
      <c r="AZ202" s="339"/>
      <c r="BA202" s="380"/>
      <c r="BB202" s="155"/>
      <c r="BC202" s="394"/>
      <c r="BE202" s="279"/>
      <c r="BF202" s="396"/>
      <c r="BH202" s="155"/>
    </row>
    <row r="203" spans="1:60">
      <c r="A203" s="155">
        <v>196</v>
      </c>
      <c r="B203" s="155" t="s">
        <v>2023</v>
      </c>
      <c r="C203" s="155" t="s">
        <v>920</v>
      </c>
      <c r="D203" s="155" t="s">
        <v>920</v>
      </c>
      <c r="E203" s="155">
        <v>0</v>
      </c>
      <c r="F203" s="155" t="s">
        <v>4104</v>
      </c>
      <c r="G203" s="477" t="str">
        <f t="shared" si="13"/>
        <v>클릭불가</v>
      </c>
      <c r="H203" s="155" t="s">
        <v>918</v>
      </c>
      <c r="I203" s="155" t="s">
        <v>4279</v>
      </c>
      <c r="J203" s="155" t="str">
        <f t="shared" si="14"/>
        <v/>
      </c>
      <c r="K203" s="155" t="str">
        <f t="shared" si="15"/>
        <v/>
      </c>
      <c r="R203" s="155"/>
      <c r="S203" s="155"/>
      <c r="X203" s="372"/>
      <c r="Y203" s="373"/>
      <c r="Z203"/>
      <c r="AB203" s="155"/>
      <c r="AZ203" s="339"/>
      <c r="BA203" s="380"/>
      <c r="BB203" s="155"/>
      <c r="BC203" s="394"/>
      <c r="BE203" s="279"/>
      <c r="BF203" s="396"/>
      <c r="BH203" s="155"/>
    </row>
    <row r="204" spans="1:60">
      <c r="A204" s="155">
        <v>197</v>
      </c>
      <c r="B204" s="155" t="s">
        <v>2023</v>
      </c>
      <c r="C204" s="155" t="s">
        <v>920</v>
      </c>
      <c r="D204" s="155" t="s">
        <v>920</v>
      </c>
      <c r="E204" s="155">
        <v>1</v>
      </c>
      <c r="F204" s="155" t="s">
        <v>4104</v>
      </c>
      <c r="G204" s="477" t="str">
        <f t="shared" si="13"/>
        <v>클릭불가</v>
      </c>
      <c r="H204" s="155" t="s">
        <v>4251</v>
      </c>
      <c r="I204" s="155" t="s">
        <v>4280</v>
      </c>
      <c r="J204" s="155" t="str">
        <f t="shared" si="14"/>
        <v/>
      </c>
      <c r="K204" s="155" t="str">
        <f t="shared" si="15"/>
        <v/>
      </c>
      <c r="R204" s="155"/>
      <c r="S204" s="155"/>
      <c r="X204" s="372"/>
      <c r="Y204" s="373"/>
      <c r="Z204"/>
      <c r="AB204" s="155"/>
      <c r="AL204" s="2"/>
      <c r="AZ204" s="339"/>
      <c r="BA204" s="380"/>
      <c r="BB204" s="155"/>
      <c r="BC204" s="394"/>
      <c r="BE204" s="279"/>
      <c r="BF204" s="396"/>
      <c r="BH204" s="155"/>
    </row>
    <row r="205" spans="1:60">
      <c r="A205" s="155">
        <v>198</v>
      </c>
      <c r="B205" s="155" t="s">
        <v>2023</v>
      </c>
      <c r="C205" s="155" t="s">
        <v>920</v>
      </c>
      <c r="D205" s="155" t="s">
        <v>920</v>
      </c>
      <c r="E205" s="155">
        <v>2</v>
      </c>
      <c r="F205" s="155" t="s">
        <v>4104</v>
      </c>
      <c r="G205" s="477" t="str">
        <f t="shared" si="13"/>
        <v>클릭불가</v>
      </c>
      <c r="H205" s="155" t="s">
        <v>4252</v>
      </c>
      <c r="I205" s="155" t="s">
        <v>4281</v>
      </c>
      <c r="J205" s="155" t="str">
        <f t="shared" si="14"/>
        <v/>
      </c>
      <c r="K205" s="155" t="str">
        <f t="shared" si="15"/>
        <v/>
      </c>
      <c r="R205" s="155"/>
      <c r="S205" s="155"/>
      <c r="X205" s="372"/>
      <c r="Y205" s="373"/>
      <c r="Z205"/>
      <c r="AB205" s="155"/>
      <c r="AK205" s="2"/>
      <c r="AL205" s="2"/>
      <c r="AZ205" s="339"/>
      <c r="BA205" s="380"/>
      <c r="BB205" s="155"/>
      <c r="BC205" s="394"/>
      <c r="BE205" s="279"/>
      <c r="BF205" s="396"/>
      <c r="BH205" s="155"/>
    </row>
    <row r="206" spans="1:60">
      <c r="A206" s="155">
        <v>199</v>
      </c>
      <c r="B206" s="155" t="s">
        <v>2023</v>
      </c>
      <c r="C206" s="155" t="s">
        <v>920</v>
      </c>
      <c r="D206" s="155" t="s">
        <v>920</v>
      </c>
      <c r="E206" s="155">
        <v>3</v>
      </c>
      <c r="F206" s="155" t="s">
        <v>4104</v>
      </c>
      <c r="G206" s="477" t="str">
        <f t="shared" si="13"/>
        <v>클릭불가</v>
      </c>
      <c r="H206" s="155" t="s">
        <v>4253</v>
      </c>
      <c r="I206" s="155" t="s">
        <v>4282</v>
      </c>
      <c r="J206" s="155" t="str">
        <f t="shared" si="14"/>
        <v/>
      </c>
      <c r="K206" s="155" t="str">
        <f t="shared" si="15"/>
        <v/>
      </c>
      <c r="R206" s="155"/>
      <c r="S206" s="155"/>
      <c r="X206" s="372"/>
      <c r="Y206" s="373"/>
      <c r="Z206"/>
      <c r="AB206" s="155"/>
      <c r="AK206" s="2"/>
      <c r="AL206" s="2"/>
      <c r="AZ206" s="339"/>
      <c r="BA206" s="380"/>
      <c r="BB206" s="155"/>
      <c r="BC206" s="394"/>
      <c r="BE206" s="279"/>
      <c r="BF206" s="396"/>
      <c r="BH206" s="155"/>
    </row>
    <row r="207" spans="1:60">
      <c r="A207" s="155">
        <v>200</v>
      </c>
      <c r="B207" s="155" t="s">
        <v>2023</v>
      </c>
      <c r="C207" s="155" t="s">
        <v>920</v>
      </c>
      <c r="D207" s="155" t="s">
        <v>920</v>
      </c>
      <c r="E207" s="155">
        <v>4</v>
      </c>
      <c r="F207" s="155" t="s">
        <v>4104</v>
      </c>
      <c r="G207" s="477" t="str">
        <f t="shared" si="13"/>
        <v>클릭불가</v>
      </c>
      <c r="H207" s="155" t="s">
        <v>4254</v>
      </c>
      <c r="I207" s="155" t="s">
        <v>4283</v>
      </c>
      <c r="J207" s="155" t="str">
        <f t="shared" si="14"/>
        <v/>
      </c>
      <c r="K207" s="155" t="str">
        <f t="shared" si="15"/>
        <v/>
      </c>
      <c r="R207" s="155"/>
      <c r="S207" s="155"/>
      <c r="X207" s="372"/>
      <c r="Y207" s="373"/>
      <c r="Z207"/>
      <c r="AB207" s="155"/>
      <c r="AZ207" s="339"/>
      <c r="BA207" s="380"/>
      <c r="BB207" s="155"/>
      <c r="BC207" s="394"/>
      <c r="BE207" s="279"/>
      <c r="BF207" s="396"/>
      <c r="BH207" s="155"/>
    </row>
    <row r="208" spans="1:60">
      <c r="A208" s="155">
        <v>201</v>
      </c>
      <c r="B208" s="155" t="s">
        <v>2023</v>
      </c>
      <c r="C208" s="155" t="s">
        <v>920</v>
      </c>
      <c r="D208" s="155" t="s">
        <v>920</v>
      </c>
      <c r="E208" s="155">
        <v>5</v>
      </c>
      <c r="F208" s="155" t="s">
        <v>4104</v>
      </c>
      <c r="G208" s="477" t="str">
        <f t="shared" si="13"/>
        <v>클릭불가</v>
      </c>
      <c r="H208" s="155" t="s">
        <v>4255</v>
      </c>
      <c r="I208" s="155" t="s">
        <v>4286</v>
      </c>
      <c r="J208" s="155" t="str">
        <f t="shared" si="14"/>
        <v/>
      </c>
      <c r="K208" s="155" t="str">
        <f t="shared" si="15"/>
        <v/>
      </c>
      <c r="R208" s="155"/>
      <c r="S208" s="155"/>
      <c r="X208" s="372"/>
      <c r="Y208" s="373"/>
      <c r="Z208"/>
      <c r="AB208" s="155"/>
      <c r="AZ208" s="339"/>
      <c r="BA208" s="380"/>
      <c r="BB208" s="155"/>
      <c r="BC208" s="394"/>
      <c r="BE208" s="279"/>
      <c r="BF208" s="396"/>
      <c r="BH208" s="155"/>
    </row>
    <row r="209" spans="1:60">
      <c r="A209" s="155">
        <v>202</v>
      </c>
      <c r="B209" s="155" t="s">
        <v>2023</v>
      </c>
      <c r="C209" s="155" t="s">
        <v>920</v>
      </c>
      <c r="D209" s="155" t="s">
        <v>920</v>
      </c>
      <c r="E209" s="155">
        <v>6</v>
      </c>
      <c r="F209" s="155" t="s">
        <v>4104</v>
      </c>
      <c r="G209" s="477" t="str">
        <f t="shared" si="13"/>
        <v>클릭불가</v>
      </c>
      <c r="H209" s="155" t="s">
        <v>4256</v>
      </c>
      <c r="I209" s="155" t="s">
        <v>4285</v>
      </c>
      <c r="J209" s="155" t="str">
        <f t="shared" si="14"/>
        <v/>
      </c>
      <c r="K209" s="155" t="str">
        <f t="shared" si="15"/>
        <v/>
      </c>
      <c r="R209" s="155"/>
      <c r="S209" s="155"/>
      <c r="X209" s="372"/>
      <c r="Y209" s="373"/>
      <c r="Z209"/>
      <c r="AB209" s="155"/>
      <c r="AZ209" s="339"/>
      <c r="BA209" s="380"/>
      <c r="BB209" s="155"/>
      <c r="BC209" s="394"/>
      <c r="BE209" s="279"/>
      <c r="BF209" s="396"/>
      <c r="BH209" s="155"/>
    </row>
    <row r="210" spans="1:60">
      <c r="A210" s="155">
        <v>203</v>
      </c>
      <c r="B210" s="155" t="s">
        <v>2023</v>
      </c>
      <c r="C210" s="155" t="s">
        <v>920</v>
      </c>
      <c r="D210" s="155" t="s">
        <v>920</v>
      </c>
      <c r="E210" s="155">
        <v>7</v>
      </c>
      <c r="F210" s="155" t="s">
        <v>4104</v>
      </c>
      <c r="G210" s="477" t="str">
        <f t="shared" si="13"/>
        <v>클릭불가</v>
      </c>
      <c r="H210" s="155" t="s">
        <v>4257</v>
      </c>
      <c r="I210" s="155" t="s">
        <v>4284</v>
      </c>
      <c r="J210" s="155" t="str">
        <f t="shared" si="14"/>
        <v/>
      </c>
      <c r="K210" s="155" t="str">
        <f t="shared" si="15"/>
        <v/>
      </c>
      <c r="R210" s="155"/>
      <c r="S210" s="155"/>
      <c r="X210" s="372"/>
      <c r="Y210" s="373"/>
      <c r="Z210"/>
      <c r="AB210" s="155"/>
      <c r="AZ210" s="339"/>
      <c r="BA210" s="380"/>
      <c r="BB210" s="155"/>
      <c r="BC210" s="394"/>
      <c r="BE210" s="279"/>
      <c r="BF210" s="396"/>
      <c r="BH210" s="155"/>
    </row>
    <row r="211" spans="1:60">
      <c r="A211" s="155">
        <v>204</v>
      </c>
      <c r="B211" s="155" t="s">
        <v>2023</v>
      </c>
      <c r="C211" s="155" t="s">
        <v>920</v>
      </c>
      <c r="D211" s="155" t="s">
        <v>920</v>
      </c>
      <c r="E211" s="155">
        <v>8</v>
      </c>
      <c r="F211" s="155" t="s">
        <v>4104</v>
      </c>
      <c r="G211" s="477" t="str">
        <f t="shared" si="13"/>
        <v>클릭불가</v>
      </c>
      <c r="H211" s="155" t="s">
        <v>4258</v>
      </c>
      <c r="I211" s="155" t="s">
        <v>4287</v>
      </c>
      <c r="J211" s="155" t="str">
        <f t="shared" si="14"/>
        <v/>
      </c>
      <c r="K211" s="155" t="str">
        <f t="shared" si="15"/>
        <v/>
      </c>
      <c r="R211" s="155"/>
      <c r="S211" s="155"/>
      <c r="X211" s="372"/>
      <c r="Y211" s="373"/>
      <c r="Z211"/>
      <c r="AB211" s="155"/>
      <c r="AZ211" s="339"/>
      <c r="BA211" s="380"/>
      <c r="BB211" s="155"/>
      <c r="BC211" s="394"/>
      <c r="BE211" s="279"/>
      <c r="BF211" s="396"/>
      <c r="BH211" s="155"/>
    </row>
    <row r="212" spans="1:60">
      <c r="A212" s="155">
        <v>205</v>
      </c>
      <c r="B212" s="155" t="s">
        <v>2023</v>
      </c>
      <c r="C212" s="155" t="s">
        <v>920</v>
      </c>
      <c r="D212" s="155" t="s">
        <v>920</v>
      </c>
      <c r="E212" s="155">
        <v>9</v>
      </c>
      <c r="F212" s="155" t="s">
        <v>4104</v>
      </c>
      <c r="G212" s="477" t="str">
        <f>IF(ISBLANK($H212),"",INDEX($5:$5,MATCH(F212,$4:$4,0)))</f>
        <v>클릭불가</v>
      </c>
      <c r="H212" s="155" t="s">
        <v>4259</v>
      </c>
      <c r="I212" s="155" t="s">
        <v>4288</v>
      </c>
      <c r="J212" s="155" t="str">
        <f t="shared" si="14"/>
        <v/>
      </c>
      <c r="K212" s="155" t="str">
        <f t="shared" si="15"/>
        <v/>
      </c>
      <c r="R212" s="155"/>
      <c r="S212" s="155"/>
      <c r="X212" s="372"/>
      <c r="Y212" s="373"/>
      <c r="Z212"/>
      <c r="AB212" s="155"/>
      <c r="AZ212" s="339"/>
      <c r="BA212" s="380"/>
      <c r="BB212" s="155"/>
      <c r="BC212" s="394"/>
      <c r="BE212" s="279"/>
      <c r="BF212" s="396"/>
      <c r="BH212" s="155"/>
    </row>
    <row r="213" spans="1:60">
      <c r="A213" s="155" t="str">
        <f t="shared" ref="A213:A236" si="16">IF(ISBLANK(H213),"",IFERROR(A212+1,1))</f>
        <v/>
      </c>
      <c r="F213" s="155"/>
      <c r="G213" s="477" t="str">
        <f t="shared" ref="G213:G276" si="17">IF(ISBLANK($H213),"",INDEX($5:$5,MATCH(F213,$4:$4,0)))</f>
        <v/>
      </c>
      <c r="I213" s="155"/>
      <c r="J213" s="155" t="str">
        <f t="shared" si="14"/>
        <v/>
      </c>
      <c r="K213" s="155" t="str">
        <f t="shared" si="15"/>
        <v/>
      </c>
      <c r="R213" s="155"/>
      <c r="S213" s="155"/>
      <c r="X213" s="372"/>
      <c r="Y213" s="373"/>
      <c r="Z213"/>
      <c r="AB213" s="155"/>
      <c r="AZ213" s="339"/>
      <c r="BA213" s="380"/>
      <c r="BB213" s="155"/>
      <c r="BC213" s="394"/>
      <c r="BE213" s="279"/>
      <c r="BF213" s="396"/>
      <c r="BH213" s="155"/>
    </row>
    <row r="214" spans="1:60">
      <c r="A214" s="155" t="str">
        <f t="shared" si="16"/>
        <v/>
      </c>
      <c r="F214" s="155"/>
      <c r="G214" s="477" t="str">
        <f t="shared" si="17"/>
        <v/>
      </c>
      <c r="I214" s="155"/>
      <c r="J214" s="155" t="str">
        <f t="shared" si="14"/>
        <v/>
      </c>
      <c r="K214" s="155" t="str">
        <f t="shared" si="15"/>
        <v/>
      </c>
      <c r="R214" s="155"/>
      <c r="S214" s="155"/>
      <c r="X214" s="372"/>
      <c r="Y214" s="373"/>
      <c r="Z214"/>
      <c r="AB214" s="155"/>
      <c r="AZ214" s="339"/>
      <c r="BA214" s="380"/>
      <c r="BB214" s="155"/>
      <c r="BC214" s="394"/>
      <c r="BE214" s="279"/>
      <c r="BF214" s="396"/>
      <c r="BH214" s="155"/>
    </row>
    <row r="215" spans="1:60">
      <c r="A215" s="155" t="str">
        <f t="shared" si="16"/>
        <v/>
      </c>
      <c r="F215" s="155"/>
      <c r="G215" s="477" t="str">
        <f t="shared" si="17"/>
        <v/>
      </c>
      <c r="I215" s="155"/>
      <c r="J215" s="155" t="str">
        <f t="shared" si="14"/>
        <v/>
      </c>
      <c r="K215" s="155" t="str">
        <f t="shared" si="15"/>
        <v/>
      </c>
      <c r="R215" s="155"/>
      <c r="S215" s="155"/>
      <c r="X215" s="372"/>
      <c r="Y215" s="373"/>
      <c r="Z215"/>
      <c r="AB215" s="155"/>
      <c r="AZ215" s="339"/>
      <c r="BA215" s="380"/>
      <c r="BB215" s="155"/>
      <c r="BC215" s="394"/>
      <c r="BE215" s="279"/>
      <c r="BF215" s="396"/>
      <c r="BH215" s="155"/>
    </row>
    <row r="216" spans="1:60">
      <c r="A216" s="155" t="str">
        <f t="shared" si="16"/>
        <v/>
      </c>
      <c r="F216" s="155"/>
      <c r="G216" s="477" t="str">
        <f t="shared" si="17"/>
        <v/>
      </c>
      <c r="I216" s="155"/>
      <c r="J216" s="155" t="str">
        <f t="shared" si="14"/>
        <v/>
      </c>
      <c r="K216" s="155" t="str">
        <f t="shared" si="15"/>
        <v/>
      </c>
      <c r="R216" s="155"/>
      <c r="S216" s="155"/>
      <c r="X216" s="372"/>
      <c r="Y216" s="373"/>
      <c r="Z216"/>
      <c r="AB216" s="155"/>
      <c r="AZ216" s="339"/>
      <c r="BA216" s="380"/>
      <c r="BB216" s="155"/>
      <c r="BC216" s="394"/>
      <c r="BE216" s="279"/>
      <c r="BF216" s="396"/>
      <c r="BH216" s="155"/>
    </row>
    <row r="217" spans="1:60">
      <c r="A217" s="155" t="str">
        <f t="shared" si="16"/>
        <v/>
      </c>
      <c r="F217" s="155"/>
      <c r="G217" s="477" t="str">
        <f t="shared" si="17"/>
        <v/>
      </c>
      <c r="I217" s="155"/>
      <c r="J217" s="155" t="str">
        <f t="shared" si="14"/>
        <v/>
      </c>
      <c r="K217" s="155" t="str">
        <f t="shared" si="15"/>
        <v/>
      </c>
      <c r="R217" s="155"/>
      <c r="S217" s="155"/>
      <c r="X217" s="372"/>
      <c r="Y217" s="373"/>
      <c r="Z217"/>
      <c r="AB217" s="155"/>
      <c r="AZ217" s="339"/>
      <c r="BA217" s="380"/>
      <c r="BB217" s="155"/>
      <c r="BC217" s="394"/>
      <c r="BE217" s="279"/>
      <c r="BF217" s="396"/>
      <c r="BH217" s="155"/>
    </row>
    <row r="218" spans="1:60">
      <c r="A218" s="155" t="str">
        <f t="shared" si="16"/>
        <v/>
      </c>
      <c r="F218" s="155"/>
      <c r="G218" s="477" t="str">
        <f t="shared" si="17"/>
        <v/>
      </c>
      <c r="I218" s="155"/>
      <c r="J218" s="155" t="str">
        <f t="shared" si="14"/>
        <v/>
      </c>
      <c r="K218" s="155" t="str">
        <f t="shared" si="15"/>
        <v/>
      </c>
      <c r="R218" s="155"/>
      <c r="S218" s="155"/>
      <c r="X218" s="372"/>
      <c r="Y218" s="373"/>
      <c r="Z218"/>
      <c r="AB218" s="155"/>
      <c r="AZ218" s="339"/>
      <c r="BA218" s="380"/>
      <c r="BB218" s="155"/>
      <c r="BC218" s="394"/>
      <c r="BE218" s="279"/>
      <c r="BF218" s="396"/>
      <c r="BH218" s="155"/>
    </row>
    <row r="219" spans="1:60">
      <c r="A219" s="155" t="str">
        <f t="shared" si="16"/>
        <v/>
      </c>
      <c r="F219" s="155"/>
      <c r="G219" s="477" t="str">
        <f t="shared" si="17"/>
        <v/>
      </c>
      <c r="I219" s="155"/>
      <c r="J219" s="155" t="str">
        <f t="shared" si="14"/>
        <v/>
      </c>
      <c r="K219" s="155" t="str">
        <f t="shared" si="15"/>
        <v/>
      </c>
      <c r="R219" s="155"/>
      <c r="S219" s="155"/>
      <c r="X219" s="372"/>
      <c r="Y219" s="373"/>
      <c r="Z219"/>
      <c r="AB219" s="155"/>
      <c r="AZ219" s="339"/>
      <c r="BA219" s="380"/>
      <c r="BB219" s="155"/>
      <c r="BC219" s="394"/>
      <c r="BE219" s="279"/>
      <c r="BF219" s="396"/>
      <c r="BH219" s="155"/>
    </row>
    <row r="220" spans="1:60">
      <c r="A220" s="155" t="str">
        <f t="shared" si="16"/>
        <v/>
      </c>
      <c r="F220" s="155"/>
      <c r="G220" s="477" t="str">
        <f t="shared" si="17"/>
        <v/>
      </c>
      <c r="I220" s="155"/>
      <c r="J220" s="155" t="str">
        <f t="shared" si="14"/>
        <v/>
      </c>
      <c r="K220" s="155" t="str">
        <f t="shared" si="15"/>
        <v/>
      </c>
      <c r="R220" s="155"/>
      <c r="S220" s="155"/>
      <c r="X220" s="372"/>
      <c r="Y220" s="373"/>
      <c r="Z220"/>
      <c r="AB220" s="155"/>
      <c r="AZ220" s="339"/>
      <c r="BA220" s="380"/>
      <c r="BB220" s="155"/>
      <c r="BC220" s="394"/>
      <c r="BE220" s="279"/>
      <c r="BF220" s="396"/>
      <c r="BH220" s="155"/>
    </row>
    <row r="221" spans="1:60">
      <c r="A221" s="155" t="str">
        <f t="shared" si="16"/>
        <v/>
      </c>
      <c r="F221" s="155"/>
      <c r="G221" s="477" t="str">
        <f t="shared" si="17"/>
        <v/>
      </c>
      <c r="I221" s="155"/>
      <c r="J221" s="155" t="str">
        <f t="shared" si="14"/>
        <v/>
      </c>
      <c r="K221" s="155" t="str">
        <f t="shared" si="15"/>
        <v/>
      </c>
      <c r="R221" s="155"/>
      <c r="S221" s="155"/>
      <c r="X221" s="372"/>
      <c r="Y221" s="373"/>
      <c r="Z221"/>
      <c r="AB221" s="155"/>
      <c r="AZ221" s="339"/>
      <c r="BA221" s="380"/>
      <c r="BB221" s="155"/>
      <c r="BC221" s="394"/>
      <c r="BE221" s="279"/>
      <c r="BF221" s="396"/>
      <c r="BH221" s="155"/>
    </row>
    <row r="222" spans="1:60">
      <c r="A222" s="155" t="str">
        <f t="shared" si="16"/>
        <v/>
      </c>
      <c r="F222" s="155"/>
      <c r="G222" s="477" t="str">
        <f t="shared" si="17"/>
        <v/>
      </c>
      <c r="I222" s="155"/>
      <c r="J222" s="155" t="str">
        <f t="shared" si="14"/>
        <v/>
      </c>
      <c r="K222" s="155" t="str">
        <f t="shared" si="15"/>
        <v/>
      </c>
      <c r="R222" s="155"/>
      <c r="S222" s="155"/>
      <c r="X222" s="372"/>
      <c r="Y222" s="373"/>
      <c r="Z222"/>
      <c r="AB222" s="155"/>
      <c r="AZ222" s="339"/>
      <c r="BA222" s="380"/>
      <c r="BB222" s="155"/>
      <c r="BC222" s="394"/>
      <c r="BE222" s="279"/>
      <c r="BF222" s="396"/>
      <c r="BH222" s="155"/>
    </row>
    <row r="223" spans="1:60">
      <c r="A223" s="155" t="str">
        <f t="shared" si="16"/>
        <v/>
      </c>
      <c r="F223" s="155"/>
      <c r="G223" s="477" t="str">
        <f t="shared" si="17"/>
        <v/>
      </c>
      <c r="I223" s="155"/>
      <c r="J223" s="155" t="str">
        <f t="shared" si="14"/>
        <v/>
      </c>
      <c r="K223" s="155" t="str">
        <f t="shared" si="15"/>
        <v/>
      </c>
      <c r="R223" s="155"/>
      <c r="S223" s="155"/>
      <c r="X223" s="372"/>
      <c r="Y223" s="373"/>
      <c r="Z223"/>
      <c r="AB223" s="155"/>
      <c r="AZ223" s="339"/>
      <c r="BA223" s="380"/>
      <c r="BB223" s="155"/>
      <c r="BC223" s="394"/>
      <c r="BE223" s="279"/>
      <c r="BF223" s="396"/>
      <c r="BH223" s="155"/>
    </row>
    <row r="224" spans="1:60">
      <c r="A224" s="155" t="str">
        <f t="shared" si="16"/>
        <v/>
      </c>
      <c r="F224" s="155"/>
      <c r="G224" s="477" t="str">
        <f t="shared" si="17"/>
        <v/>
      </c>
      <c r="I224" s="155"/>
      <c r="J224" s="155" t="str">
        <f t="shared" si="14"/>
        <v/>
      </c>
      <c r="K224" s="155" t="str">
        <f t="shared" si="15"/>
        <v/>
      </c>
      <c r="R224" s="155"/>
      <c r="S224" s="155"/>
      <c r="X224" s="372"/>
      <c r="Y224" s="373"/>
      <c r="Z224"/>
      <c r="AB224" s="155"/>
      <c r="AZ224" s="339"/>
      <c r="BA224" s="380"/>
      <c r="BB224" s="155"/>
      <c r="BC224" s="394"/>
      <c r="BE224" s="279"/>
      <c r="BF224" s="396"/>
      <c r="BH224" s="155"/>
    </row>
    <row r="225" spans="1:60">
      <c r="A225" s="155" t="str">
        <f t="shared" si="16"/>
        <v/>
      </c>
      <c r="F225" s="155"/>
      <c r="G225" s="477" t="str">
        <f t="shared" si="17"/>
        <v/>
      </c>
      <c r="I225" s="155"/>
      <c r="J225" s="155" t="str">
        <f t="shared" si="14"/>
        <v/>
      </c>
      <c r="K225" s="155" t="str">
        <f t="shared" si="15"/>
        <v/>
      </c>
      <c r="R225" s="155"/>
      <c r="S225" s="155"/>
      <c r="X225" s="372"/>
      <c r="Y225" s="373"/>
      <c r="Z225"/>
      <c r="AB225" s="155"/>
      <c r="AZ225" s="339"/>
      <c r="BA225" s="380"/>
      <c r="BB225" s="155"/>
      <c r="BC225" s="394"/>
      <c r="BE225" s="279"/>
      <c r="BF225" s="396"/>
      <c r="BH225" s="155"/>
    </row>
    <row r="226" spans="1:60">
      <c r="A226" s="155" t="str">
        <f t="shared" si="16"/>
        <v/>
      </c>
      <c r="F226" s="155"/>
      <c r="G226" s="477" t="str">
        <f t="shared" si="17"/>
        <v/>
      </c>
      <c r="I226" s="155"/>
      <c r="J226" s="155" t="str">
        <f t="shared" si="14"/>
        <v/>
      </c>
      <c r="K226" s="155" t="str">
        <f t="shared" si="15"/>
        <v/>
      </c>
      <c r="R226" s="155"/>
      <c r="S226" s="155"/>
      <c r="X226" s="372"/>
      <c r="Y226" s="373"/>
      <c r="Z226"/>
      <c r="AB226" s="155"/>
      <c r="AZ226" s="339"/>
      <c r="BA226" s="380"/>
      <c r="BB226" s="155"/>
      <c r="BC226" s="394"/>
      <c r="BE226" s="279"/>
      <c r="BF226" s="396"/>
      <c r="BH226" s="155"/>
    </row>
    <row r="227" spans="1:60">
      <c r="A227" s="155" t="str">
        <f t="shared" si="16"/>
        <v/>
      </c>
      <c r="F227" s="155"/>
      <c r="G227" s="477" t="str">
        <f t="shared" si="17"/>
        <v/>
      </c>
      <c r="I227" s="155"/>
      <c r="J227" s="155" t="str">
        <f t="shared" si="14"/>
        <v/>
      </c>
      <c r="K227" s="155" t="str">
        <f t="shared" si="15"/>
        <v/>
      </c>
      <c r="R227" s="155"/>
      <c r="S227" s="155"/>
      <c r="X227" s="372"/>
      <c r="Y227" s="373"/>
      <c r="Z227"/>
      <c r="AB227" s="155"/>
      <c r="AZ227" s="339"/>
      <c r="BA227" s="380"/>
      <c r="BB227" s="155"/>
      <c r="BC227" s="394"/>
      <c r="BE227" s="279"/>
      <c r="BF227" s="396"/>
      <c r="BH227" s="155"/>
    </row>
    <row r="228" spans="1:60">
      <c r="A228" s="155" t="str">
        <f t="shared" si="16"/>
        <v/>
      </c>
      <c r="F228" s="155"/>
      <c r="G228" s="477" t="str">
        <f t="shared" si="17"/>
        <v/>
      </c>
      <c r="I228" s="155"/>
      <c r="J228" s="155" t="str">
        <f t="shared" si="14"/>
        <v/>
      </c>
      <c r="K228" s="155" t="str">
        <f t="shared" si="15"/>
        <v/>
      </c>
      <c r="R228" s="155"/>
      <c r="S228" s="155"/>
      <c r="X228" s="372"/>
      <c r="Y228" s="373"/>
      <c r="Z228"/>
      <c r="AB228" s="155"/>
      <c r="AZ228" s="339"/>
      <c r="BA228" s="380"/>
      <c r="BB228" s="155"/>
      <c r="BC228" s="394"/>
      <c r="BE228" s="279"/>
      <c r="BF228" s="396"/>
      <c r="BH228" s="155"/>
    </row>
    <row r="229" spans="1:60">
      <c r="A229" s="155" t="str">
        <f t="shared" si="16"/>
        <v/>
      </c>
      <c r="F229" s="155"/>
      <c r="G229" s="477" t="str">
        <f t="shared" si="17"/>
        <v/>
      </c>
      <c r="I229" s="155"/>
      <c r="J229" s="155" t="str">
        <f t="shared" si="14"/>
        <v/>
      </c>
      <c r="K229" s="155" t="str">
        <f t="shared" si="15"/>
        <v/>
      </c>
      <c r="R229" s="155"/>
      <c r="S229" s="155"/>
      <c r="X229" s="372"/>
      <c r="Y229" s="373"/>
      <c r="Z229"/>
      <c r="AB229" s="155"/>
      <c r="AZ229" s="339"/>
      <c r="BA229" s="380"/>
      <c r="BB229" s="155"/>
      <c r="BC229" s="394"/>
      <c r="BE229" s="279"/>
      <c r="BF229" s="396"/>
      <c r="BH229" s="155"/>
    </row>
    <row r="230" spans="1:60">
      <c r="A230" s="155" t="str">
        <f t="shared" si="16"/>
        <v/>
      </c>
      <c r="F230" s="155"/>
      <c r="G230" s="477" t="str">
        <f t="shared" si="17"/>
        <v/>
      </c>
      <c r="I230" s="155"/>
      <c r="J230" s="155" t="str">
        <f t="shared" si="14"/>
        <v/>
      </c>
      <c r="K230" s="155" t="str">
        <f t="shared" si="15"/>
        <v/>
      </c>
      <c r="R230" s="155"/>
      <c r="S230" s="155"/>
      <c r="X230" s="372"/>
      <c r="Y230" s="373"/>
      <c r="Z230"/>
      <c r="AB230" s="155"/>
      <c r="AZ230" s="339"/>
      <c r="BA230" s="380"/>
      <c r="BB230" s="155"/>
      <c r="BC230" s="394"/>
      <c r="BE230" s="279"/>
      <c r="BF230" s="396"/>
      <c r="BH230" s="155"/>
    </row>
    <row r="231" spans="1:60">
      <c r="A231" s="155" t="str">
        <f t="shared" si="16"/>
        <v/>
      </c>
      <c r="F231" s="155"/>
      <c r="G231" s="477" t="str">
        <f t="shared" si="17"/>
        <v/>
      </c>
      <c r="I231" s="155"/>
      <c r="J231" s="155" t="str">
        <f t="shared" si="14"/>
        <v/>
      </c>
      <c r="K231" s="155" t="str">
        <f t="shared" si="15"/>
        <v/>
      </c>
      <c r="R231" s="155"/>
      <c r="S231" s="155"/>
      <c r="X231" s="372"/>
      <c r="Y231" s="373"/>
      <c r="Z231"/>
      <c r="AB231" s="155"/>
      <c r="AZ231" s="339"/>
      <c r="BA231" s="380"/>
      <c r="BB231" s="155"/>
      <c r="BC231" s="394"/>
      <c r="BE231" s="279"/>
      <c r="BF231" s="396"/>
      <c r="BH231" s="155"/>
    </row>
    <row r="232" spans="1:60">
      <c r="A232" s="155" t="str">
        <f t="shared" si="16"/>
        <v/>
      </c>
      <c r="F232" s="155"/>
      <c r="G232" s="477" t="str">
        <f t="shared" si="17"/>
        <v/>
      </c>
      <c r="I232" s="155"/>
      <c r="J232" s="155" t="str">
        <f t="shared" si="14"/>
        <v/>
      </c>
      <c r="K232" s="155" t="str">
        <f t="shared" si="15"/>
        <v/>
      </c>
      <c r="R232" s="155"/>
      <c r="S232" s="155"/>
      <c r="X232" s="372"/>
      <c r="Y232" s="373"/>
      <c r="Z232"/>
      <c r="AB232" s="155"/>
      <c r="AZ232" s="339"/>
      <c r="BA232" s="380"/>
      <c r="BB232" s="155"/>
      <c r="BC232" s="394"/>
      <c r="BE232" s="279"/>
      <c r="BF232" s="396"/>
      <c r="BH232" s="155"/>
    </row>
    <row r="233" spans="1:60">
      <c r="A233" s="155" t="str">
        <f t="shared" si="16"/>
        <v/>
      </c>
      <c r="F233" s="155"/>
      <c r="G233" s="477" t="str">
        <f t="shared" si="17"/>
        <v/>
      </c>
      <c r="I233" s="155"/>
      <c r="J233" s="155" t="str">
        <f t="shared" si="14"/>
        <v/>
      </c>
      <c r="K233" s="155" t="str">
        <f t="shared" si="15"/>
        <v/>
      </c>
      <c r="R233" s="155"/>
      <c r="S233" s="155"/>
      <c r="X233" s="372"/>
      <c r="Y233" s="373"/>
      <c r="Z233"/>
      <c r="AB233" s="155"/>
      <c r="AZ233" s="339"/>
      <c r="BA233" s="380"/>
      <c r="BB233" s="155"/>
      <c r="BC233" s="394"/>
      <c r="BE233" s="279"/>
      <c r="BF233" s="396"/>
      <c r="BH233" s="155"/>
    </row>
    <row r="234" spans="1:60">
      <c r="A234" s="155" t="str">
        <f t="shared" si="16"/>
        <v/>
      </c>
      <c r="F234" s="155"/>
      <c r="G234" s="477" t="str">
        <f t="shared" si="17"/>
        <v/>
      </c>
      <c r="I234" s="155"/>
      <c r="J234" s="155" t="str">
        <f t="shared" si="14"/>
        <v/>
      </c>
      <c r="K234" s="155" t="str">
        <f t="shared" si="15"/>
        <v/>
      </c>
      <c r="R234" s="155"/>
      <c r="S234" s="155"/>
      <c r="X234" s="372"/>
      <c r="Y234" s="373"/>
      <c r="Z234"/>
      <c r="AB234" s="155"/>
      <c r="AZ234" s="339"/>
      <c r="BA234" s="380"/>
      <c r="BB234" s="155"/>
      <c r="BC234" s="394"/>
      <c r="BE234" s="279"/>
      <c r="BF234" s="396"/>
      <c r="BH234" s="155"/>
    </row>
    <row r="235" spans="1:60">
      <c r="A235" s="155" t="str">
        <f t="shared" si="16"/>
        <v/>
      </c>
      <c r="F235" s="155"/>
      <c r="G235" s="477" t="str">
        <f t="shared" si="17"/>
        <v/>
      </c>
      <c r="I235" s="155"/>
      <c r="J235" s="155" t="str">
        <f t="shared" si="14"/>
        <v/>
      </c>
      <c r="K235" s="155" t="str">
        <f t="shared" si="15"/>
        <v/>
      </c>
      <c r="R235" s="155"/>
      <c r="S235" s="155"/>
      <c r="X235" s="372"/>
      <c r="Y235" s="373"/>
      <c r="Z235"/>
      <c r="AB235" s="155"/>
      <c r="AZ235" s="339"/>
      <c r="BA235" s="380"/>
      <c r="BB235" s="155"/>
      <c r="BC235" s="394"/>
      <c r="BE235" s="279"/>
      <c r="BF235" s="396"/>
      <c r="BH235" s="155"/>
    </row>
    <row r="236" spans="1:60">
      <c r="A236" s="155" t="str">
        <f t="shared" si="16"/>
        <v/>
      </c>
      <c r="F236" s="155"/>
      <c r="G236" s="477" t="str">
        <f t="shared" si="17"/>
        <v/>
      </c>
      <c r="I236" s="155"/>
      <c r="J236" s="155" t="str">
        <f t="shared" si="14"/>
        <v/>
      </c>
      <c r="K236" s="155" t="str">
        <f t="shared" si="15"/>
        <v/>
      </c>
      <c r="R236" s="155"/>
      <c r="S236" s="155"/>
      <c r="X236" s="372"/>
      <c r="Y236" s="373"/>
      <c r="Z236"/>
      <c r="AB236" s="155"/>
      <c r="AZ236" s="339"/>
      <c r="BA236" s="380"/>
      <c r="BB236" s="155"/>
      <c r="BC236" s="394"/>
      <c r="BE236" s="279"/>
      <c r="BF236" s="396"/>
      <c r="BH236" s="155"/>
    </row>
    <row r="237" spans="1:60">
      <c r="A237" s="155" t="str">
        <f t="shared" ref="A237:A300" si="18">IF(ISBLANK(H237),"",IFERROR(A236+1,1))</f>
        <v/>
      </c>
      <c r="F237" s="155"/>
      <c r="G237" s="477" t="str">
        <f t="shared" si="17"/>
        <v/>
      </c>
      <c r="I237" s="155"/>
      <c r="J237" s="155" t="str">
        <f t="shared" si="14"/>
        <v/>
      </c>
      <c r="K237" s="155" t="str">
        <f t="shared" si="15"/>
        <v/>
      </c>
      <c r="R237" s="155"/>
      <c r="S237" s="155"/>
      <c r="X237" s="372"/>
      <c r="Y237" s="373"/>
      <c r="Z237"/>
      <c r="AB237" s="155"/>
      <c r="AZ237" s="339"/>
      <c r="BA237" s="380"/>
      <c r="BB237" s="155"/>
      <c r="BC237" s="394"/>
      <c r="BE237" s="279"/>
      <c r="BF237" s="396"/>
      <c r="BH237" s="155"/>
    </row>
    <row r="238" spans="1:60">
      <c r="A238" s="155" t="str">
        <f t="shared" si="18"/>
        <v/>
      </c>
      <c r="F238" s="155"/>
      <c r="G238" s="477" t="str">
        <f t="shared" si="17"/>
        <v/>
      </c>
      <c r="I238" s="155"/>
      <c r="J238" s="155" t="str">
        <f t="shared" si="14"/>
        <v/>
      </c>
      <c r="K238" s="155" t="str">
        <f t="shared" si="15"/>
        <v/>
      </c>
      <c r="R238" s="155"/>
      <c r="S238" s="155"/>
      <c r="X238" s="372"/>
      <c r="Y238" s="373"/>
      <c r="Z238"/>
      <c r="AB238" s="155"/>
      <c r="AZ238" s="339"/>
      <c r="BA238" s="380"/>
      <c r="BB238" s="155"/>
      <c r="BC238" s="394"/>
      <c r="BE238" s="279"/>
      <c r="BF238" s="396"/>
      <c r="BH238" s="155"/>
    </row>
    <row r="239" spans="1:60">
      <c r="A239" s="155" t="str">
        <f t="shared" si="18"/>
        <v/>
      </c>
      <c r="F239" s="155"/>
      <c r="G239" s="477" t="str">
        <f t="shared" si="17"/>
        <v/>
      </c>
      <c r="I239" s="155"/>
      <c r="J239" s="155" t="str">
        <f t="shared" si="14"/>
        <v/>
      </c>
      <c r="K239" s="155" t="str">
        <f t="shared" si="15"/>
        <v/>
      </c>
      <c r="R239" s="155"/>
      <c r="S239" s="155"/>
      <c r="X239" s="372"/>
      <c r="Y239" s="373"/>
      <c r="Z239"/>
      <c r="AB239" s="155"/>
      <c r="AZ239" s="339"/>
      <c r="BA239" s="380"/>
      <c r="BB239" s="155"/>
      <c r="BC239" s="394"/>
      <c r="BE239" s="279"/>
      <c r="BF239" s="396"/>
      <c r="BH239" s="155"/>
    </row>
    <row r="240" spans="1:60">
      <c r="A240" s="155" t="str">
        <f t="shared" si="18"/>
        <v/>
      </c>
      <c r="F240" s="155"/>
      <c r="G240" s="477" t="str">
        <f t="shared" si="17"/>
        <v/>
      </c>
      <c r="I240" s="155"/>
      <c r="J240" s="155" t="str">
        <f t="shared" si="14"/>
        <v/>
      </c>
      <c r="K240" s="155" t="str">
        <f t="shared" si="15"/>
        <v/>
      </c>
      <c r="R240" s="155"/>
      <c r="S240" s="155"/>
      <c r="X240" s="372"/>
      <c r="Y240" s="373"/>
      <c r="Z240"/>
      <c r="AB240" s="155"/>
      <c r="AZ240" s="339"/>
      <c r="BA240" s="380"/>
      <c r="BB240" s="155"/>
      <c r="BC240" s="394"/>
      <c r="BE240" s="279"/>
      <c r="BF240" s="396"/>
      <c r="BH240" s="155"/>
    </row>
    <row r="241" spans="1:60">
      <c r="A241" s="155" t="str">
        <f t="shared" si="18"/>
        <v/>
      </c>
      <c r="F241" s="155"/>
      <c r="G241" s="477" t="str">
        <f t="shared" si="17"/>
        <v/>
      </c>
      <c r="I241" s="155"/>
      <c r="J241" s="155" t="str">
        <f t="shared" si="14"/>
        <v/>
      </c>
      <c r="K241" s="155" t="str">
        <f t="shared" si="15"/>
        <v/>
      </c>
      <c r="R241" s="155"/>
      <c r="S241" s="155"/>
      <c r="X241" s="372"/>
      <c r="Y241" s="373"/>
      <c r="Z241"/>
      <c r="AB241" s="155"/>
      <c r="AZ241" s="339"/>
      <c r="BA241" s="380"/>
      <c r="BB241" s="155"/>
      <c r="BC241" s="394"/>
      <c r="BE241" s="279"/>
      <c r="BF241" s="396"/>
      <c r="BH241" s="155"/>
    </row>
    <row r="242" spans="1:60">
      <c r="A242" s="155" t="str">
        <f t="shared" si="18"/>
        <v/>
      </c>
      <c r="F242" s="155"/>
      <c r="G242" s="477" t="str">
        <f t="shared" si="17"/>
        <v/>
      </c>
      <c r="I242" s="155"/>
      <c r="J242" s="155" t="str">
        <f t="shared" si="14"/>
        <v/>
      </c>
      <c r="K242" s="155" t="str">
        <f t="shared" si="15"/>
        <v/>
      </c>
      <c r="R242" s="155"/>
      <c r="S242" s="155"/>
      <c r="X242" s="372"/>
      <c r="Y242" s="373"/>
      <c r="Z242"/>
      <c r="AB242" s="155"/>
      <c r="AZ242" s="339"/>
      <c r="BA242" s="380"/>
      <c r="BB242" s="155"/>
      <c r="BC242" s="394"/>
      <c r="BE242" s="279"/>
      <c r="BF242" s="396"/>
      <c r="BH242" s="155"/>
    </row>
    <row r="243" spans="1:60">
      <c r="A243" s="155" t="str">
        <f t="shared" si="18"/>
        <v/>
      </c>
      <c r="F243" s="155"/>
      <c r="G243" s="477" t="str">
        <f t="shared" si="17"/>
        <v/>
      </c>
      <c r="I243" s="155"/>
      <c r="J243" s="155" t="str">
        <f t="shared" si="14"/>
        <v/>
      </c>
      <c r="K243" s="155" t="str">
        <f t="shared" si="15"/>
        <v/>
      </c>
      <c r="R243" s="155"/>
      <c r="S243" s="155"/>
      <c r="X243" s="372"/>
      <c r="Y243" s="373"/>
      <c r="Z243"/>
      <c r="AB243" s="155"/>
      <c r="AZ243" s="339"/>
      <c r="BA243" s="380"/>
      <c r="BB243" s="155"/>
      <c r="BC243" s="394"/>
      <c r="BE243" s="279"/>
      <c r="BF243" s="396"/>
      <c r="BH243" s="155"/>
    </row>
    <row r="244" spans="1:60">
      <c r="A244" s="155" t="str">
        <f t="shared" si="18"/>
        <v/>
      </c>
      <c r="F244" s="155"/>
      <c r="G244" s="477" t="str">
        <f t="shared" si="17"/>
        <v/>
      </c>
      <c r="I244" s="155"/>
      <c r="J244" s="155" t="str">
        <f t="shared" si="14"/>
        <v/>
      </c>
      <c r="K244" s="155" t="str">
        <f t="shared" si="15"/>
        <v/>
      </c>
      <c r="R244" s="155"/>
      <c r="S244" s="155"/>
      <c r="X244" s="372"/>
      <c r="Y244" s="373"/>
      <c r="Z244"/>
      <c r="AB244" s="155"/>
      <c r="AZ244" s="339"/>
      <c r="BA244" s="380"/>
      <c r="BB244" s="155"/>
      <c r="BC244" s="394"/>
      <c r="BE244" s="279"/>
      <c r="BF244" s="396"/>
      <c r="BH244" s="155"/>
    </row>
    <row r="245" spans="1:60">
      <c r="A245" s="155" t="str">
        <f t="shared" si="18"/>
        <v/>
      </c>
      <c r="F245" s="155"/>
      <c r="G245" s="477" t="str">
        <f t="shared" si="17"/>
        <v/>
      </c>
      <c r="I245" s="155"/>
      <c r="J245" s="155" t="str">
        <f t="shared" si="14"/>
        <v/>
      </c>
      <c r="K245" s="155" t="str">
        <f t="shared" si="15"/>
        <v/>
      </c>
      <c r="R245" s="155"/>
      <c r="S245" s="155"/>
      <c r="X245" s="372"/>
      <c r="Y245" s="373"/>
      <c r="Z245"/>
      <c r="AB245" s="155"/>
      <c r="AZ245" s="339"/>
      <c r="BA245" s="380"/>
      <c r="BB245" s="155"/>
      <c r="BC245" s="394"/>
      <c r="BE245" s="279"/>
      <c r="BF245" s="396"/>
      <c r="BH245" s="155"/>
    </row>
    <row r="246" spans="1:60">
      <c r="A246" s="155" t="str">
        <f t="shared" si="18"/>
        <v/>
      </c>
      <c r="F246" s="155"/>
      <c r="G246" s="477" t="str">
        <f t="shared" si="17"/>
        <v/>
      </c>
      <c r="I246" s="155"/>
      <c r="J246" s="155" t="str">
        <f t="shared" si="14"/>
        <v/>
      </c>
      <c r="K246" s="155" t="str">
        <f t="shared" si="15"/>
        <v/>
      </c>
      <c r="R246" s="155"/>
      <c r="S246" s="155"/>
      <c r="X246" s="372"/>
      <c r="Y246" s="373"/>
      <c r="Z246"/>
      <c r="AB246" s="155"/>
      <c r="AZ246" s="339"/>
      <c r="BA246" s="380"/>
      <c r="BB246" s="155"/>
      <c r="BC246" s="394"/>
      <c r="BE246" s="279"/>
      <c r="BF246" s="396"/>
      <c r="BH246" s="155"/>
    </row>
    <row r="247" spans="1:60">
      <c r="A247" s="155" t="str">
        <f t="shared" si="18"/>
        <v/>
      </c>
      <c r="F247" s="155"/>
      <c r="G247" s="477" t="str">
        <f t="shared" si="17"/>
        <v/>
      </c>
      <c r="I247" s="155"/>
      <c r="J247" s="155" t="str">
        <f t="shared" si="14"/>
        <v/>
      </c>
      <c r="K247" s="155" t="str">
        <f t="shared" si="15"/>
        <v/>
      </c>
      <c r="R247" s="155"/>
      <c r="S247" s="155"/>
      <c r="X247" s="372"/>
      <c r="Y247" s="373"/>
      <c r="Z247"/>
      <c r="AB247" s="155"/>
      <c r="AZ247" s="339"/>
      <c r="BA247" s="380"/>
      <c r="BB247" s="155"/>
      <c r="BC247" s="394"/>
      <c r="BE247" s="279"/>
      <c r="BF247" s="396"/>
      <c r="BH247" s="155"/>
    </row>
    <row r="248" spans="1:60">
      <c r="A248" s="155" t="str">
        <f t="shared" si="18"/>
        <v/>
      </c>
      <c r="F248" s="155"/>
      <c r="G248" s="477" t="str">
        <f t="shared" si="17"/>
        <v/>
      </c>
      <c r="I248" s="155"/>
      <c r="J248" s="155" t="str">
        <f t="shared" si="14"/>
        <v/>
      </c>
      <c r="K248" s="155" t="str">
        <f t="shared" si="15"/>
        <v/>
      </c>
      <c r="R248" s="155"/>
      <c r="S248" s="155"/>
      <c r="X248" s="372"/>
      <c r="Y248" s="373"/>
      <c r="Z248"/>
      <c r="AB248" s="155"/>
      <c r="AZ248" s="339"/>
      <c r="BA248" s="380"/>
      <c r="BB248" s="155"/>
      <c r="BC248" s="394"/>
      <c r="BE248" s="279"/>
      <c r="BF248" s="396"/>
      <c r="BH248" s="155"/>
    </row>
    <row r="249" spans="1:60">
      <c r="A249" s="155" t="str">
        <f t="shared" si="18"/>
        <v/>
      </c>
      <c r="F249" s="155"/>
      <c r="G249" s="477" t="str">
        <f t="shared" si="17"/>
        <v/>
      </c>
      <c r="I249" s="155"/>
      <c r="J249" s="155" t="str">
        <f t="shared" si="14"/>
        <v/>
      </c>
      <c r="K249" s="155" t="str">
        <f t="shared" si="15"/>
        <v/>
      </c>
      <c r="R249" s="155"/>
      <c r="S249" s="155"/>
      <c r="X249" s="372"/>
      <c r="Y249" s="373"/>
      <c r="Z249"/>
      <c r="AB249" s="155"/>
      <c r="AZ249" s="339"/>
      <c r="BA249" s="380"/>
      <c r="BB249" s="155"/>
      <c r="BC249" s="394"/>
      <c r="BE249" s="279"/>
      <c r="BF249" s="396"/>
      <c r="BH249" s="155"/>
    </row>
    <row r="250" spans="1:60">
      <c r="A250" s="155" t="str">
        <f t="shared" si="18"/>
        <v/>
      </c>
      <c r="F250" s="155"/>
      <c r="G250" s="477" t="str">
        <f t="shared" si="17"/>
        <v/>
      </c>
      <c r="I250" s="155"/>
      <c r="J250" s="155" t="str">
        <f t="shared" si="14"/>
        <v/>
      </c>
      <c r="K250" s="155" t="str">
        <f t="shared" si="15"/>
        <v/>
      </c>
      <c r="R250" s="155"/>
      <c r="S250" s="155"/>
      <c r="X250" s="372"/>
      <c r="Y250" s="373"/>
      <c r="Z250"/>
      <c r="AB250" s="155"/>
      <c r="AZ250" s="339"/>
      <c r="BA250" s="380"/>
      <c r="BB250" s="155"/>
      <c r="BC250" s="394"/>
      <c r="BE250" s="279"/>
      <c r="BF250" s="396"/>
      <c r="BH250" s="155"/>
    </row>
    <row r="251" spans="1:60">
      <c r="A251" s="155" t="str">
        <f t="shared" si="18"/>
        <v/>
      </c>
      <c r="F251" s="155"/>
      <c r="G251" s="477" t="str">
        <f t="shared" si="17"/>
        <v/>
      </c>
      <c r="I251" s="155"/>
      <c r="J251" s="155" t="str">
        <f t="shared" si="14"/>
        <v/>
      </c>
      <c r="K251" s="155" t="str">
        <f t="shared" si="15"/>
        <v/>
      </c>
      <c r="R251" s="155"/>
      <c r="S251" s="155"/>
      <c r="X251" s="372"/>
      <c r="Y251" s="373"/>
      <c r="Z251"/>
      <c r="AB251" s="155"/>
      <c r="AZ251" s="339"/>
      <c r="BA251" s="380"/>
      <c r="BB251" s="155"/>
      <c r="BC251" s="394"/>
      <c r="BE251" s="279"/>
      <c r="BF251" s="396"/>
      <c r="BH251" s="155"/>
    </row>
    <row r="252" spans="1:60">
      <c r="A252" s="155" t="str">
        <f t="shared" si="18"/>
        <v/>
      </c>
      <c r="F252" s="155"/>
      <c r="G252" s="477" t="str">
        <f t="shared" si="17"/>
        <v/>
      </c>
      <c r="I252" s="155"/>
      <c r="J252" s="155" t="str">
        <f t="shared" si="14"/>
        <v/>
      </c>
      <c r="K252" s="155" t="str">
        <f t="shared" si="15"/>
        <v/>
      </c>
      <c r="R252" s="155"/>
      <c r="S252" s="155"/>
      <c r="X252" s="372"/>
      <c r="Y252" s="373"/>
      <c r="Z252"/>
      <c r="AB252" s="155"/>
      <c r="AZ252" s="339"/>
      <c r="BA252" s="380"/>
      <c r="BB252" s="155"/>
      <c r="BC252" s="394"/>
      <c r="BE252" s="279"/>
      <c r="BF252" s="396"/>
      <c r="BH252" s="155"/>
    </row>
    <row r="253" spans="1:60">
      <c r="A253" s="155" t="str">
        <f t="shared" si="18"/>
        <v/>
      </c>
      <c r="F253" s="155"/>
      <c r="G253" s="477" t="str">
        <f t="shared" si="17"/>
        <v/>
      </c>
      <c r="I253" s="155"/>
      <c r="J253" s="155" t="str">
        <f t="shared" si="14"/>
        <v/>
      </c>
      <c r="K253" s="155" t="str">
        <f t="shared" si="15"/>
        <v/>
      </c>
      <c r="R253" s="155"/>
      <c r="S253" s="155"/>
      <c r="X253" s="372"/>
      <c r="Y253" s="373"/>
      <c r="Z253"/>
      <c r="AB253" s="155"/>
      <c r="AZ253" s="339"/>
      <c r="BA253" s="380"/>
      <c r="BB253" s="155"/>
      <c r="BC253" s="394"/>
      <c r="BE253" s="279"/>
      <c r="BF253" s="396"/>
      <c r="BH253" s="155"/>
    </row>
    <row r="254" spans="1:60">
      <c r="A254" s="155" t="str">
        <f t="shared" si="18"/>
        <v/>
      </c>
      <c r="F254" s="155"/>
      <c r="G254" s="477" t="str">
        <f t="shared" si="17"/>
        <v/>
      </c>
      <c r="I254" s="155"/>
      <c r="J254" s="155" t="str">
        <f t="shared" si="14"/>
        <v/>
      </c>
      <c r="K254" s="155" t="str">
        <f t="shared" si="15"/>
        <v/>
      </c>
      <c r="R254" s="155"/>
      <c r="S254" s="155"/>
      <c r="X254" s="372"/>
      <c r="Y254" s="373"/>
      <c r="Z254"/>
      <c r="AB254" s="155"/>
      <c r="AZ254" s="339"/>
      <c r="BA254" s="380"/>
      <c r="BB254" s="155"/>
      <c r="BC254" s="394"/>
      <c r="BE254" s="279"/>
      <c r="BF254" s="396"/>
      <c r="BH254" s="155"/>
    </row>
    <row r="255" spans="1:60">
      <c r="A255" s="155" t="str">
        <f t="shared" si="18"/>
        <v/>
      </c>
      <c r="F255" s="155"/>
      <c r="G255" s="477" t="str">
        <f t="shared" si="17"/>
        <v/>
      </c>
      <c r="I255" s="155"/>
      <c r="J255" s="155" t="str">
        <f t="shared" si="14"/>
        <v/>
      </c>
      <c r="K255" s="155" t="str">
        <f t="shared" si="15"/>
        <v/>
      </c>
      <c r="R255" s="155"/>
      <c r="S255" s="155"/>
      <c r="X255" s="372"/>
      <c r="Y255" s="373"/>
      <c r="Z255"/>
      <c r="AB255" s="155"/>
      <c r="AZ255" s="339"/>
      <c r="BA255" s="380"/>
      <c r="BB255" s="155"/>
      <c r="BC255" s="394"/>
      <c r="BE255" s="279"/>
      <c r="BF255" s="396"/>
      <c r="BH255" s="155"/>
    </row>
    <row r="256" spans="1:60">
      <c r="A256" s="155" t="str">
        <f t="shared" si="18"/>
        <v/>
      </c>
      <c r="F256" s="155"/>
      <c r="G256" s="477" t="str">
        <f t="shared" si="17"/>
        <v/>
      </c>
      <c r="I256" s="155"/>
      <c r="J256" s="155" t="str">
        <f t="shared" si="14"/>
        <v/>
      </c>
      <c r="K256" s="155" t="str">
        <f t="shared" si="15"/>
        <v/>
      </c>
      <c r="R256" s="155"/>
      <c r="S256" s="155"/>
      <c r="X256" s="372"/>
      <c r="Y256" s="373"/>
      <c r="Z256"/>
      <c r="AB256" s="155"/>
      <c r="AZ256" s="339"/>
      <c r="BA256" s="380"/>
      <c r="BB256" s="155"/>
      <c r="BC256" s="394"/>
      <c r="BE256" s="279"/>
      <c r="BF256" s="396"/>
      <c r="BH256" s="155"/>
    </row>
    <row r="257" spans="1:60">
      <c r="A257" s="155" t="str">
        <f t="shared" si="18"/>
        <v/>
      </c>
      <c r="F257" s="155"/>
      <c r="G257" s="477" t="str">
        <f t="shared" si="17"/>
        <v/>
      </c>
      <c r="I257" s="155"/>
      <c r="J257" s="155" t="str">
        <f t="shared" si="14"/>
        <v/>
      </c>
      <c r="K257" s="155" t="str">
        <f t="shared" si="15"/>
        <v/>
      </c>
      <c r="R257" s="155"/>
      <c r="S257" s="155"/>
      <c r="X257" s="372"/>
      <c r="Y257" s="373"/>
      <c r="Z257"/>
      <c r="AB257" s="155"/>
      <c r="AZ257" s="339"/>
      <c r="BA257" s="380"/>
      <c r="BB257" s="155"/>
      <c r="BC257" s="394"/>
      <c r="BE257" s="279"/>
      <c r="BF257" s="396"/>
      <c r="BH257" s="155"/>
    </row>
    <row r="258" spans="1:60">
      <c r="A258" s="155" t="str">
        <f t="shared" si="18"/>
        <v/>
      </c>
      <c r="F258" s="155"/>
      <c r="G258" s="477" t="str">
        <f t="shared" si="17"/>
        <v/>
      </c>
      <c r="I258" s="155"/>
      <c r="J258" s="155" t="str">
        <f t="shared" si="14"/>
        <v/>
      </c>
      <c r="K258" s="155" t="str">
        <f t="shared" si="15"/>
        <v/>
      </c>
      <c r="R258" s="155"/>
      <c r="S258" s="155"/>
      <c r="X258" s="372"/>
      <c r="Y258" s="373"/>
      <c r="Z258"/>
      <c r="AB258" s="155"/>
      <c r="AZ258" s="339"/>
      <c r="BA258" s="380"/>
      <c r="BB258" s="155"/>
      <c r="BC258" s="394"/>
      <c r="BE258" s="279"/>
      <c r="BF258" s="396"/>
      <c r="BH258" s="155"/>
    </row>
    <row r="259" spans="1:60">
      <c r="A259" s="155" t="str">
        <f t="shared" si="18"/>
        <v/>
      </c>
      <c r="F259" s="155"/>
      <c r="G259" s="477" t="str">
        <f t="shared" si="17"/>
        <v/>
      </c>
      <c r="I259" s="155"/>
      <c r="J259" s="155" t="str">
        <f t="shared" si="14"/>
        <v/>
      </c>
      <c r="K259" s="155" t="str">
        <f t="shared" si="15"/>
        <v/>
      </c>
      <c r="R259" s="155"/>
      <c r="S259" s="155"/>
      <c r="X259" s="372"/>
      <c r="Y259" s="373"/>
      <c r="Z259"/>
      <c r="AB259" s="155"/>
      <c r="AZ259" s="339"/>
      <c r="BA259" s="380"/>
      <c r="BB259" s="155"/>
      <c r="BC259" s="394"/>
      <c r="BE259" s="279"/>
      <c r="BF259" s="396"/>
      <c r="BH259" s="155"/>
    </row>
    <row r="260" spans="1:60">
      <c r="A260" s="155" t="str">
        <f t="shared" si="18"/>
        <v/>
      </c>
      <c r="F260" s="155"/>
      <c r="G260" s="477" t="str">
        <f t="shared" si="17"/>
        <v/>
      </c>
      <c r="I260" s="155"/>
      <c r="J260" s="155" t="str">
        <f t="shared" si="14"/>
        <v/>
      </c>
      <c r="K260" s="155" t="str">
        <f t="shared" si="15"/>
        <v/>
      </c>
      <c r="R260" s="155"/>
      <c r="S260" s="155"/>
      <c r="X260" s="372"/>
      <c r="Y260" s="373"/>
      <c r="Z260"/>
      <c r="AB260" s="155"/>
      <c r="AZ260" s="339"/>
      <c r="BA260" s="380"/>
      <c r="BB260" s="155"/>
      <c r="BC260" s="394"/>
      <c r="BE260" s="279"/>
      <c r="BF260" s="396"/>
      <c r="BH260" s="155"/>
    </row>
    <row r="261" spans="1:60">
      <c r="A261" s="155" t="str">
        <f t="shared" si="18"/>
        <v/>
      </c>
      <c r="F261" s="155"/>
      <c r="G261" s="477" t="str">
        <f t="shared" si="17"/>
        <v/>
      </c>
      <c r="I261" s="155"/>
      <c r="J261" s="155" t="str">
        <f t="shared" si="14"/>
        <v/>
      </c>
      <c r="K261" s="155" t="str">
        <f t="shared" si="15"/>
        <v/>
      </c>
      <c r="R261" s="155"/>
      <c r="S261" s="155"/>
      <c r="X261" s="372"/>
      <c r="Y261" s="373"/>
      <c r="Z261"/>
      <c r="AB261" s="155"/>
      <c r="AZ261" s="339"/>
      <c r="BA261" s="380"/>
      <c r="BB261" s="155"/>
      <c r="BC261" s="394"/>
      <c r="BE261" s="279"/>
      <c r="BF261" s="396"/>
      <c r="BH261" s="155"/>
    </row>
    <row r="262" spans="1:60">
      <c r="A262" s="155" t="str">
        <f t="shared" si="18"/>
        <v/>
      </c>
      <c r="F262" s="155"/>
      <c r="G262" s="477" t="str">
        <f t="shared" si="17"/>
        <v/>
      </c>
      <c r="I262" s="155"/>
      <c r="J262" s="155" t="str">
        <f t="shared" si="14"/>
        <v/>
      </c>
      <c r="K262" s="155" t="str">
        <f t="shared" si="15"/>
        <v/>
      </c>
      <c r="R262" s="155"/>
      <c r="S262" s="155"/>
      <c r="X262" s="372"/>
      <c r="Y262" s="373"/>
      <c r="Z262"/>
      <c r="AB262" s="155"/>
      <c r="AZ262" s="339"/>
      <c r="BA262" s="380"/>
      <c r="BB262" s="155"/>
      <c r="BC262" s="394"/>
      <c r="BE262" s="279"/>
      <c r="BF262" s="396"/>
      <c r="BH262" s="155"/>
    </row>
    <row r="263" spans="1:60">
      <c r="A263" s="155" t="str">
        <f t="shared" si="18"/>
        <v/>
      </c>
      <c r="F263" s="155"/>
      <c r="G263" s="477" t="str">
        <f t="shared" si="17"/>
        <v/>
      </c>
      <c r="I263" s="155"/>
      <c r="J263" s="155" t="str">
        <f t="shared" si="14"/>
        <v/>
      </c>
      <c r="K263" s="155" t="str">
        <f t="shared" si="15"/>
        <v/>
      </c>
      <c r="R263" s="155"/>
      <c r="S263" s="155"/>
      <c r="X263" s="372"/>
      <c r="Y263" s="373"/>
      <c r="Z263"/>
      <c r="AB263" s="155"/>
      <c r="AZ263" s="339"/>
      <c r="BA263" s="380"/>
      <c r="BB263" s="155"/>
      <c r="BC263" s="394"/>
      <c r="BE263" s="279"/>
      <c r="BF263" s="396"/>
      <c r="BH263" s="155"/>
    </row>
    <row r="264" spans="1:60">
      <c r="A264" s="155" t="str">
        <f t="shared" si="18"/>
        <v/>
      </c>
      <c r="F264" s="155"/>
      <c r="G264" s="477" t="str">
        <f t="shared" si="17"/>
        <v/>
      </c>
      <c r="I264" s="155"/>
      <c r="J264" s="155" t="str">
        <f t="shared" si="14"/>
        <v/>
      </c>
      <c r="K264" s="155" t="str">
        <f t="shared" si="15"/>
        <v/>
      </c>
      <c r="R264" s="155"/>
      <c r="S264" s="155"/>
      <c r="X264" s="372"/>
      <c r="Y264" s="373"/>
      <c r="Z264"/>
      <c r="AB264" s="155"/>
      <c r="AZ264" s="339"/>
      <c r="BA264" s="380"/>
      <c r="BB264" s="155"/>
      <c r="BC264" s="394"/>
      <c r="BE264" s="279"/>
      <c r="BF264" s="396"/>
      <c r="BH264" s="155"/>
    </row>
    <row r="265" spans="1:60">
      <c r="A265" s="155" t="str">
        <f t="shared" si="18"/>
        <v/>
      </c>
      <c r="F265" s="155"/>
      <c r="G265" s="477" t="str">
        <f t="shared" si="17"/>
        <v/>
      </c>
      <c r="I265" s="155"/>
      <c r="J265" s="155" t="str">
        <f t="shared" ref="J265:J302" si="19">IF(ISBLANK($H265),"",
_xlfn.TEXTJOIN("/",TRUE,
IF(ISBLANK(INDEX($L265:$Y265,MATCH($N$6,$L$6:$Y$6,0))),"","#CastingTime"),
IF(ISBLANK(INDEX($L265:$Y265,MATCH($T$6,$L$6:$Y$6,0))),"","#Damage"),
IF(ISBLANK(INDEX($L265:$Y265,MATCH($L$6,$L$6:$Y$6,0))),"","#Distance"),
IF(ISBLANK(INDEX($L265:$Y265,MATCH($V$6,$L$6:$Y$6,0))),"","#Range"),
IF(ISBLANK(INDEX($L265:$Y265,MATCH($P$6,$L$6:$Y$6,0))),"","#Duration"),
IF(ISBLANK(INDEX($L265:$Y265,MATCH($X$6,$L$6:$Y$6,0))),"","#Mana"),
IF(ISBLANK(INDEX($L265:$Y265,MATCH($R$6,$L$6:$Y$6,0))),"","#CoolDown")))</f>
        <v/>
      </c>
      <c r="K265" s="155" t="str">
        <f t="shared" ref="K265:K302" si="20">IF(ISBLANK($H265),"",
_xlfn.TEXTJOIN("/",TRUE,
IF(ISBLANK(INDEX($L265:$Y265,MATCH($O$6,$L$6:$Y$6,0))),"","~CastingTime"),
IF(ISBLANK(INDEX($L265:$Y265,MATCH($U$6,$L$6:$Y$6,0))),"","~Damage"),
IF(ISBLANK(INDEX($L265:$Y265,MATCH($M$6,$L$6:$Y$6,0))),"","~Distance"),
IF(ISBLANK(INDEX($L265:$Y265,MATCH($W$6,$L$6:$Y$6,0))),"","~Range"),
IF(ISBLANK(INDEX($L265:$Y265,MATCH($Q$6,$L$6:$Y$6,0))),"","~Duration"),
IF(ISBLANK(INDEX($L265:$Y265,MATCH($Y$6,$L$6:$Y$6,0))),"","~Mana"),
IF(ISBLANK(INDEX($L265:$Y265,MATCH($S$6,$L$6:$Y$6,0))),"","~CoolDown")))</f>
        <v/>
      </c>
      <c r="R265" s="155"/>
      <c r="S265" s="155"/>
      <c r="X265" s="372"/>
      <c r="Y265" s="373"/>
      <c r="Z265"/>
      <c r="AB265" s="155"/>
      <c r="AZ265" s="339"/>
      <c r="BA265" s="380"/>
      <c r="BB265" s="155"/>
      <c r="BC265" s="394"/>
      <c r="BE265" s="279"/>
      <c r="BF265" s="396"/>
      <c r="BH265" s="155"/>
    </row>
    <row r="266" spans="1:60">
      <c r="A266" s="155" t="str">
        <f t="shared" si="18"/>
        <v/>
      </c>
      <c r="F266" s="155"/>
      <c r="G266" s="477" t="str">
        <f t="shared" si="17"/>
        <v/>
      </c>
      <c r="I266" s="155"/>
      <c r="J266" s="155" t="str">
        <f t="shared" si="19"/>
        <v/>
      </c>
      <c r="K266" s="155" t="str">
        <f t="shared" si="20"/>
        <v/>
      </c>
      <c r="R266" s="155"/>
      <c r="S266" s="155"/>
      <c r="X266" s="372"/>
      <c r="Y266" s="373"/>
      <c r="Z266"/>
      <c r="AB266" s="155"/>
      <c r="AZ266" s="339"/>
      <c r="BA266" s="380"/>
      <c r="BB266" s="155"/>
      <c r="BC266" s="394"/>
      <c r="BE266" s="279"/>
      <c r="BF266" s="396"/>
      <c r="BH266" s="155"/>
    </row>
    <row r="267" spans="1:60">
      <c r="A267" s="155" t="str">
        <f t="shared" si="18"/>
        <v/>
      </c>
      <c r="F267" s="155"/>
      <c r="G267" s="477" t="str">
        <f t="shared" si="17"/>
        <v/>
      </c>
      <c r="I267" s="155"/>
      <c r="J267" s="155" t="str">
        <f t="shared" si="19"/>
        <v/>
      </c>
      <c r="K267" s="155" t="str">
        <f t="shared" si="20"/>
        <v/>
      </c>
      <c r="R267" s="155"/>
      <c r="S267" s="155"/>
      <c r="X267" s="372"/>
      <c r="Y267" s="373"/>
      <c r="Z267"/>
      <c r="AB267" s="155"/>
      <c r="AZ267" s="339"/>
      <c r="BA267" s="380"/>
      <c r="BB267" s="155"/>
      <c r="BC267" s="394"/>
      <c r="BE267" s="279"/>
      <c r="BF267" s="396"/>
      <c r="BH267" s="155"/>
    </row>
    <row r="268" spans="1:60">
      <c r="A268" s="155" t="str">
        <f t="shared" si="18"/>
        <v/>
      </c>
      <c r="F268" s="155"/>
      <c r="G268" s="477" t="str">
        <f t="shared" si="17"/>
        <v/>
      </c>
      <c r="I268" s="155"/>
      <c r="J268" s="155" t="str">
        <f t="shared" si="19"/>
        <v/>
      </c>
      <c r="K268" s="155" t="str">
        <f t="shared" si="20"/>
        <v/>
      </c>
      <c r="R268" s="155"/>
      <c r="S268" s="155"/>
      <c r="X268" s="372"/>
      <c r="Y268" s="373"/>
      <c r="Z268"/>
      <c r="AB268" s="155"/>
      <c r="AZ268" s="339"/>
      <c r="BA268" s="380"/>
      <c r="BB268" s="155"/>
      <c r="BC268" s="394"/>
      <c r="BE268" s="279"/>
      <c r="BF268" s="396"/>
      <c r="BH268" s="155"/>
    </row>
    <row r="269" spans="1:60">
      <c r="A269" s="155" t="str">
        <f t="shared" si="18"/>
        <v/>
      </c>
      <c r="F269" s="155"/>
      <c r="G269" s="477" t="str">
        <f t="shared" si="17"/>
        <v/>
      </c>
      <c r="I269" s="155"/>
      <c r="J269" s="155" t="str">
        <f t="shared" si="19"/>
        <v/>
      </c>
      <c r="K269" s="155" t="str">
        <f t="shared" si="20"/>
        <v/>
      </c>
      <c r="R269" s="155"/>
      <c r="S269" s="155"/>
      <c r="X269" s="372"/>
      <c r="Y269" s="373"/>
      <c r="Z269"/>
      <c r="AB269" s="155"/>
      <c r="AZ269" s="339"/>
      <c r="BA269" s="380"/>
      <c r="BB269" s="155"/>
      <c r="BC269" s="394"/>
      <c r="BE269" s="279"/>
      <c r="BF269" s="396"/>
      <c r="BH269" s="155"/>
    </row>
    <row r="270" spans="1:60">
      <c r="A270" s="155" t="str">
        <f t="shared" si="18"/>
        <v/>
      </c>
      <c r="F270" s="155"/>
      <c r="G270" s="477" t="str">
        <f t="shared" si="17"/>
        <v/>
      </c>
      <c r="I270" s="155"/>
      <c r="J270" s="155" t="str">
        <f t="shared" si="19"/>
        <v/>
      </c>
      <c r="K270" s="155" t="str">
        <f t="shared" si="20"/>
        <v/>
      </c>
      <c r="R270" s="155"/>
      <c r="S270" s="155"/>
      <c r="X270" s="372"/>
      <c r="Y270" s="373"/>
      <c r="Z270"/>
      <c r="AB270" s="155"/>
      <c r="AZ270" s="339"/>
      <c r="BA270" s="380"/>
      <c r="BB270" s="155"/>
      <c r="BC270" s="394"/>
      <c r="BE270" s="279"/>
      <c r="BF270" s="396"/>
      <c r="BH270" s="155"/>
    </row>
    <row r="271" spans="1:60">
      <c r="A271" s="155" t="str">
        <f t="shared" si="18"/>
        <v/>
      </c>
      <c r="F271" s="155"/>
      <c r="G271" s="477" t="str">
        <f t="shared" si="17"/>
        <v/>
      </c>
      <c r="I271" s="155"/>
      <c r="J271" s="155" t="str">
        <f t="shared" si="19"/>
        <v/>
      </c>
      <c r="K271" s="155" t="str">
        <f t="shared" si="20"/>
        <v/>
      </c>
      <c r="R271" s="155"/>
      <c r="S271" s="155"/>
      <c r="X271" s="372"/>
      <c r="Y271" s="373"/>
      <c r="Z271"/>
      <c r="AB271" s="155"/>
      <c r="AZ271" s="339"/>
      <c r="BA271" s="380"/>
      <c r="BB271" s="155"/>
      <c r="BC271" s="394"/>
      <c r="BE271" s="279"/>
      <c r="BF271" s="396"/>
      <c r="BH271" s="155"/>
    </row>
    <row r="272" spans="1:60">
      <c r="A272" s="155" t="str">
        <f t="shared" si="18"/>
        <v/>
      </c>
      <c r="F272" s="155"/>
      <c r="G272" s="477" t="str">
        <f t="shared" si="17"/>
        <v/>
      </c>
      <c r="I272" s="155"/>
      <c r="J272" s="155" t="str">
        <f t="shared" si="19"/>
        <v/>
      </c>
      <c r="K272" s="155" t="str">
        <f t="shared" si="20"/>
        <v/>
      </c>
      <c r="R272" s="155"/>
      <c r="S272" s="155"/>
      <c r="X272" s="372"/>
      <c r="Y272" s="373"/>
      <c r="Z272"/>
      <c r="AB272" s="155"/>
      <c r="AZ272" s="339"/>
      <c r="BA272" s="380"/>
      <c r="BB272" s="155"/>
      <c r="BC272" s="394"/>
      <c r="BE272" s="279"/>
      <c r="BF272" s="396"/>
      <c r="BH272" s="155"/>
    </row>
    <row r="273" spans="1:60">
      <c r="A273" s="155" t="str">
        <f t="shared" si="18"/>
        <v/>
      </c>
      <c r="F273" s="155"/>
      <c r="G273" s="477" t="str">
        <f t="shared" si="17"/>
        <v/>
      </c>
      <c r="I273" s="155"/>
      <c r="J273" s="155" t="str">
        <f t="shared" si="19"/>
        <v/>
      </c>
      <c r="K273" s="155" t="str">
        <f t="shared" si="20"/>
        <v/>
      </c>
      <c r="R273" s="155"/>
      <c r="S273" s="155"/>
      <c r="X273" s="372"/>
      <c r="Y273" s="373"/>
      <c r="Z273"/>
      <c r="AB273" s="155"/>
      <c r="AZ273" s="339"/>
      <c r="BA273" s="380"/>
      <c r="BB273" s="155"/>
      <c r="BC273" s="394"/>
      <c r="BE273" s="279"/>
      <c r="BF273" s="396"/>
      <c r="BH273" s="155"/>
    </row>
    <row r="274" spans="1:60">
      <c r="A274" s="155" t="str">
        <f t="shared" si="18"/>
        <v/>
      </c>
      <c r="F274" s="155"/>
      <c r="G274" s="477" t="str">
        <f t="shared" si="17"/>
        <v/>
      </c>
      <c r="I274" s="155"/>
      <c r="J274" s="155" t="str">
        <f t="shared" si="19"/>
        <v/>
      </c>
      <c r="K274" s="155" t="str">
        <f t="shared" si="20"/>
        <v/>
      </c>
      <c r="R274" s="155"/>
      <c r="S274" s="155"/>
      <c r="X274" s="372"/>
      <c r="Y274" s="373"/>
      <c r="Z274"/>
      <c r="AB274" s="155"/>
      <c r="AZ274" s="339"/>
      <c r="BA274" s="380"/>
      <c r="BB274" s="155"/>
      <c r="BC274" s="394"/>
      <c r="BE274" s="279"/>
      <c r="BF274" s="396"/>
      <c r="BH274" s="155"/>
    </row>
    <row r="275" spans="1:60">
      <c r="A275" s="155" t="str">
        <f t="shared" si="18"/>
        <v/>
      </c>
      <c r="F275" s="155"/>
      <c r="G275" s="477" t="str">
        <f t="shared" si="17"/>
        <v/>
      </c>
      <c r="I275" s="155"/>
      <c r="J275" s="155" t="str">
        <f t="shared" si="19"/>
        <v/>
      </c>
      <c r="K275" s="155" t="str">
        <f t="shared" si="20"/>
        <v/>
      </c>
      <c r="R275" s="155"/>
      <c r="S275" s="155"/>
      <c r="X275" s="372"/>
      <c r="Y275" s="373"/>
      <c r="Z275"/>
      <c r="AB275" s="155"/>
      <c r="AZ275" s="339"/>
      <c r="BA275" s="380"/>
      <c r="BB275" s="155"/>
      <c r="BC275" s="394"/>
      <c r="BE275" s="279"/>
      <c r="BF275" s="396"/>
      <c r="BH275" s="155"/>
    </row>
    <row r="276" spans="1:60">
      <c r="A276" s="155" t="str">
        <f t="shared" si="18"/>
        <v/>
      </c>
      <c r="F276" s="155"/>
      <c r="G276" s="477" t="str">
        <f t="shared" si="17"/>
        <v/>
      </c>
      <c r="I276" s="155"/>
      <c r="J276" s="155" t="str">
        <f t="shared" si="19"/>
        <v/>
      </c>
      <c r="K276" s="155" t="str">
        <f t="shared" si="20"/>
        <v/>
      </c>
      <c r="R276" s="155"/>
      <c r="S276" s="155"/>
      <c r="X276" s="372"/>
      <c r="Y276" s="373"/>
      <c r="Z276"/>
      <c r="AB276" s="155"/>
      <c r="AZ276" s="339"/>
      <c r="BA276" s="380"/>
      <c r="BB276" s="155"/>
      <c r="BC276" s="394"/>
      <c r="BE276" s="279"/>
      <c r="BF276" s="396"/>
      <c r="BH276" s="155"/>
    </row>
    <row r="277" spans="1:60">
      <c r="A277" s="155" t="str">
        <f t="shared" si="18"/>
        <v/>
      </c>
      <c r="F277" s="155"/>
      <c r="G277" s="477" t="str">
        <f t="shared" ref="G277:G301" si="21">IF(ISBLANK($H277),"",INDEX($5:$5,MATCH(F277,$4:$4,0)))</f>
        <v/>
      </c>
      <c r="I277" s="155"/>
      <c r="J277" s="155" t="str">
        <f t="shared" si="19"/>
        <v/>
      </c>
      <c r="K277" s="155" t="str">
        <f t="shared" si="20"/>
        <v/>
      </c>
      <c r="R277" s="155"/>
      <c r="S277" s="155"/>
      <c r="X277" s="372"/>
      <c r="Y277" s="373"/>
      <c r="Z277"/>
      <c r="AB277" s="155"/>
      <c r="AZ277" s="339"/>
      <c r="BA277" s="380"/>
      <c r="BB277" s="155"/>
      <c r="BC277" s="394"/>
      <c r="BE277" s="279"/>
      <c r="BF277" s="396"/>
      <c r="BH277" s="155"/>
    </row>
    <row r="278" spans="1:60">
      <c r="A278" s="155" t="str">
        <f t="shared" si="18"/>
        <v/>
      </c>
      <c r="F278" s="155"/>
      <c r="G278" s="477" t="str">
        <f t="shared" si="21"/>
        <v/>
      </c>
      <c r="I278" s="155"/>
      <c r="J278" s="155" t="str">
        <f t="shared" si="19"/>
        <v/>
      </c>
      <c r="K278" s="155" t="str">
        <f t="shared" si="20"/>
        <v/>
      </c>
      <c r="R278" s="155"/>
      <c r="S278" s="155"/>
      <c r="X278" s="372"/>
      <c r="Y278" s="373"/>
      <c r="Z278"/>
      <c r="AB278" s="155"/>
      <c r="AZ278" s="339"/>
      <c r="BA278" s="380"/>
      <c r="BB278" s="155"/>
      <c r="BC278" s="394"/>
      <c r="BE278" s="279"/>
      <c r="BF278" s="396"/>
      <c r="BH278" s="155"/>
    </row>
    <row r="279" spans="1:60">
      <c r="A279" s="155" t="str">
        <f t="shared" si="18"/>
        <v/>
      </c>
      <c r="F279" s="155"/>
      <c r="G279" s="477" t="str">
        <f t="shared" si="21"/>
        <v/>
      </c>
      <c r="I279" s="155"/>
      <c r="J279" s="155" t="str">
        <f t="shared" si="19"/>
        <v/>
      </c>
      <c r="K279" s="155" t="str">
        <f t="shared" si="20"/>
        <v/>
      </c>
      <c r="R279" s="155"/>
      <c r="S279" s="155"/>
      <c r="X279" s="372"/>
      <c r="Y279" s="373"/>
      <c r="Z279"/>
      <c r="AB279" s="155"/>
      <c r="AZ279" s="339"/>
      <c r="BA279" s="380"/>
      <c r="BB279" s="155"/>
      <c r="BC279" s="394"/>
      <c r="BE279" s="279"/>
      <c r="BF279" s="396"/>
      <c r="BH279" s="155"/>
    </row>
    <row r="280" spans="1:60">
      <c r="A280" s="155" t="str">
        <f t="shared" si="18"/>
        <v/>
      </c>
      <c r="F280" s="155"/>
      <c r="G280" s="477" t="str">
        <f t="shared" si="21"/>
        <v/>
      </c>
      <c r="I280" s="155"/>
      <c r="J280" s="155" t="str">
        <f t="shared" si="19"/>
        <v/>
      </c>
      <c r="K280" s="155" t="str">
        <f t="shared" si="20"/>
        <v/>
      </c>
      <c r="R280" s="155"/>
      <c r="S280" s="155"/>
      <c r="X280" s="372"/>
      <c r="Y280" s="373"/>
      <c r="Z280"/>
      <c r="AB280" s="155"/>
      <c r="AZ280" s="339"/>
      <c r="BA280" s="380"/>
      <c r="BB280" s="155"/>
      <c r="BC280" s="394"/>
      <c r="BE280" s="279"/>
      <c r="BF280" s="396"/>
      <c r="BH280" s="155"/>
    </row>
    <row r="281" spans="1:60">
      <c r="A281" s="155" t="str">
        <f t="shared" si="18"/>
        <v/>
      </c>
      <c r="F281" s="155"/>
      <c r="G281" s="477" t="str">
        <f t="shared" si="21"/>
        <v/>
      </c>
      <c r="I281" s="155"/>
      <c r="J281" s="155" t="str">
        <f t="shared" si="19"/>
        <v/>
      </c>
      <c r="K281" s="155" t="str">
        <f t="shared" si="20"/>
        <v/>
      </c>
      <c r="R281" s="155"/>
      <c r="S281" s="155"/>
      <c r="X281" s="372"/>
      <c r="Y281" s="373"/>
      <c r="Z281"/>
      <c r="AB281" s="155"/>
      <c r="AZ281" s="339"/>
      <c r="BA281" s="380"/>
      <c r="BB281" s="155"/>
      <c r="BC281" s="394"/>
      <c r="BE281" s="279"/>
      <c r="BF281" s="396"/>
      <c r="BH281" s="155"/>
    </row>
    <row r="282" spans="1:60">
      <c r="A282" s="155" t="str">
        <f t="shared" si="18"/>
        <v/>
      </c>
      <c r="F282" s="155"/>
      <c r="G282" s="477" t="str">
        <f t="shared" si="21"/>
        <v/>
      </c>
      <c r="I282" s="155"/>
      <c r="J282" s="155" t="str">
        <f t="shared" si="19"/>
        <v/>
      </c>
      <c r="K282" s="155" t="str">
        <f t="shared" si="20"/>
        <v/>
      </c>
      <c r="R282" s="155"/>
      <c r="S282" s="155"/>
      <c r="X282" s="372"/>
      <c r="Y282" s="373"/>
      <c r="Z282"/>
      <c r="AB282" s="155"/>
      <c r="AZ282" s="339"/>
      <c r="BA282" s="380"/>
      <c r="BB282" s="155"/>
      <c r="BC282" s="394"/>
      <c r="BE282" s="279"/>
      <c r="BF282" s="396"/>
      <c r="BH282" s="155"/>
    </row>
    <row r="283" spans="1:60">
      <c r="A283" s="155" t="str">
        <f t="shared" si="18"/>
        <v/>
      </c>
      <c r="F283" s="155"/>
      <c r="G283" s="477" t="str">
        <f t="shared" si="21"/>
        <v/>
      </c>
      <c r="I283" s="155"/>
      <c r="J283" s="155" t="str">
        <f t="shared" si="19"/>
        <v/>
      </c>
      <c r="K283" s="155" t="str">
        <f t="shared" si="20"/>
        <v/>
      </c>
      <c r="R283" s="155"/>
      <c r="S283" s="155"/>
      <c r="X283" s="372"/>
      <c r="Y283" s="373"/>
      <c r="Z283"/>
      <c r="AB283" s="155"/>
      <c r="AZ283" s="339"/>
      <c r="BA283" s="380"/>
      <c r="BB283" s="155"/>
      <c r="BC283" s="394"/>
      <c r="BE283" s="279"/>
      <c r="BF283" s="396"/>
      <c r="BH283" s="155"/>
    </row>
    <row r="284" spans="1:60">
      <c r="A284" s="155" t="str">
        <f t="shared" si="18"/>
        <v/>
      </c>
      <c r="F284" s="155"/>
      <c r="G284" s="477" t="str">
        <f t="shared" si="21"/>
        <v/>
      </c>
      <c r="I284" s="155"/>
      <c r="J284" s="155" t="str">
        <f t="shared" si="19"/>
        <v/>
      </c>
      <c r="K284" s="155" t="str">
        <f t="shared" si="20"/>
        <v/>
      </c>
      <c r="R284" s="155"/>
      <c r="S284" s="155"/>
      <c r="X284" s="372"/>
      <c r="Y284" s="373"/>
      <c r="Z284"/>
      <c r="AB284" s="155"/>
      <c r="AZ284" s="339"/>
      <c r="BA284" s="380"/>
      <c r="BB284" s="155"/>
      <c r="BC284" s="394"/>
      <c r="BE284" s="279"/>
      <c r="BF284" s="396"/>
      <c r="BH284" s="155"/>
    </row>
    <row r="285" spans="1:60">
      <c r="A285" s="155" t="str">
        <f t="shared" si="18"/>
        <v/>
      </c>
      <c r="F285" s="155"/>
      <c r="G285" s="477" t="str">
        <f t="shared" si="21"/>
        <v/>
      </c>
      <c r="I285" s="155"/>
      <c r="J285" s="155" t="str">
        <f t="shared" si="19"/>
        <v/>
      </c>
      <c r="K285" s="155" t="str">
        <f t="shared" si="20"/>
        <v/>
      </c>
      <c r="R285" s="155"/>
      <c r="S285" s="155"/>
      <c r="X285" s="372"/>
      <c r="Y285" s="373"/>
      <c r="Z285"/>
      <c r="AB285" s="155"/>
      <c r="AZ285" s="339"/>
      <c r="BA285" s="380"/>
      <c r="BB285" s="155"/>
      <c r="BC285" s="394"/>
      <c r="BE285" s="279"/>
      <c r="BF285" s="396"/>
      <c r="BH285" s="155"/>
    </row>
    <row r="286" spans="1:60">
      <c r="A286" s="155" t="str">
        <f t="shared" si="18"/>
        <v/>
      </c>
      <c r="F286" s="155"/>
      <c r="G286" s="477" t="str">
        <f t="shared" si="21"/>
        <v/>
      </c>
      <c r="I286" s="155"/>
      <c r="J286" s="155" t="str">
        <f t="shared" si="19"/>
        <v/>
      </c>
      <c r="K286" s="155" t="str">
        <f t="shared" si="20"/>
        <v/>
      </c>
      <c r="R286" s="155"/>
      <c r="S286" s="155"/>
      <c r="X286" s="372"/>
      <c r="Y286" s="373"/>
      <c r="Z286"/>
      <c r="AB286" s="155"/>
      <c r="AZ286" s="339"/>
      <c r="BA286" s="380"/>
      <c r="BB286" s="155"/>
      <c r="BC286" s="394"/>
      <c r="BE286" s="279"/>
      <c r="BF286" s="396"/>
      <c r="BH286" s="155"/>
    </row>
    <row r="287" spans="1:60">
      <c r="A287" s="155" t="str">
        <f t="shared" si="18"/>
        <v/>
      </c>
      <c r="F287" s="155"/>
      <c r="G287" s="477" t="str">
        <f t="shared" si="21"/>
        <v/>
      </c>
      <c r="I287" s="155"/>
      <c r="J287" s="155" t="str">
        <f t="shared" si="19"/>
        <v/>
      </c>
      <c r="K287" s="155" t="str">
        <f t="shared" si="20"/>
        <v/>
      </c>
      <c r="R287" s="155"/>
      <c r="S287" s="155"/>
      <c r="X287" s="372"/>
      <c r="Y287" s="373"/>
      <c r="Z287"/>
      <c r="AB287" s="155"/>
      <c r="AZ287" s="339"/>
      <c r="BA287" s="380"/>
      <c r="BB287" s="155"/>
      <c r="BC287" s="394"/>
      <c r="BE287" s="279"/>
      <c r="BF287" s="396"/>
      <c r="BH287" s="155"/>
    </row>
    <row r="288" spans="1:60">
      <c r="A288" s="155" t="str">
        <f t="shared" si="18"/>
        <v/>
      </c>
      <c r="F288" s="155"/>
      <c r="G288" s="477" t="str">
        <f t="shared" si="21"/>
        <v/>
      </c>
      <c r="I288" s="155"/>
      <c r="J288" s="155" t="str">
        <f t="shared" si="19"/>
        <v/>
      </c>
      <c r="K288" s="155" t="str">
        <f t="shared" si="20"/>
        <v/>
      </c>
      <c r="R288" s="155"/>
      <c r="S288" s="155"/>
      <c r="X288" s="372"/>
      <c r="Y288" s="373"/>
      <c r="Z288"/>
      <c r="AB288" s="155"/>
      <c r="AZ288" s="339"/>
      <c r="BA288" s="380"/>
      <c r="BB288" s="155"/>
      <c r="BC288" s="394"/>
      <c r="BE288" s="279"/>
      <c r="BF288" s="396"/>
      <c r="BH288" s="155"/>
    </row>
    <row r="289" spans="1:60">
      <c r="A289" s="155" t="str">
        <f t="shared" si="18"/>
        <v/>
      </c>
      <c r="F289" s="155"/>
      <c r="G289" s="477" t="str">
        <f t="shared" si="21"/>
        <v/>
      </c>
      <c r="I289" s="155"/>
      <c r="J289" s="155" t="str">
        <f t="shared" si="19"/>
        <v/>
      </c>
      <c r="K289" s="155" t="str">
        <f t="shared" si="20"/>
        <v/>
      </c>
      <c r="R289" s="155"/>
      <c r="S289" s="155"/>
      <c r="X289" s="372"/>
      <c r="Y289" s="373"/>
      <c r="Z289"/>
      <c r="AB289" s="155"/>
      <c r="AZ289" s="339"/>
      <c r="BA289" s="380"/>
      <c r="BB289" s="155"/>
      <c r="BC289" s="394"/>
      <c r="BE289" s="279"/>
      <c r="BF289" s="396"/>
      <c r="BH289" s="155"/>
    </row>
    <row r="290" spans="1:60">
      <c r="A290" s="155" t="str">
        <f t="shared" si="18"/>
        <v/>
      </c>
      <c r="F290" s="155"/>
      <c r="G290" s="477" t="str">
        <f t="shared" si="21"/>
        <v/>
      </c>
      <c r="I290" s="155"/>
      <c r="J290" s="155" t="str">
        <f t="shared" si="19"/>
        <v/>
      </c>
      <c r="K290" s="155" t="str">
        <f t="shared" si="20"/>
        <v/>
      </c>
      <c r="R290" s="155"/>
      <c r="S290" s="155"/>
      <c r="X290" s="372"/>
      <c r="Y290" s="373"/>
      <c r="Z290"/>
      <c r="AB290" s="155"/>
      <c r="AZ290" s="339"/>
      <c r="BA290" s="380"/>
      <c r="BB290" s="155"/>
      <c r="BC290" s="394"/>
      <c r="BE290" s="279"/>
      <c r="BF290" s="396"/>
      <c r="BH290" s="155"/>
    </row>
    <row r="291" spans="1:60">
      <c r="A291" s="155" t="str">
        <f t="shared" si="18"/>
        <v/>
      </c>
      <c r="F291" s="155"/>
      <c r="G291" s="477" t="str">
        <f t="shared" si="21"/>
        <v/>
      </c>
      <c r="I291" s="155"/>
      <c r="J291" s="155" t="str">
        <f t="shared" si="19"/>
        <v/>
      </c>
      <c r="K291" s="155" t="str">
        <f t="shared" si="20"/>
        <v/>
      </c>
      <c r="R291" s="155"/>
      <c r="S291" s="155"/>
      <c r="X291" s="372"/>
      <c r="Y291" s="373"/>
      <c r="Z291"/>
      <c r="AB291" s="155"/>
      <c r="AZ291" s="339"/>
      <c r="BA291" s="380"/>
      <c r="BB291" s="155"/>
      <c r="BC291" s="394"/>
      <c r="BE291" s="279"/>
      <c r="BF291" s="396"/>
      <c r="BH291" s="155"/>
    </row>
    <row r="292" spans="1:60">
      <c r="A292" s="155" t="str">
        <f t="shared" si="18"/>
        <v/>
      </c>
      <c r="F292" s="155"/>
      <c r="G292" s="477" t="str">
        <f t="shared" si="21"/>
        <v/>
      </c>
      <c r="I292" s="155"/>
      <c r="J292" s="155" t="str">
        <f t="shared" si="19"/>
        <v/>
      </c>
      <c r="K292" s="155" t="str">
        <f t="shared" si="20"/>
        <v/>
      </c>
      <c r="R292" s="155"/>
      <c r="S292" s="155"/>
      <c r="X292" s="372"/>
      <c r="Y292" s="373"/>
      <c r="Z292"/>
      <c r="AB292" s="155"/>
      <c r="AZ292" s="339"/>
      <c r="BA292" s="380"/>
      <c r="BB292" s="155"/>
      <c r="BC292" s="394"/>
      <c r="BE292" s="279"/>
      <c r="BF292" s="396"/>
      <c r="BH292" s="155"/>
    </row>
    <row r="293" spans="1:60">
      <c r="A293" s="155" t="str">
        <f t="shared" si="18"/>
        <v/>
      </c>
      <c r="F293" s="155"/>
      <c r="G293" s="477" t="str">
        <f t="shared" si="21"/>
        <v/>
      </c>
      <c r="I293" s="155"/>
      <c r="J293" s="155" t="str">
        <f t="shared" si="19"/>
        <v/>
      </c>
      <c r="K293" s="155" t="str">
        <f t="shared" si="20"/>
        <v/>
      </c>
      <c r="R293" s="155"/>
      <c r="S293" s="155"/>
      <c r="X293" s="372"/>
      <c r="Y293" s="373"/>
      <c r="Z293"/>
      <c r="AB293" s="155"/>
      <c r="AZ293" s="339"/>
      <c r="BA293" s="380"/>
      <c r="BB293" s="155"/>
      <c r="BC293" s="394"/>
      <c r="BE293" s="279"/>
      <c r="BF293" s="396"/>
      <c r="BH293" s="155"/>
    </row>
    <row r="294" spans="1:60">
      <c r="A294" s="155" t="str">
        <f t="shared" si="18"/>
        <v/>
      </c>
      <c r="F294" s="155"/>
      <c r="G294" s="477" t="str">
        <f t="shared" si="21"/>
        <v/>
      </c>
      <c r="I294" s="155"/>
      <c r="J294" s="155" t="str">
        <f t="shared" si="19"/>
        <v/>
      </c>
      <c r="K294" s="155" t="str">
        <f t="shared" si="20"/>
        <v/>
      </c>
      <c r="R294" s="155"/>
      <c r="S294" s="155"/>
      <c r="X294" s="372"/>
      <c r="Y294" s="373"/>
      <c r="Z294"/>
      <c r="AB294" s="155"/>
      <c r="AZ294" s="339"/>
      <c r="BA294" s="380"/>
      <c r="BB294" s="155"/>
      <c r="BC294" s="394"/>
      <c r="BE294" s="279"/>
      <c r="BF294" s="396"/>
      <c r="BH294" s="155"/>
    </row>
    <row r="295" spans="1:60">
      <c r="A295" s="155" t="str">
        <f t="shared" si="18"/>
        <v/>
      </c>
      <c r="F295" s="155"/>
      <c r="G295" s="477" t="str">
        <f t="shared" si="21"/>
        <v/>
      </c>
      <c r="I295" s="155"/>
      <c r="J295" s="155" t="str">
        <f t="shared" si="19"/>
        <v/>
      </c>
      <c r="K295" s="155" t="str">
        <f t="shared" si="20"/>
        <v/>
      </c>
      <c r="R295" s="155"/>
      <c r="S295" s="155"/>
      <c r="X295" s="372"/>
      <c r="Y295" s="373"/>
      <c r="Z295"/>
      <c r="AB295" s="155"/>
      <c r="AZ295" s="339"/>
      <c r="BA295" s="380"/>
      <c r="BB295" s="155"/>
      <c r="BC295" s="394"/>
      <c r="BE295" s="279"/>
      <c r="BF295" s="396"/>
      <c r="BH295" s="155"/>
    </row>
    <row r="296" spans="1:60">
      <c r="A296" s="155" t="str">
        <f t="shared" si="18"/>
        <v/>
      </c>
      <c r="F296" s="155"/>
      <c r="G296" s="477" t="str">
        <f t="shared" si="21"/>
        <v/>
      </c>
      <c r="I296" s="155"/>
      <c r="J296" s="155" t="str">
        <f t="shared" si="19"/>
        <v/>
      </c>
      <c r="K296" s="155" t="str">
        <f t="shared" si="20"/>
        <v/>
      </c>
      <c r="R296" s="155"/>
      <c r="S296" s="155"/>
      <c r="X296" s="372"/>
      <c r="Y296" s="373"/>
      <c r="Z296"/>
      <c r="AB296" s="155"/>
      <c r="AZ296" s="339"/>
      <c r="BA296" s="380"/>
      <c r="BB296" s="155"/>
      <c r="BC296" s="394"/>
      <c r="BE296" s="279"/>
      <c r="BF296" s="396"/>
      <c r="BH296" s="155"/>
    </row>
    <row r="297" spans="1:60">
      <c r="A297" s="155" t="str">
        <f t="shared" si="18"/>
        <v/>
      </c>
      <c r="F297" s="155"/>
      <c r="G297" s="477" t="str">
        <f t="shared" si="21"/>
        <v/>
      </c>
      <c r="I297" s="155"/>
      <c r="J297" s="155" t="str">
        <f>IF(ISBLANK($H297),"",
_xlfn.TEXTJOIN("/",TRUE,
IF(ISBLANK(INDEX($L297:$Y297,MATCH($N$6,$L$6:$Y$6,0))),"","#CastingTime"),
IF(ISBLANK(INDEX($L297:$Y297,MATCH($T$6,$L$6:$Y$6,0))),"","#Damage"),
IF(ISBLANK(INDEX($L297:$Y297,MATCH($L$6,$L$6:$Y$6,0))),"","#Distance"),
IF(ISBLANK(INDEX($L297:$Y297,MATCH($V$6,$L$6:$Y$6,0))),"","#Range"),
IF(ISBLANK(INDEX($L297:$Y297,MATCH($P$6,$L$6:$Y$6,0))),"","#Duration"),
IF(ISBLANK(INDEX($L297:$Y297,MATCH($X$6,$L$6:$Y$6,0))),"","#Mana"),
IF(ISBLANK(INDEX($L297:$Y297,MATCH($R$6,$L$6:$Y$6,0))),"","#CoolDown")))</f>
        <v/>
      </c>
      <c r="K297" s="155" t="str">
        <f t="shared" si="20"/>
        <v/>
      </c>
      <c r="R297" s="155"/>
      <c r="S297" s="155"/>
      <c r="X297" s="372"/>
      <c r="Y297" s="373"/>
      <c r="Z297"/>
      <c r="AB297" s="155"/>
      <c r="AZ297" s="339"/>
      <c r="BA297" s="380"/>
      <c r="BB297" s="155"/>
      <c r="BC297" s="394"/>
      <c r="BE297" s="279"/>
      <c r="BF297" s="396"/>
      <c r="BH297" s="155"/>
    </row>
    <row r="298" spans="1:60">
      <c r="A298" s="155" t="str">
        <f t="shared" si="18"/>
        <v/>
      </c>
      <c r="F298" s="155"/>
      <c r="G298" s="477" t="str">
        <f t="shared" si="21"/>
        <v/>
      </c>
      <c r="I298" s="155"/>
      <c r="J298" s="155" t="str">
        <f t="shared" si="19"/>
        <v/>
      </c>
      <c r="K298" s="155" t="str">
        <f t="shared" si="20"/>
        <v/>
      </c>
      <c r="R298" s="155"/>
      <c r="S298" s="155"/>
      <c r="X298" s="372"/>
      <c r="Y298" s="373"/>
      <c r="Z298"/>
      <c r="AB298" s="155"/>
      <c r="AZ298" s="339"/>
      <c r="BA298" s="380"/>
      <c r="BB298" s="155"/>
      <c r="BC298" s="394"/>
      <c r="BE298" s="279"/>
      <c r="BF298" s="396"/>
      <c r="BH298" s="155"/>
    </row>
    <row r="299" spans="1:60">
      <c r="A299" s="155" t="str">
        <f t="shared" si="18"/>
        <v/>
      </c>
      <c r="F299" s="155"/>
      <c r="G299" s="477" t="str">
        <f t="shared" si="21"/>
        <v/>
      </c>
      <c r="I299" s="155"/>
      <c r="J299" s="155" t="str">
        <f t="shared" si="19"/>
        <v/>
      </c>
      <c r="K299" s="155" t="str">
        <f t="shared" si="20"/>
        <v/>
      </c>
      <c r="R299" s="155"/>
      <c r="S299" s="155"/>
      <c r="X299" s="372"/>
      <c r="Y299" s="373"/>
      <c r="Z299"/>
      <c r="AB299" s="155"/>
      <c r="AZ299" s="339"/>
      <c r="BA299" s="380"/>
      <c r="BB299" s="155"/>
      <c r="BC299" s="394"/>
      <c r="BE299" s="279"/>
      <c r="BF299" s="396"/>
      <c r="BH299" s="155"/>
    </row>
    <row r="300" spans="1:60">
      <c r="A300" s="155" t="str">
        <f t="shared" si="18"/>
        <v/>
      </c>
      <c r="F300" s="155"/>
      <c r="G300" s="477" t="str">
        <f t="shared" si="21"/>
        <v/>
      </c>
      <c r="I300" s="155"/>
      <c r="J300" s="155" t="str">
        <f t="shared" si="19"/>
        <v/>
      </c>
      <c r="K300" s="155" t="str">
        <f t="shared" si="20"/>
        <v/>
      </c>
      <c r="R300" s="155"/>
      <c r="S300" s="155"/>
      <c r="X300" s="372"/>
      <c r="Y300" s="373"/>
      <c r="Z300"/>
      <c r="AB300" s="155"/>
      <c r="AZ300" s="339"/>
      <c r="BA300" s="380"/>
      <c r="BB300" s="155"/>
      <c r="BC300" s="394"/>
      <c r="BE300" s="279"/>
      <c r="BF300" s="396"/>
      <c r="BH300" s="155"/>
    </row>
    <row r="301" spans="1:60">
      <c r="A301" s="155" t="str">
        <f t="shared" ref="A301:A302" si="22">IF(ISBLANK(H301),"",IFERROR(A300+1,1))</f>
        <v/>
      </c>
      <c r="F301" s="155"/>
      <c r="G301" s="477" t="str">
        <f t="shared" si="21"/>
        <v/>
      </c>
      <c r="I301" s="155"/>
      <c r="J301" s="155" t="str">
        <f t="shared" si="19"/>
        <v/>
      </c>
      <c r="K301" s="155" t="str">
        <f t="shared" si="20"/>
        <v/>
      </c>
      <c r="R301" s="155"/>
      <c r="S301" s="155"/>
      <c r="X301" s="372"/>
      <c r="Y301" s="373"/>
      <c r="Z301"/>
      <c r="AB301" s="155"/>
      <c r="AZ301" s="339"/>
      <c r="BA301" s="380"/>
      <c r="BB301" s="155"/>
      <c r="BC301" s="394"/>
      <c r="BE301" s="279"/>
      <c r="BF301" s="396"/>
      <c r="BH301" s="155"/>
    </row>
    <row r="302" spans="1:60">
      <c r="A302" s="155" t="str">
        <f t="shared" si="22"/>
        <v/>
      </c>
      <c r="B302" s="278" t="s">
        <v>673</v>
      </c>
      <c r="C302" s="278" t="s">
        <v>673</v>
      </c>
      <c r="D302" s="278" t="s">
        <v>673</v>
      </c>
      <c r="E302" s="278" t="s">
        <v>673</v>
      </c>
      <c r="F302" s="278" t="s">
        <v>673</v>
      </c>
      <c r="G302" s="342"/>
      <c r="I302" s="155"/>
      <c r="J302" s="155" t="str">
        <f t="shared" si="19"/>
        <v/>
      </c>
      <c r="K302" s="155" t="str">
        <f t="shared" si="20"/>
        <v/>
      </c>
      <c r="R302" s="155"/>
      <c r="S302" s="155"/>
      <c r="X302" s="372"/>
      <c r="Y302" s="373"/>
      <c r="Z302"/>
      <c r="AB302" s="155"/>
      <c r="AZ302" s="339"/>
      <c r="BA302" s="380"/>
      <c r="BB302" s="155"/>
      <c r="BC302" s="394"/>
      <c r="BE302" s="279"/>
      <c r="BF302" s="396"/>
      <c r="BH302" s="155"/>
    </row>
    <row r="303" spans="1:60">
      <c r="F303" s="408" t="s">
        <v>673</v>
      </c>
      <c r="I303" s="155"/>
      <c r="R303" s="155"/>
      <c r="S303" s="155"/>
    </row>
  </sheetData>
  <autoFilter ref="B6:G303" xr:uid="{5CEAAA51-B0C0-4853-91C4-C8C46C0E9BEF}"/>
  <sortState xmlns:xlrd2="http://schemas.microsoft.com/office/spreadsheetml/2017/richdata2" ref="G8:G302">
    <sortCondition ref="G8:G302" customList="즉발,대상,지점-위치,지점-방향"/>
  </sortState>
  <dataConsolidate/>
  <mergeCells count="66">
    <mergeCell ref="AY62:AZ63"/>
    <mergeCell ref="AV15:AW15"/>
    <mergeCell ref="AV16:AW16"/>
    <mergeCell ref="AD183:AJ185"/>
    <mergeCell ref="AD186:AD187"/>
    <mergeCell ref="AE186:AF187"/>
    <mergeCell ref="AG186:AI187"/>
    <mergeCell ref="AJ186:AJ187"/>
    <mergeCell ref="AW62:AX63"/>
    <mergeCell ref="AD145:AJ147"/>
    <mergeCell ref="AD148:AD149"/>
    <mergeCell ref="AE148:AF149"/>
    <mergeCell ref="AG148:AI149"/>
    <mergeCell ref="AJ148:AJ149"/>
    <mergeCell ref="AD118:AD119"/>
    <mergeCell ref="AE118:AF119"/>
    <mergeCell ref="AG118:AI119"/>
    <mergeCell ref="AJ118:AJ119"/>
    <mergeCell ref="AU62:AV63"/>
    <mergeCell ref="AN62:AP63"/>
    <mergeCell ref="AS62:AT63"/>
    <mergeCell ref="AQ62:AR63"/>
    <mergeCell ref="AM62:AM64"/>
    <mergeCell ref="AD115:AJ117"/>
    <mergeCell ref="AH31:AJ32"/>
    <mergeCell ref="AE31:AG32"/>
    <mergeCell ref="AD60:AJ62"/>
    <mergeCell ref="AD83:AJ85"/>
    <mergeCell ref="AJ86:AJ87"/>
    <mergeCell ref="AD86:AD87"/>
    <mergeCell ref="AE86:AF87"/>
    <mergeCell ref="AG86:AI87"/>
    <mergeCell ref="AD63:AD64"/>
    <mergeCell ref="AD31:AD32"/>
    <mergeCell ref="AG65:AH65"/>
    <mergeCell ref="AK31:AK32"/>
    <mergeCell ref="AJ63:AJ64"/>
    <mergeCell ref="AV11:AW11"/>
    <mergeCell ref="AE63:AF64"/>
    <mergeCell ref="AG63:AI64"/>
    <mergeCell ref="AD28:AK30"/>
    <mergeCell ref="AE20:AH23"/>
    <mergeCell ref="AS29:AU30"/>
    <mergeCell ref="AS33:AU35"/>
    <mergeCell ref="AS31:AU31"/>
    <mergeCell ref="AS32:AU32"/>
    <mergeCell ref="AN28:AN30"/>
    <mergeCell ref="AO28:AQ29"/>
    <mergeCell ref="AS43:AU43"/>
    <mergeCell ref="AS44:AU44"/>
    <mergeCell ref="AS45:AU47"/>
    <mergeCell ref="AE8:AH9"/>
    <mergeCell ref="AE16:AH16"/>
    <mergeCell ref="AE15:AH15"/>
    <mergeCell ref="AE17:AH19"/>
    <mergeCell ref="AG11:AH12"/>
    <mergeCell ref="AS48:AU49"/>
    <mergeCell ref="BA50:BC50"/>
    <mergeCell ref="BB6:BF6"/>
    <mergeCell ref="AS41:AU42"/>
    <mergeCell ref="AS36:AU37"/>
    <mergeCell ref="BA20:BA30"/>
    <mergeCell ref="BA36:BA37"/>
    <mergeCell ref="BA40:BA46"/>
    <mergeCell ref="BA31:BA35"/>
    <mergeCell ref="BA38:BA39"/>
  </mergeCells>
  <phoneticPr fontId="38" type="noConversion"/>
  <dataValidations count="5">
    <dataValidation type="list" allowBlank="1" showInputMessage="1" showErrorMessage="1" sqref="AN25:AN26 D8:D301" xr:uid="{F3DB5470-8D51-4AAC-A1F0-DBD9AB414875}">
      <formula1>$B$3:$AA$3</formula1>
    </dataValidation>
    <dataValidation type="list" allowBlank="1" showErrorMessage="1" sqref="C8:C301" xr:uid="{ACB27542-B482-4011-9CF1-0A0A41A776B1}">
      <formula1>$B$2:$F$2</formula1>
    </dataValidation>
    <dataValidation type="list" allowBlank="1" showErrorMessage="1" sqref="B8:B301" xr:uid="{E85B0D94-2163-41B7-9AD6-B33B32A38485}">
      <formula1>$B$1:$G$1</formula1>
    </dataValidation>
    <dataValidation type="list" allowBlank="1" showInputMessage="1" showErrorMessage="1" sqref="AP94:AP97 F8:F301" xr:uid="{18B11C28-72DA-44B1-BFE9-4E087C881B7A}">
      <formula1>$B$4:$J$4</formula1>
    </dataValidation>
    <dataValidation type="list" allowBlank="1" showInputMessage="1" showErrorMessage="1" sqref="AQ94:AQ97 G8:G302" xr:uid="{ED451890-45D5-4EAA-AB65-5DCBDF81D4C0}">
      <formula1>$B$5:$I$5</formula1>
    </dataValidation>
  </dataValidations>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85A4-3C55-4D2F-9892-F525ED6E3427}">
  <dimension ref="K12:AD61"/>
  <sheetViews>
    <sheetView topLeftCell="G10" workbookViewId="0">
      <selection activeCell="K29" sqref="K29:U61"/>
    </sheetView>
  </sheetViews>
  <sheetFormatPr defaultRowHeight="16.5"/>
  <sheetData>
    <row r="12" spans="13:30">
      <c r="X12" s="34" t="s">
        <v>4356</v>
      </c>
      <c r="Y12" t="s">
        <v>4342</v>
      </c>
      <c r="Z12" t="s">
        <v>4343</v>
      </c>
      <c r="AA12" t="s">
        <v>4344</v>
      </c>
      <c r="AB12" t="s">
        <v>569</v>
      </c>
      <c r="AC12" t="s">
        <v>4345</v>
      </c>
      <c r="AD12" t="s">
        <v>4346</v>
      </c>
    </row>
    <row r="13" spans="13:30">
      <c r="W13">
        <v>0</v>
      </c>
      <c r="X13">
        <v>154</v>
      </c>
      <c r="Y13">
        <v>1100</v>
      </c>
      <c r="Z13">
        <v>-44</v>
      </c>
      <c r="AA13">
        <v>100</v>
      </c>
      <c r="AB13">
        <v>6</v>
      </c>
      <c r="AC13">
        <v>215</v>
      </c>
      <c r="AD13">
        <v>43</v>
      </c>
    </row>
    <row r="14" spans="13:30">
      <c r="W14">
        <v>1</v>
      </c>
      <c r="X14">
        <v>213</v>
      </c>
      <c r="Y14">
        <v>1375</v>
      </c>
      <c r="Z14">
        <v>-55</v>
      </c>
      <c r="AA14">
        <v>126</v>
      </c>
      <c r="AB14">
        <v>8</v>
      </c>
      <c r="AC14">
        <v>322</v>
      </c>
      <c r="AD14">
        <v>64</v>
      </c>
    </row>
    <row r="15" spans="13:30">
      <c r="W15">
        <v>2</v>
      </c>
      <c r="X15">
        <v>295</v>
      </c>
      <c r="Y15">
        <v>1694</v>
      </c>
      <c r="Z15">
        <v>-68</v>
      </c>
      <c r="AA15">
        <v>158</v>
      </c>
      <c r="AB15">
        <v>10</v>
      </c>
      <c r="AC15">
        <v>429</v>
      </c>
      <c r="AD15">
        <v>86</v>
      </c>
    </row>
    <row r="16" spans="13:30">
      <c r="M16" t="s">
        <v>4342</v>
      </c>
      <c r="N16" t="s">
        <v>4343</v>
      </c>
      <c r="O16" t="s">
        <v>4344</v>
      </c>
      <c r="P16" t="s">
        <v>569</v>
      </c>
      <c r="Q16" t="s">
        <v>4345</v>
      </c>
      <c r="R16" t="s">
        <v>4346</v>
      </c>
      <c r="W16">
        <v>3</v>
      </c>
      <c r="X16">
        <v>407</v>
      </c>
      <c r="Y16">
        <v>2063</v>
      </c>
      <c r="Z16">
        <v>-83</v>
      </c>
      <c r="AA16">
        <v>199</v>
      </c>
      <c r="AB16">
        <v>12</v>
      </c>
      <c r="AC16">
        <v>536</v>
      </c>
      <c r="AD16">
        <v>107</v>
      </c>
    </row>
    <row r="17" spans="11:30">
      <c r="K17" s="155">
        <v>2</v>
      </c>
      <c r="L17">
        <f>150+50*K17</f>
        <v>250</v>
      </c>
      <c r="M17">
        <v>1694</v>
      </c>
      <c r="N17">
        <v>-68</v>
      </c>
      <c r="O17">
        <v>158</v>
      </c>
      <c r="P17">
        <v>10</v>
      </c>
      <c r="Q17">
        <v>429</v>
      </c>
      <c r="R17">
        <v>86</v>
      </c>
      <c r="W17">
        <v>4</v>
      </c>
      <c r="X17">
        <v>561</v>
      </c>
      <c r="Y17">
        <v>2489</v>
      </c>
      <c r="Z17">
        <v>-100</v>
      </c>
      <c r="AA17">
        <v>249</v>
      </c>
      <c r="AB17">
        <v>15</v>
      </c>
      <c r="AC17">
        <v>643</v>
      </c>
      <c r="AD17">
        <v>129</v>
      </c>
    </row>
    <row r="18" spans="11:30">
      <c r="K18" s="155">
        <v>4</v>
      </c>
      <c r="L18" s="401">
        <f t="shared" ref="L18:L23" si="0">150+50*K18</f>
        <v>350</v>
      </c>
      <c r="M18">
        <v>2489</v>
      </c>
      <c r="N18">
        <v>-100</v>
      </c>
      <c r="O18">
        <v>249</v>
      </c>
      <c r="P18">
        <v>15</v>
      </c>
      <c r="Q18">
        <v>643</v>
      </c>
      <c r="R18">
        <v>129</v>
      </c>
      <c r="W18">
        <v>5</v>
      </c>
      <c r="X18">
        <v>771</v>
      </c>
      <c r="Y18">
        <v>2979</v>
      </c>
      <c r="Z18">
        <v>-119</v>
      </c>
      <c r="AA18">
        <v>311</v>
      </c>
      <c r="AB18">
        <v>19</v>
      </c>
      <c r="AC18">
        <v>750</v>
      </c>
      <c r="AD18">
        <v>150</v>
      </c>
    </row>
    <row r="19" spans="11:30">
      <c r="K19" s="155">
        <v>7</v>
      </c>
      <c r="L19" s="401">
        <f t="shared" si="0"/>
        <v>500</v>
      </c>
      <c r="M19">
        <v>4190</v>
      </c>
      <c r="N19">
        <v>-168</v>
      </c>
      <c r="O19">
        <v>484</v>
      </c>
      <c r="P19">
        <v>29</v>
      </c>
      <c r="Q19">
        <v>964</v>
      </c>
      <c r="R19">
        <v>193</v>
      </c>
      <c r="W19">
        <v>6</v>
      </c>
      <c r="X19">
        <v>1059</v>
      </c>
      <c r="Y19">
        <v>3543</v>
      </c>
      <c r="Z19">
        <v>-142</v>
      </c>
      <c r="AA19">
        <v>388</v>
      </c>
      <c r="AB19">
        <v>23</v>
      </c>
      <c r="AC19">
        <v>857</v>
      </c>
      <c r="AD19">
        <v>171</v>
      </c>
    </row>
    <row r="20" spans="11:30">
      <c r="K20" s="155">
        <v>1</v>
      </c>
      <c r="L20" s="401">
        <f t="shared" si="0"/>
        <v>200</v>
      </c>
      <c r="M20">
        <v>1375</v>
      </c>
      <c r="N20">
        <v>-55</v>
      </c>
      <c r="O20">
        <v>126</v>
      </c>
      <c r="P20">
        <v>8</v>
      </c>
      <c r="Q20">
        <v>322</v>
      </c>
      <c r="R20">
        <v>64</v>
      </c>
      <c r="W20">
        <v>7</v>
      </c>
      <c r="X20">
        <v>1452</v>
      </c>
      <c r="Y20">
        <v>4190</v>
      </c>
      <c r="Z20">
        <v>-168</v>
      </c>
      <c r="AA20">
        <v>484</v>
      </c>
      <c r="AB20">
        <v>29</v>
      </c>
      <c r="AC20">
        <v>964</v>
      </c>
      <c r="AD20">
        <v>193</v>
      </c>
    </row>
    <row r="21" spans="11:30">
      <c r="K21" s="155">
        <v>10</v>
      </c>
      <c r="L21" s="401">
        <f t="shared" si="0"/>
        <v>650</v>
      </c>
      <c r="M21">
        <v>6744</v>
      </c>
      <c r="N21">
        <v>-270</v>
      </c>
      <c r="O21">
        <v>929</v>
      </c>
      <c r="P21">
        <v>56</v>
      </c>
      <c r="Q21">
        <v>1285</v>
      </c>
      <c r="R21">
        <v>257</v>
      </c>
      <c r="W21">
        <v>8</v>
      </c>
      <c r="X21">
        <v>1987</v>
      </c>
      <c r="Y21">
        <v>4930</v>
      </c>
      <c r="Z21">
        <v>-197</v>
      </c>
      <c r="AA21">
        <v>602</v>
      </c>
      <c r="AB21">
        <v>36</v>
      </c>
      <c r="AC21">
        <v>1071</v>
      </c>
      <c r="AD21">
        <v>214</v>
      </c>
    </row>
    <row r="22" spans="11:30">
      <c r="K22" s="155">
        <v>5</v>
      </c>
      <c r="L22" s="401">
        <f t="shared" si="0"/>
        <v>400</v>
      </c>
      <c r="M22">
        <v>2979</v>
      </c>
      <c r="N22">
        <v>-119</v>
      </c>
      <c r="O22">
        <v>311</v>
      </c>
      <c r="P22">
        <v>19</v>
      </c>
      <c r="Q22">
        <v>750</v>
      </c>
      <c r="R22">
        <v>150</v>
      </c>
      <c r="W22">
        <v>9</v>
      </c>
      <c r="X22">
        <v>2717</v>
      </c>
      <c r="Y22">
        <v>5777</v>
      </c>
      <c r="Z22">
        <v>-231</v>
      </c>
      <c r="AA22">
        <v>748</v>
      </c>
      <c r="AB22">
        <v>45</v>
      </c>
      <c r="AC22">
        <v>1178</v>
      </c>
      <c r="AD22">
        <v>236</v>
      </c>
    </row>
    <row r="23" spans="11:30">
      <c r="K23" s="155">
        <v>4</v>
      </c>
      <c r="L23" s="401">
        <f t="shared" si="0"/>
        <v>350</v>
      </c>
      <c r="M23">
        <v>2489</v>
      </c>
      <c r="N23">
        <v>-100</v>
      </c>
      <c r="O23">
        <v>249</v>
      </c>
      <c r="P23">
        <v>15</v>
      </c>
      <c r="Q23">
        <v>643</v>
      </c>
      <c r="R23">
        <v>129</v>
      </c>
      <c r="W23">
        <v>10</v>
      </c>
      <c r="X23">
        <v>3710</v>
      </c>
      <c r="Y23">
        <v>6744</v>
      </c>
      <c r="Z23">
        <v>-270</v>
      </c>
      <c r="AA23">
        <v>929</v>
      </c>
      <c r="AB23">
        <v>56</v>
      </c>
      <c r="AC23">
        <v>1285</v>
      </c>
      <c r="AD23">
        <v>257</v>
      </c>
    </row>
    <row r="24" spans="11:30">
      <c r="K24" s="155"/>
      <c r="L24" s="401"/>
      <c r="W24">
        <v>11</v>
      </c>
      <c r="X24">
        <v>5060</v>
      </c>
      <c r="Y24">
        <v>7846</v>
      </c>
      <c r="Z24">
        <v>-314</v>
      </c>
      <c r="AA24">
        <v>1152</v>
      </c>
      <c r="AB24">
        <v>69</v>
      </c>
      <c r="AC24">
        <v>1392</v>
      </c>
      <c r="AD24">
        <v>278</v>
      </c>
    </row>
    <row r="25" spans="11:30">
      <c r="K25" s="155"/>
      <c r="L25" s="401"/>
      <c r="W25">
        <v>12</v>
      </c>
      <c r="X25">
        <v>6895</v>
      </c>
      <c r="Y25">
        <v>9101</v>
      </c>
      <c r="Z25">
        <v>-364</v>
      </c>
      <c r="AA25">
        <v>1427</v>
      </c>
      <c r="AB25">
        <v>86</v>
      </c>
      <c r="AC25">
        <v>1499</v>
      </c>
      <c r="AD25">
        <v>300</v>
      </c>
    </row>
    <row r="26" spans="11:30">
      <c r="K26" s="155"/>
      <c r="L26" s="401"/>
    </row>
    <row r="27" spans="11:30">
      <c r="K27" s="155"/>
      <c r="L27" s="401"/>
    </row>
    <row r="28" spans="11:30">
      <c r="K28" s="475"/>
      <c r="L28" s="476"/>
      <c r="M28" s="476" t="s">
        <v>4342</v>
      </c>
      <c r="N28" s="476" t="s">
        <v>4343</v>
      </c>
      <c r="O28" s="476" t="s">
        <v>4344</v>
      </c>
      <c r="P28" s="476" t="s">
        <v>569</v>
      </c>
      <c r="Q28" s="476" t="s">
        <v>4345</v>
      </c>
      <c r="R28" s="476" t="s">
        <v>4346</v>
      </c>
      <c r="S28" s="476" t="s">
        <v>4357</v>
      </c>
      <c r="T28" s="476" t="s">
        <v>4358</v>
      </c>
      <c r="U28" s="476"/>
    </row>
    <row r="29" spans="11:30">
      <c r="K29" s="155">
        <v>0</v>
      </c>
      <c r="L29" s="401">
        <f>350+50*K29</f>
        <v>350</v>
      </c>
      <c r="M29" s="155">
        <f t="shared" ref="M29:M61" si="1">INDEX($W$13:$AD$25,MATCH($K29,$W$13:$W$25,0),3)</f>
        <v>1100</v>
      </c>
      <c r="N29" s="155">
        <f t="shared" ref="N29:N61" si="2">INDEX($W$13:$AD$25,MATCH($K29,$W$13:$W$25,0),4)</f>
        <v>-44</v>
      </c>
      <c r="O29" s="155">
        <f t="shared" ref="O29:O61" si="3">INDEX($W$13:$AD$25,MATCH($K29,$W$13:$W$25,0),5)</f>
        <v>100</v>
      </c>
      <c r="P29" s="155">
        <f t="shared" ref="P29:P61" si="4">INDEX($W$13:$AD$25,MATCH($K29,$W$13:$W$25,0),6)</f>
        <v>6</v>
      </c>
      <c r="Q29" s="155">
        <f t="shared" ref="Q29:Q61" si="5">INDEX($W$13:$AD$25,MATCH($K29,$W$13:$W$25,0),7)</f>
        <v>215</v>
      </c>
      <c r="R29" s="155">
        <f t="shared" ref="R29:R61" si="6">INDEX($W$13:$AD$25,MATCH($K29,$W$13:$W$25,0),8)</f>
        <v>43</v>
      </c>
      <c r="S29" s="155">
        <f t="shared" ref="S29:S61" si="7">INDEX($W$13:$AD$25,MATCH($K29,$W$13:$W$25,0),2)</f>
        <v>154</v>
      </c>
      <c r="T29" s="34" t="s">
        <v>4359</v>
      </c>
      <c r="U29" s="155" t="s">
        <v>4377</v>
      </c>
    </row>
    <row r="30" spans="11:30">
      <c r="K30" s="155">
        <v>1</v>
      </c>
      <c r="L30" s="401">
        <f t="shared" ref="L30:L61" si="8">350+50*K30</f>
        <v>400</v>
      </c>
      <c r="M30" s="155">
        <f t="shared" si="1"/>
        <v>1375</v>
      </c>
      <c r="N30" s="155">
        <f t="shared" si="2"/>
        <v>-55</v>
      </c>
      <c r="O30" s="155">
        <f t="shared" si="3"/>
        <v>126</v>
      </c>
      <c r="P30" s="155">
        <f t="shared" si="4"/>
        <v>8</v>
      </c>
      <c r="Q30" s="155">
        <f t="shared" si="5"/>
        <v>322</v>
      </c>
      <c r="R30" s="155">
        <f t="shared" si="6"/>
        <v>64</v>
      </c>
      <c r="S30" s="155">
        <f t="shared" si="7"/>
        <v>213</v>
      </c>
      <c r="T30" s="34" t="s">
        <v>4365</v>
      </c>
      <c r="U30" s="155" t="s">
        <v>4376</v>
      </c>
    </row>
    <row r="31" spans="11:30">
      <c r="K31" s="155">
        <v>3</v>
      </c>
      <c r="L31" s="401">
        <f t="shared" si="8"/>
        <v>500</v>
      </c>
      <c r="M31" s="155">
        <f t="shared" si="1"/>
        <v>2063</v>
      </c>
      <c r="N31" s="155">
        <f t="shared" si="2"/>
        <v>-83</v>
      </c>
      <c r="O31" s="155">
        <f t="shared" si="3"/>
        <v>199</v>
      </c>
      <c r="P31" s="155">
        <f t="shared" si="4"/>
        <v>12</v>
      </c>
      <c r="Q31" s="155">
        <f t="shared" si="5"/>
        <v>536</v>
      </c>
      <c r="R31" s="155">
        <f t="shared" si="6"/>
        <v>107</v>
      </c>
      <c r="S31" s="155">
        <f t="shared" si="7"/>
        <v>407</v>
      </c>
      <c r="T31" s="34" t="s">
        <v>4360</v>
      </c>
      <c r="U31" s="155" t="s">
        <v>4378</v>
      </c>
    </row>
    <row r="32" spans="11:30">
      <c r="K32" s="155">
        <v>3</v>
      </c>
      <c r="L32" s="401">
        <f t="shared" si="8"/>
        <v>500</v>
      </c>
      <c r="M32" s="155">
        <f t="shared" si="1"/>
        <v>2063</v>
      </c>
      <c r="N32" s="155">
        <f t="shared" si="2"/>
        <v>-83</v>
      </c>
      <c r="O32" s="155">
        <f t="shared" si="3"/>
        <v>199</v>
      </c>
      <c r="P32" s="155">
        <f t="shared" si="4"/>
        <v>12</v>
      </c>
      <c r="Q32" s="155">
        <f t="shared" si="5"/>
        <v>536</v>
      </c>
      <c r="R32" s="155">
        <f t="shared" si="6"/>
        <v>107</v>
      </c>
      <c r="S32" s="155">
        <f t="shared" si="7"/>
        <v>407</v>
      </c>
      <c r="T32" s="34" t="s">
        <v>4361</v>
      </c>
      <c r="U32" s="155" t="s">
        <v>4379</v>
      </c>
    </row>
    <row r="33" spans="11:21">
      <c r="K33" s="155">
        <v>7</v>
      </c>
      <c r="L33" s="401">
        <f t="shared" si="8"/>
        <v>700</v>
      </c>
      <c r="M33" s="155">
        <f t="shared" si="1"/>
        <v>4190</v>
      </c>
      <c r="N33" s="155">
        <f t="shared" si="2"/>
        <v>-168</v>
      </c>
      <c r="O33" s="155">
        <f t="shared" si="3"/>
        <v>484</v>
      </c>
      <c r="P33" s="155">
        <f t="shared" si="4"/>
        <v>29</v>
      </c>
      <c r="Q33" s="155">
        <f t="shared" si="5"/>
        <v>964</v>
      </c>
      <c r="R33" s="155">
        <f t="shared" si="6"/>
        <v>193</v>
      </c>
      <c r="S33" s="155">
        <f t="shared" si="7"/>
        <v>1452</v>
      </c>
      <c r="T33" s="34" t="s">
        <v>4362</v>
      </c>
      <c r="U33" s="155" t="s">
        <v>4380</v>
      </c>
    </row>
    <row r="34" spans="11:21">
      <c r="K34" s="155">
        <v>0</v>
      </c>
      <c r="L34" s="401">
        <f t="shared" si="8"/>
        <v>350</v>
      </c>
      <c r="M34" s="155">
        <f t="shared" si="1"/>
        <v>1100</v>
      </c>
      <c r="N34" s="155">
        <f t="shared" si="2"/>
        <v>-44</v>
      </c>
      <c r="O34" s="155">
        <f t="shared" si="3"/>
        <v>100</v>
      </c>
      <c r="P34" s="155">
        <f t="shared" si="4"/>
        <v>6</v>
      </c>
      <c r="Q34" s="155">
        <f t="shared" si="5"/>
        <v>215</v>
      </c>
      <c r="R34" s="155">
        <f t="shared" si="6"/>
        <v>43</v>
      </c>
      <c r="S34" s="155">
        <f t="shared" si="7"/>
        <v>154</v>
      </c>
      <c r="T34" s="34" t="s">
        <v>4363</v>
      </c>
      <c r="U34" s="155" t="s">
        <v>4381</v>
      </c>
    </row>
    <row r="35" spans="11:21">
      <c r="K35" s="155">
        <v>1</v>
      </c>
      <c r="L35" s="401">
        <f t="shared" si="8"/>
        <v>400</v>
      </c>
      <c r="M35" s="155">
        <f t="shared" si="1"/>
        <v>1375</v>
      </c>
      <c r="N35" s="155">
        <f t="shared" si="2"/>
        <v>-55</v>
      </c>
      <c r="O35" s="155">
        <f t="shared" si="3"/>
        <v>126</v>
      </c>
      <c r="P35" s="155">
        <f t="shared" si="4"/>
        <v>8</v>
      </c>
      <c r="Q35" s="155">
        <f t="shared" si="5"/>
        <v>322</v>
      </c>
      <c r="R35" s="155">
        <f t="shared" si="6"/>
        <v>64</v>
      </c>
      <c r="S35" s="155">
        <f t="shared" si="7"/>
        <v>213</v>
      </c>
      <c r="T35" s="34" t="s">
        <v>4363</v>
      </c>
      <c r="U35" s="155" t="s">
        <v>4382</v>
      </c>
    </row>
    <row r="36" spans="11:21">
      <c r="K36" s="155">
        <v>6</v>
      </c>
      <c r="L36" s="401">
        <f t="shared" si="8"/>
        <v>650</v>
      </c>
      <c r="M36" s="155">
        <f t="shared" si="1"/>
        <v>3543</v>
      </c>
      <c r="N36" s="155">
        <f t="shared" si="2"/>
        <v>-142</v>
      </c>
      <c r="O36" s="155">
        <f t="shared" si="3"/>
        <v>388</v>
      </c>
      <c r="P36" s="155">
        <f t="shared" si="4"/>
        <v>23</v>
      </c>
      <c r="Q36" s="155">
        <f t="shared" si="5"/>
        <v>857</v>
      </c>
      <c r="R36" s="155">
        <f t="shared" si="6"/>
        <v>171</v>
      </c>
      <c r="S36" s="155">
        <f t="shared" si="7"/>
        <v>1059</v>
      </c>
      <c r="T36" s="34" t="s">
        <v>4363</v>
      </c>
      <c r="U36" s="155" t="s">
        <v>4383</v>
      </c>
    </row>
    <row r="37" spans="11:21">
      <c r="K37" s="155">
        <v>8</v>
      </c>
      <c r="L37" s="401">
        <f t="shared" si="8"/>
        <v>750</v>
      </c>
      <c r="M37" s="155">
        <f t="shared" si="1"/>
        <v>4930</v>
      </c>
      <c r="N37" s="155">
        <f t="shared" si="2"/>
        <v>-197</v>
      </c>
      <c r="O37" s="155">
        <f t="shared" si="3"/>
        <v>602</v>
      </c>
      <c r="P37" s="155">
        <f t="shared" si="4"/>
        <v>36</v>
      </c>
      <c r="Q37" s="155">
        <f t="shared" si="5"/>
        <v>1071</v>
      </c>
      <c r="R37" s="155">
        <f t="shared" si="6"/>
        <v>214</v>
      </c>
      <c r="S37" s="155">
        <f t="shared" si="7"/>
        <v>1987</v>
      </c>
      <c r="T37" s="34" t="s">
        <v>4364</v>
      </c>
      <c r="U37" s="155" t="s">
        <v>4384</v>
      </c>
    </row>
    <row r="38" spans="11:21">
      <c r="K38" s="155">
        <v>2</v>
      </c>
      <c r="L38" s="401">
        <f t="shared" si="8"/>
        <v>450</v>
      </c>
      <c r="M38" s="155">
        <f t="shared" si="1"/>
        <v>1694</v>
      </c>
      <c r="N38" s="155">
        <f t="shared" si="2"/>
        <v>-68</v>
      </c>
      <c r="O38" s="155">
        <f t="shared" si="3"/>
        <v>158</v>
      </c>
      <c r="P38" s="155">
        <f t="shared" si="4"/>
        <v>10</v>
      </c>
      <c r="Q38" s="155">
        <f t="shared" si="5"/>
        <v>429</v>
      </c>
      <c r="R38" s="155">
        <f t="shared" si="6"/>
        <v>86</v>
      </c>
      <c r="S38" s="155">
        <f t="shared" si="7"/>
        <v>295</v>
      </c>
      <c r="T38" s="34" t="s">
        <v>4363</v>
      </c>
      <c r="U38" s="155" t="s">
        <v>4385</v>
      </c>
    </row>
    <row r="39" spans="11:21">
      <c r="K39" s="155">
        <v>3</v>
      </c>
      <c r="L39" s="401">
        <f t="shared" si="8"/>
        <v>500</v>
      </c>
      <c r="M39" s="155">
        <f t="shared" si="1"/>
        <v>2063</v>
      </c>
      <c r="N39" s="155">
        <f t="shared" si="2"/>
        <v>-83</v>
      </c>
      <c r="O39" s="155">
        <f t="shared" si="3"/>
        <v>199</v>
      </c>
      <c r="P39" s="155">
        <f t="shared" si="4"/>
        <v>12</v>
      </c>
      <c r="Q39" s="155">
        <f t="shared" si="5"/>
        <v>536</v>
      </c>
      <c r="R39" s="155">
        <f t="shared" si="6"/>
        <v>107</v>
      </c>
      <c r="S39" s="155">
        <f t="shared" si="7"/>
        <v>407</v>
      </c>
      <c r="T39" s="34" t="s">
        <v>4365</v>
      </c>
      <c r="U39" s="155" t="s">
        <v>4386</v>
      </c>
    </row>
    <row r="40" spans="11:21">
      <c r="K40" s="155">
        <v>4</v>
      </c>
      <c r="L40" s="401">
        <f t="shared" si="8"/>
        <v>550</v>
      </c>
      <c r="M40" s="155">
        <f t="shared" si="1"/>
        <v>2489</v>
      </c>
      <c r="N40" s="155">
        <f t="shared" si="2"/>
        <v>-100</v>
      </c>
      <c r="O40" s="155">
        <f t="shared" si="3"/>
        <v>249</v>
      </c>
      <c r="P40" s="155">
        <f t="shared" si="4"/>
        <v>15</v>
      </c>
      <c r="Q40" s="155">
        <f t="shared" si="5"/>
        <v>643</v>
      </c>
      <c r="R40" s="155">
        <f t="shared" si="6"/>
        <v>129</v>
      </c>
      <c r="S40" s="155">
        <f t="shared" si="7"/>
        <v>561</v>
      </c>
      <c r="T40" s="34" t="s">
        <v>4366</v>
      </c>
      <c r="U40" s="155" t="s">
        <v>4388</v>
      </c>
    </row>
    <row r="41" spans="11:21">
      <c r="K41" s="155">
        <v>6</v>
      </c>
      <c r="L41" s="401">
        <f t="shared" si="8"/>
        <v>650</v>
      </c>
      <c r="M41" s="155">
        <f t="shared" si="1"/>
        <v>3543</v>
      </c>
      <c r="N41" s="155">
        <f t="shared" si="2"/>
        <v>-142</v>
      </c>
      <c r="O41" s="155">
        <f t="shared" si="3"/>
        <v>388</v>
      </c>
      <c r="P41" s="155">
        <f t="shared" si="4"/>
        <v>23</v>
      </c>
      <c r="Q41" s="155">
        <f t="shared" si="5"/>
        <v>857</v>
      </c>
      <c r="R41" s="155">
        <f t="shared" si="6"/>
        <v>171</v>
      </c>
      <c r="S41" s="155">
        <f t="shared" si="7"/>
        <v>1059</v>
      </c>
      <c r="T41" s="34" t="s">
        <v>4366</v>
      </c>
      <c r="U41" s="155" t="s">
        <v>4387</v>
      </c>
    </row>
    <row r="42" spans="11:21">
      <c r="K42" s="155">
        <v>8</v>
      </c>
      <c r="L42" s="401">
        <f t="shared" si="8"/>
        <v>750</v>
      </c>
      <c r="M42" s="155">
        <f t="shared" si="1"/>
        <v>4930</v>
      </c>
      <c r="N42" s="155">
        <f t="shared" si="2"/>
        <v>-197</v>
      </c>
      <c r="O42" s="155">
        <f t="shared" si="3"/>
        <v>602</v>
      </c>
      <c r="P42" s="155">
        <f t="shared" si="4"/>
        <v>36</v>
      </c>
      <c r="Q42" s="155">
        <f t="shared" si="5"/>
        <v>1071</v>
      </c>
      <c r="R42" s="155">
        <f t="shared" si="6"/>
        <v>214</v>
      </c>
      <c r="S42" s="155">
        <f t="shared" si="7"/>
        <v>1987</v>
      </c>
      <c r="T42" s="34" t="s">
        <v>4366</v>
      </c>
      <c r="U42" s="155" t="s">
        <v>4389</v>
      </c>
    </row>
    <row r="43" spans="11:21">
      <c r="K43" s="155">
        <v>0</v>
      </c>
      <c r="L43" s="401">
        <f t="shared" si="8"/>
        <v>350</v>
      </c>
      <c r="M43" s="155">
        <f t="shared" si="1"/>
        <v>1100</v>
      </c>
      <c r="N43" s="155">
        <f t="shared" si="2"/>
        <v>-44</v>
      </c>
      <c r="O43" s="155">
        <f t="shared" si="3"/>
        <v>100</v>
      </c>
      <c r="P43" s="155">
        <f t="shared" si="4"/>
        <v>6</v>
      </c>
      <c r="Q43" s="155">
        <f t="shared" si="5"/>
        <v>215</v>
      </c>
      <c r="R43" s="155">
        <f t="shared" si="6"/>
        <v>43</v>
      </c>
      <c r="S43" s="155">
        <f t="shared" si="7"/>
        <v>154</v>
      </c>
      <c r="T43" s="34" t="s">
        <v>4367</v>
      </c>
      <c r="U43" s="155"/>
    </row>
    <row r="44" spans="11:21">
      <c r="K44" s="155">
        <v>1</v>
      </c>
      <c r="L44" s="401">
        <f t="shared" si="8"/>
        <v>400</v>
      </c>
      <c r="M44" s="155">
        <f t="shared" si="1"/>
        <v>1375</v>
      </c>
      <c r="N44" s="155">
        <f t="shared" si="2"/>
        <v>-55</v>
      </c>
      <c r="O44" s="155">
        <f t="shared" si="3"/>
        <v>126</v>
      </c>
      <c r="P44" s="155">
        <f t="shared" si="4"/>
        <v>8</v>
      </c>
      <c r="Q44" s="155">
        <f t="shared" si="5"/>
        <v>322</v>
      </c>
      <c r="R44" s="155">
        <f t="shared" si="6"/>
        <v>64</v>
      </c>
      <c r="S44" s="155">
        <f t="shared" si="7"/>
        <v>213</v>
      </c>
      <c r="T44" s="34" t="s">
        <v>4367</v>
      </c>
      <c r="U44" s="155"/>
    </row>
    <row r="45" spans="11:21">
      <c r="K45" s="344">
        <v>1</v>
      </c>
      <c r="L45" s="401">
        <f t="shared" si="8"/>
        <v>400</v>
      </c>
      <c r="M45" s="155">
        <f t="shared" si="1"/>
        <v>1375</v>
      </c>
      <c r="N45" s="155">
        <f t="shared" si="2"/>
        <v>-55</v>
      </c>
      <c r="O45" s="155">
        <f t="shared" si="3"/>
        <v>126</v>
      </c>
      <c r="P45" s="155">
        <f t="shared" si="4"/>
        <v>8</v>
      </c>
      <c r="Q45" s="155">
        <f t="shared" si="5"/>
        <v>322</v>
      </c>
      <c r="R45" s="155">
        <f t="shared" si="6"/>
        <v>64</v>
      </c>
      <c r="S45" s="155">
        <f t="shared" si="7"/>
        <v>213</v>
      </c>
      <c r="T45" s="34" t="s">
        <v>4367</v>
      </c>
      <c r="U45" s="344"/>
    </row>
    <row r="46" spans="11:21">
      <c r="K46" s="155">
        <v>2</v>
      </c>
      <c r="L46" s="401">
        <f t="shared" si="8"/>
        <v>450</v>
      </c>
      <c r="M46" s="155">
        <f t="shared" si="1"/>
        <v>1694</v>
      </c>
      <c r="N46" s="155">
        <f t="shared" si="2"/>
        <v>-68</v>
      </c>
      <c r="O46" s="155">
        <f t="shared" si="3"/>
        <v>158</v>
      </c>
      <c r="P46" s="155">
        <f t="shared" si="4"/>
        <v>10</v>
      </c>
      <c r="Q46" s="155">
        <f t="shared" si="5"/>
        <v>429</v>
      </c>
      <c r="R46" s="155">
        <f t="shared" si="6"/>
        <v>86</v>
      </c>
      <c r="S46" s="155">
        <f t="shared" si="7"/>
        <v>295</v>
      </c>
      <c r="T46" s="34" t="s">
        <v>4367</v>
      </c>
      <c r="U46" s="155"/>
    </row>
    <row r="47" spans="11:21">
      <c r="K47" s="155">
        <v>2</v>
      </c>
      <c r="L47" s="401">
        <f t="shared" si="8"/>
        <v>450</v>
      </c>
      <c r="M47" s="155">
        <f t="shared" si="1"/>
        <v>1694</v>
      </c>
      <c r="N47" s="155">
        <f t="shared" si="2"/>
        <v>-68</v>
      </c>
      <c r="O47" s="155">
        <f t="shared" si="3"/>
        <v>158</v>
      </c>
      <c r="P47" s="155">
        <f t="shared" si="4"/>
        <v>10</v>
      </c>
      <c r="Q47" s="155">
        <f t="shared" si="5"/>
        <v>429</v>
      </c>
      <c r="R47" s="155">
        <f t="shared" si="6"/>
        <v>86</v>
      </c>
      <c r="S47" s="155">
        <f t="shared" si="7"/>
        <v>295</v>
      </c>
      <c r="T47" s="34" t="s">
        <v>4367</v>
      </c>
      <c r="U47" s="155"/>
    </row>
    <row r="48" spans="11:21">
      <c r="K48" s="155">
        <v>2</v>
      </c>
      <c r="L48" s="401">
        <f t="shared" si="8"/>
        <v>450</v>
      </c>
      <c r="M48" s="155">
        <f t="shared" si="1"/>
        <v>1694</v>
      </c>
      <c r="N48" s="155">
        <f t="shared" si="2"/>
        <v>-68</v>
      </c>
      <c r="O48" s="155">
        <f t="shared" si="3"/>
        <v>158</v>
      </c>
      <c r="P48" s="155">
        <f t="shared" si="4"/>
        <v>10</v>
      </c>
      <c r="Q48" s="155">
        <f t="shared" si="5"/>
        <v>429</v>
      </c>
      <c r="R48" s="155">
        <f t="shared" si="6"/>
        <v>86</v>
      </c>
      <c r="S48" s="155">
        <f t="shared" si="7"/>
        <v>295</v>
      </c>
      <c r="T48" s="34" t="s">
        <v>4367</v>
      </c>
      <c r="U48" s="155"/>
    </row>
    <row r="49" spans="11:21">
      <c r="K49" s="155">
        <v>0</v>
      </c>
      <c r="L49" s="401">
        <f t="shared" si="8"/>
        <v>350</v>
      </c>
      <c r="M49" s="155">
        <f t="shared" si="1"/>
        <v>1100</v>
      </c>
      <c r="N49" s="155">
        <f t="shared" si="2"/>
        <v>-44</v>
      </c>
      <c r="O49" s="155">
        <f t="shared" si="3"/>
        <v>100</v>
      </c>
      <c r="P49" s="155">
        <f t="shared" si="4"/>
        <v>6</v>
      </c>
      <c r="Q49" s="155">
        <f t="shared" si="5"/>
        <v>215</v>
      </c>
      <c r="R49" s="155">
        <f t="shared" si="6"/>
        <v>43</v>
      </c>
      <c r="S49" s="155">
        <f t="shared" si="7"/>
        <v>154</v>
      </c>
      <c r="T49" s="34" t="s">
        <v>4365</v>
      </c>
      <c r="U49" s="155" t="s">
        <v>4390</v>
      </c>
    </row>
    <row r="50" spans="11:21">
      <c r="K50" s="155">
        <v>1</v>
      </c>
      <c r="L50" s="401">
        <f t="shared" si="8"/>
        <v>400</v>
      </c>
      <c r="M50" s="155">
        <f t="shared" si="1"/>
        <v>1375</v>
      </c>
      <c r="N50" s="155">
        <f t="shared" si="2"/>
        <v>-55</v>
      </c>
      <c r="O50" s="155">
        <f t="shared" si="3"/>
        <v>126</v>
      </c>
      <c r="P50" s="155">
        <f t="shared" si="4"/>
        <v>8</v>
      </c>
      <c r="Q50" s="155">
        <f t="shared" si="5"/>
        <v>322</v>
      </c>
      <c r="R50" s="155">
        <f t="shared" si="6"/>
        <v>64</v>
      </c>
      <c r="S50" s="155">
        <f t="shared" si="7"/>
        <v>213</v>
      </c>
      <c r="T50" s="34" t="s">
        <v>4368</v>
      </c>
      <c r="U50" s="155" t="s">
        <v>4391</v>
      </c>
    </row>
    <row r="51" spans="11:21">
      <c r="K51" s="155">
        <v>2</v>
      </c>
      <c r="L51" s="401">
        <f t="shared" si="8"/>
        <v>450</v>
      </c>
      <c r="M51" s="155">
        <f t="shared" si="1"/>
        <v>1694</v>
      </c>
      <c r="N51" s="155">
        <f t="shared" si="2"/>
        <v>-68</v>
      </c>
      <c r="O51" s="155">
        <f t="shared" si="3"/>
        <v>158</v>
      </c>
      <c r="P51" s="155">
        <f t="shared" si="4"/>
        <v>10</v>
      </c>
      <c r="Q51" s="155">
        <f t="shared" si="5"/>
        <v>429</v>
      </c>
      <c r="R51" s="155">
        <f t="shared" si="6"/>
        <v>86</v>
      </c>
      <c r="S51" s="155">
        <f t="shared" si="7"/>
        <v>295</v>
      </c>
      <c r="T51" s="34" t="s">
        <v>4369</v>
      </c>
      <c r="U51" s="155" t="s">
        <v>4392</v>
      </c>
    </row>
    <row r="52" spans="11:21">
      <c r="K52" s="155">
        <v>3</v>
      </c>
      <c r="L52" s="401">
        <f t="shared" si="8"/>
        <v>500</v>
      </c>
      <c r="M52" s="155">
        <f t="shared" si="1"/>
        <v>2063</v>
      </c>
      <c r="N52" s="155">
        <f t="shared" si="2"/>
        <v>-83</v>
      </c>
      <c r="O52" s="155">
        <f t="shared" si="3"/>
        <v>199</v>
      </c>
      <c r="P52" s="155">
        <f t="shared" si="4"/>
        <v>12</v>
      </c>
      <c r="Q52" s="155">
        <f t="shared" si="5"/>
        <v>536</v>
      </c>
      <c r="R52" s="155">
        <f t="shared" si="6"/>
        <v>107</v>
      </c>
      <c r="S52" s="155">
        <f t="shared" si="7"/>
        <v>407</v>
      </c>
      <c r="T52" s="34" t="s">
        <v>4370</v>
      </c>
      <c r="U52" s="155" t="s">
        <v>4393</v>
      </c>
    </row>
    <row r="53" spans="11:21">
      <c r="K53" s="155">
        <v>5</v>
      </c>
      <c r="L53" s="401">
        <f t="shared" si="8"/>
        <v>600</v>
      </c>
      <c r="M53" s="155">
        <f t="shared" si="1"/>
        <v>2979</v>
      </c>
      <c r="N53" s="155">
        <f t="shared" si="2"/>
        <v>-119</v>
      </c>
      <c r="O53" s="155">
        <f t="shared" si="3"/>
        <v>311</v>
      </c>
      <c r="P53" s="155">
        <f t="shared" si="4"/>
        <v>19</v>
      </c>
      <c r="Q53" s="155">
        <f t="shared" si="5"/>
        <v>750</v>
      </c>
      <c r="R53" s="155">
        <f t="shared" si="6"/>
        <v>150</v>
      </c>
      <c r="S53" s="155">
        <f t="shared" si="7"/>
        <v>771</v>
      </c>
      <c r="T53" s="34" t="s">
        <v>4368</v>
      </c>
      <c r="U53" s="155" t="s">
        <v>4394</v>
      </c>
    </row>
    <row r="54" spans="11:21">
      <c r="K54" s="155">
        <v>6</v>
      </c>
      <c r="L54" s="401">
        <f t="shared" si="8"/>
        <v>650</v>
      </c>
      <c r="M54" s="155">
        <f t="shared" si="1"/>
        <v>3543</v>
      </c>
      <c r="N54" s="155">
        <f t="shared" si="2"/>
        <v>-142</v>
      </c>
      <c r="O54" s="155">
        <f t="shared" si="3"/>
        <v>388</v>
      </c>
      <c r="P54" s="155">
        <f t="shared" si="4"/>
        <v>23</v>
      </c>
      <c r="Q54" s="155">
        <f t="shared" si="5"/>
        <v>857</v>
      </c>
      <c r="R54" s="155">
        <f t="shared" si="6"/>
        <v>171</v>
      </c>
      <c r="S54" s="155">
        <f t="shared" si="7"/>
        <v>1059</v>
      </c>
      <c r="T54" s="34" t="s">
        <v>4371</v>
      </c>
      <c r="U54" s="155" t="s">
        <v>4395</v>
      </c>
    </row>
    <row r="55" spans="11:21">
      <c r="K55" s="155">
        <v>10</v>
      </c>
      <c r="L55" s="401">
        <f t="shared" si="8"/>
        <v>850</v>
      </c>
      <c r="M55" s="155">
        <f t="shared" si="1"/>
        <v>6744</v>
      </c>
      <c r="N55" s="155">
        <f t="shared" si="2"/>
        <v>-270</v>
      </c>
      <c r="O55" s="155">
        <f t="shared" si="3"/>
        <v>929</v>
      </c>
      <c r="P55" s="155">
        <f t="shared" si="4"/>
        <v>56</v>
      </c>
      <c r="Q55" s="155">
        <f t="shared" si="5"/>
        <v>1285</v>
      </c>
      <c r="R55" s="155">
        <f t="shared" si="6"/>
        <v>257</v>
      </c>
      <c r="S55" s="155">
        <f t="shared" si="7"/>
        <v>3710</v>
      </c>
      <c r="T55" s="34" t="s">
        <v>4372</v>
      </c>
      <c r="U55" s="155" t="s">
        <v>4396</v>
      </c>
    </row>
    <row r="56" spans="11:21">
      <c r="K56" s="155">
        <v>4</v>
      </c>
      <c r="L56" s="401">
        <f t="shared" si="8"/>
        <v>550</v>
      </c>
      <c r="M56" s="155">
        <f t="shared" si="1"/>
        <v>2489</v>
      </c>
      <c r="N56" s="155">
        <f t="shared" si="2"/>
        <v>-100</v>
      </c>
      <c r="O56" s="155">
        <f t="shared" si="3"/>
        <v>249</v>
      </c>
      <c r="P56" s="155">
        <f t="shared" si="4"/>
        <v>15</v>
      </c>
      <c r="Q56" s="155">
        <f t="shared" si="5"/>
        <v>643</v>
      </c>
      <c r="R56" s="155">
        <f t="shared" si="6"/>
        <v>129</v>
      </c>
      <c r="S56" s="155">
        <f t="shared" si="7"/>
        <v>561</v>
      </c>
      <c r="T56" s="34" t="s">
        <v>4373</v>
      </c>
      <c r="U56" s="155" t="s">
        <v>4397</v>
      </c>
    </row>
    <row r="57" spans="11:21">
      <c r="K57" s="155">
        <v>4</v>
      </c>
      <c r="L57" s="401">
        <f t="shared" si="8"/>
        <v>550</v>
      </c>
      <c r="M57" s="155">
        <f t="shared" si="1"/>
        <v>2489</v>
      </c>
      <c r="N57" s="155">
        <f t="shared" si="2"/>
        <v>-100</v>
      </c>
      <c r="O57" s="155">
        <f t="shared" si="3"/>
        <v>249</v>
      </c>
      <c r="P57" s="155">
        <f t="shared" si="4"/>
        <v>15</v>
      </c>
      <c r="Q57" s="155">
        <f t="shared" si="5"/>
        <v>643</v>
      </c>
      <c r="R57" s="155">
        <f t="shared" si="6"/>
        <v>129</v>
      </c>
      <c r="S57" s="155">
        <f t="shared" si="7"/>
        <v>561</v>
      </c>
      <c r="T57" s="34" t="s">
        <v>4374</v>
      </c>
      <c r="U57" s="155" t="s">
        <v>4398</v>
      </c>
    </row>
    <row r="58" spans="11:21">
      <c r="K58" s="155">
        <v>6</v>
      </c>
      <c r="L58" s="401">
        <f t="shared" si="8"/>
        <v>650</v>
      </c>
      <c r="M58" s="155">
        <f t="shared" si="1"/>
        <v>3543</v>
      </c>
      <c r="N58" s="155">
        <f t="shared" si="2"/>
        <v>-142</v>
      </c>
      <c r="O58" s="155">
        <f t="shared" si="3"/>
        <v>388</v>
      </c>
      <c r="P58" s="155">
        <f t="shared" si="4"/>
        <v>23</v>
      </c>
      <c r="Q58" s="155">
        <f t="shared" si="5"/>
        <v>857</v>
      </c>
      <c r="R58" s="155">
        <f t="shared" si="6"/>
        <v>171</v>
      </c>
      <c r="S58" s="155">
        <f t="shared" si="7"/>
        <v>1059</v>
      </c>
      <c r="T58" s="34" t="s">
        <v>4399</v>
      </c>
      <c r="U58" s="155" t="s">
        <v>4400</v>
      </c>
    </row>
    <row r="59" spans="11:21">
      <c r="K59" s="155">
        <v>9</v>
      </c>
      <c r="L59" s="401">
        <f t="shared" si="8"/>
        <v>800</v>
      </c>
      <c r="M59" s="155">
        <f t="shared" si="1"/>
        <v>5777</v>
      </c>
      <c r="N59" s="155">
        <f t="shared" si="2"/>
        <v>-231</v>
      </c>
      <c r="O59" s="155">
        <f t="shared" si="3"/>
        <v>748</v>
      </c>
      <c r="P59" s="155">
        <f t="shared" si="4"/>
        <v>45</v>
      </c>
      <c r="Q59" s="155">
        <f t="shared" si="5"/>
        <v>1178</v>
      </c>
      <c r="R59" s="155">
        <f t="shared" si="6"/>
        <v>236</v>
      </c>
      <c r="S59" s="155">
        <f t="shared" si="7"/>
        <v>2717</v>
      </c>
      <c r="T59" s="34" t="s">
        <v>4373</v>
      </c>
      <c r="U59" s="155" t="s">
        <v>4401</v>
      </c>
    </row>
    <row r="60" spans="11:21">
      <c r="K60" s="155">
        <v>2</v>
      </c>
      <c r="L60" s="401">
        <f t="shared" si="8"/>
        <v>450</v>
      </c>
      <c r="M60" s="155">
        <f t="shared" si="1"/>
        <v>1694</v>
      </c>
      <c r="N60" s="155">
        <f t="shared" si="2"/>
        <v>-68</v>
      </c>
      <c r="O60" s="155">
        <f t="shared" si="3"/>
        <v>158</v>
      </c>
      <c r="P60" s="155">
        <f t="shared" si="4"/>
        <v>10</v>
      </c>
      <c r="Q60" s="155">
        <f t="shared" si="5"/>
        <v>429</v>
      </c>
      <c r="R60" s="155">
        <f t="shared" si="6"/>
        <v>86</v>
      </c>
      <c r="S60" s="155">
        <f t="shared" si="7"/>
        <v>295</v>
      </c>
      <c r="T60" s="34" t="s">
        <v>4375</v>
      </c>
      <c r="U60" s="155" t="s">
        <v>4402</v>
      </c>
    </row>
    <row r="61" spans="11:21">
      <c r="K61" s="155">
        <v>4</v>
      </c>
      <c r="L61" s="401">
        <f t="shared" si="8"/>
        <v>550</v>
      </c>
      <c r="M61" s="155">
        <f t="shared" si="1"/>
        <v>2489</v>
      </c>
      <c r="N61" s="155">
        <f t="shared" si="2"/>
        <v>-100</v>
      </c>
      <c r="O61" s="155">
        <f t="shared" si="3"/>
        <v>249</v>
      </c>
      <c r="P61" s="155">
        <f t="shared" si="4"/>
        <v>15</v>
      </c>
      <c r="Q61" s="155">
        <f t="shared" si="5"/>
        <v>643</v>
      </c>
      <c r="R61" s="155">
        <f t="shared" si="6"/>
        <v>129</v>
      </c>
      <c r="S61" s="155">
        <f t="shared" si="7"/>
        <v>561</v>
      </c>
      <c r="T61" s="34" t="s">
        <v>4366</v>
      </c>
      <c r="U61" s="155" t="s">
        <v>4388</v>
      </c>
    </row>
  </sheetData>
  <phoneticPr fontId="38"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F6F04-B1AE-4E51-9B5C-9844C0611484}">
  <dimension ref="A1:L19"/>
  <sheetViews>
    <sheetView topLeftCell="B1" workbookViewId="0">
      <pane xSplit="2" ySplit="1" topLeftCell="G2" activePane="bottomRight" state="frozen"/>
      <selection activeCell="B1" sqref="B1"/>
      <selection pane="topRight" activeCell="D1" sqref="D1"/>
      <selection pane="bottomLeft" activeCell="B2" sqref="B2"/>
      <selection pane="bottomRight" activeCell="L8" sqref="L8"/>
    </sheetView>
  </sheetViews>
  <sheetFormatPr defaultRowHeight="16.5"/>
  <cols>
    <col min="1" max="1" width="19.125" style="346" hidden="1" customWidth="1"/>
    <col min="2" max="2" width="5.25" style="348" bestFit="1" customWidth="1"/>
    <col min="3" max="3" width="9" style="346"/>
    <col min="4" max="4" width="16.875" style="346" bestFit="1" customWidth="1"/>
    <col min="5" max="5" width="27.5" style="346" customWidth="1"/>
    <col min="6" max="6" width="42.625" style="346" bestFit="1" customWidth="1"/>
    <col min="7" max="7" width="57" style="346" bestFit="1" customWidth="1"/>
    <col min="8" max="8" width="4.25" style="346" customWidth="1"/>
    <col min="9" max="9" width="20.125" style="346" bestFit="1" customWidth="1"/>
    <col min="10" max="10" width="3.25" style="346" customWidth="1"/>
    <col min="11" max="11" width="11" style="346" bestFit="1" customWidth="1"/>
    <col min="12" max="12" width="19.375" style="346" bestFit="1" customWidth="1"/>
    <col min="13" max="16384" width="9" style="346"/>
  </cols>
  <sheetData>
    <row r="1" spans="1:12" s="351" customFormat="1" ht="17.25">
      <c r="A1" s="352" t="s">
        <v>3797</v>
      </c>
      <c r="B1" s="349" t="s">
        <v>3775</v>
      </c>
      <c r="C1" s="350" t="s">
        <v>3694</v>
      </c>
      <c r="D1" s="350" t="s">
        <v>3777</v>
      </c>
      <c r="E1" s="350" t="s">
        <v>3778</v>
      </c>
      <c r="F1" s="350" t="s">
        <v>3779</v>
      </c>
      <c r="G1" s="350" t="s">
        <v>3795</v>
      </c>
      <c r="H1" s="350"/>
      <c r="I1" s="350" t="s">
        <v>3806</v>
      </c>
      <c r="K1" s="350" t="s">
        <v>3889</v>
      </c>
      <c r="L1" s="350" t="s">
        <v>3901</v>
      </c>
    </row>
    <row r="2" spans="1:12" ht="33">
      <c r="B2" s="348">
        <v>1</v>
      </c>
      <c r="C2" s="346" t="s">
        <v>3652</v>
      </c>
      <c r="D2" s="346" t="s">
        <v>3776</v>
      </c>
      <c r="E2" s="347" t="s">
        <v>3800</v>
      </c>
      <c r="F2" s="347" t="s">
        <v>3832</v>
      </c>
      <c r="G2" s="347" t="s">
        <v>3831</v>
      </c>
      <c r="I2" s="346" t="s">
        <v>3780</v>
      </c>
      <c r="K2" s="347" t="s">
        <v>4062</v>
      </c>
      <c r="L2" s="347" t="s">
        <v>4277</v>
      </c>
    </row>
    <row r="3" spans="1:12" ht="33">
      <c r="B3" s="348">
        <v>2</v>
      </c>
      <c r="C3" s="346" t="s">
        <v>3658</v>
      </c>
      <c r="D3" s="346" t="s">
        <v>3781</v>
      </c>
      <c r="E3" s="347" t="s">
        <v>3799</v>
      </c>
      <c r="F3" s="347" t="s">
        <v>3833</v>
      </c>
      <c r="G3" s="347" t="s">
        <v>3830</v>
      </c>
      <c r="I3" s="346" t="s">
        <v>3782</v>
      </c>
      <c r="K3" s="347" t="s">
        <v>4061</v>
      </c>
      <c r="L3" s="347" t="s">
        <v>4059</v>
      </c>
    </row>
    <row r="4" spans="1:12" ht="33">
      <c r="B4" s="348">
        <v>3</v>
      </c>
      <c r="C4" s="346" t="s">
        <v>3659</v>
      </c>
      <c r="D4" s="346" t="s">
        <v>3783</v>
      </c>
      <c r="E4" s="347" t="s">
        <v>3798</v>
      </c>
      <c r="F4" s="346" t="s">
        <v>3803</v>
      </c>
      <c r="G4" s="347" t="s">
        <v>3827</v>
      </c>
      <c r="I4" s="346" t="s">
        <v>3784</v>
      </c>
      <c r="K4" s="347" t="s">
        <v>4063</v>
      </c>
      <c r="L4" s="347" t="s">
        <v>4058</v>
      </c>
    </row>
    <row r="5" spans="1:12" ht="43.5">
      <c r="B5" s="348">
        <v>4</v>
      </c>
      <c r="C5" s="346" t="s">
        <v>3660</v>
      </c>
      <c r="D5" s="346" t="s">
        <v>3785</v>
      </c>
      <c r="E5" s="347" t="s">
        <v>3804</v>
      </c>
      <c r="F5" s="347" t="s">
        <v>3805</v>
      </c>
      <c r="G5" s="347" t="s">
        <v>3828</v>
      </c>
      <c r="I5" s="346" t="s">
        <v>3786</v>
      </c>
      <c r="K5" s="347" t="s">
        <v>4060</v>
      </c>
      <c r="L5" s="347" t="s">
        <v>4179</v>
      </c>
    </row>
    <row r="6" spans="1:12" ht="43.5">
      <c r="B6" s="348">
        <v>5</v>
      </c>
      <c r="C6" s="346" t="s">
        <v>3661</v>
      </c>
      <c r="D6" s="346" t="s">
        <v>3787</v>
      </c>
      <c r="E6" s="347" t="s">
        <v>3801</v>
      </c>
      <c r="F6" s="346" t="s">
        <v>3788</v>
      </c>
      <c r="G6" s="347" t="s">
        <v>3834</v>
      </c>
      <c r="I6" s="346" t="s">
        <v>3789</v>
      </c>
      <c r="K6" s="347" t="s">
        <v>4064</v>
      </c>
      <c r="L6" s="347" t="s">
        <v>4225</v>
      </c>
    </row>
    <row r="7" spans="1:12" ht="46.5">
      <c r="B7" s="348">
        <v>6</v>
      </c>
      <c r="C7" s="346" t="s">
        <v>3662</v>
      </c>
      <c r="D7" s="346" t="s">
        <v>3790</v>
      </c>
      <c r="E7" s="347" t="s">
        <v>3802</v>
      </c>
      <c r="F7" s="346" t="s">
        <v>3791</v>
      </c>
      <c r="G7" s="347" t="s">
        <v>3835</v>
      </c>
      <c r="I7" s="346" t="s">
        <v>3792</v>
      </c>
      <c r="K7" s="347" t="s">
        <v>4065</v>
      </c>
      <c r="L7" s="347" t="s">
        <v>4278</v>
      </c>
    </row>
    <row r="14" spans="1:12">
      <c r="G14" s="2"/>
    </row>
    <row r="15" spans="1:12">
      <c r="G15" s="2"/>
    </row>
    <row r="16" spans="1:12">
      <c r="G16" s="2"/>
    </row>
    <row r="17" spans="7:7">
      <c r="G17" s="2"/>
    </row>
    <row r="18" spans="7:7">
      <c r="G18" s="2"/>
    </row>
    <row r="19" spans="7:7">
      <c r="G19" s="164"/>
    </row>
  </sheetData>
  <phoneticPr fontId="3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042"/>
  <sheetViews>
    <sheetView topLeftCell="P1" workbookViewId="0">
      <pane ySplit="1" topLeftCell="A2" activePane="bottomLeft" state="frozen"/>
      <selection pane="bottomLeft" activeCell="Z16" sqref="Z16"/>
    </sheetView>
  </sheetViews>
  <sheetFormatPr defaultColWidth="14.375" defaultRowHeight="15" customHeight="1"/>
  <cols>
    <col min="1" max="1" width="1.375" style="209" customWidth="1"/>
    <col min="2" max="2" width="8.875" style="216" customWidth="1"/>
    <col min="3" max="3" width="8.875" style="209" customWidth="1"/>
    <col min="4" max="4" width="3.875" style="178" customWidth="1"/>
    <col min="5" max="5" width="14.75" style="178" hidden="1" customWidth="1"/>
    <col min="6" max="6" width="8" style="178" hidden="1" customWidth="1"/>
    <col min="7" max="7" width="14.75" style="209" hidden="1" customWidth="1"/>
    <col min="8" max="8" width="15.5" style="213" customWidth="1"/>
    <col min="9" max="9" width="7" style="153" customWidth="1"/>
    <col min="10" max="10" width="7.75" style="165" customWidth="1"/>
    <col min="11" max="11" width="7.5" style="165" hidden="1" customWidth="1"/>
    <col min="12" max="12" width="10.25" style="165" customWidth="1"/>
    <col min="13" max="13" width="8.625" style="222" customWidth="1"/>
    <col min="14" max="18" width="8.625" style="153" customWidth="1"/>
    <col min="19" max="19" width="14.375" style="153"/>
    <col min="20" max="20" width="1.75" style="153" customWidth="1"/>
    <col min="21" max="21" width="8" style="153" customWidth="1"/>
    <col min="22" max="22" width="20.625" style="153" customWidth="1"/>
    <col min="23" max="23" width="14.375" style="153"/>
    <col min="24" max="24" width="1.375" style="209" customWidth="1"/>
    <col min="25" max="25" width="15.5" style="153" customWidth="1"/>
    <col min="26" max="27" width="14.375" style="153"/>
    <col min="28" max="28" width="7.75" style="209" customWidth="1"/>
    <col min="29" max="29" width="19.5" style="209" customWidth="1"/>
    <col min="30" max="30" width="16.875" style="255" customWidth="1"/>
    <col min="31" max="31" width="8.25" style="153" customWidth="1"/>
    <col min="32" max="32" width="12.25" style="153" customWidth="1"/>
    <col min="33" max="33" width="8.25" style="153" customWidth="1"/>
    <col min="34" max="34" width="12.25" style="153" customWidth="1"/>
    <col min="35" max="35" width="1.375" style="153" customWidth="1"/>
    <col min="36" max="16384" width="14.375" style="153"/>
  </cols>
  <sheetData>
    <row r="1" spans="2:34" ht="22.5" customHeight="1">
      <c r="B1" s="212" t="s">
        <v>3253</v>
      </c>
      <c r="C1" s="212" t="s">
        <v>3254</v>
      </c>
      <c r="D1" s="218" t="s">
        <v>3244</v>
      </c>
      <c r="E1" s="212"/>
      <c r="F1" s="212" t="s">
        <v>2963</v>
      </c>
      <c r="G1" s="219" t="s">
        <v>2962</v>
      </c>
      <c r="H1" s="212" t="s">
        <v>3255</v>
      </c>
      <c r="I1" s="212" t="s">
        <v>3256</v>
      </c>
      <c r="J1" s="220" t="s">
        <v>2954</v>
      </c>
      <c r="K1" s="220" t="s">
        <v>2956</v>
      </c>
      <c r="L1" s="220" t="s">
        <v>2955</v>
      </c>
      <c r="N1" s="209"/>
      <c r="O1" s="209"/>
      <c r="P1" s="209"/>
    </row>
    <row r="2" spans="2:34" ht="16.5" customHeight="1" thickBot="1">
      <c r="B2" s="186" t="s">
        <v>2906</v>
      </c>
      <c r="C2" s="215" t="s">
        <v>2951</v>
      </c>
      <c r="D2" s="210" t="str">
        <f t="shared" ref="D2:D33" si="0">IFERROR(RANK(E2,E:E),"")</f>
        <v/>
      </c>
      <c r="E2" s="210" t="str">
        <f t="shared" ref="E2:E33" si="1">IFERROR(F2/L2,"")</f>
        <v/>
      </c>
      <c r="F2" s="210">
        <v>4</v>
      </c>
      <c r="G2" s="215"/>
      <c r="H2" s="208" t="s">
        <v>3257</v>
      </c>
      <c r="I2" s="160">
        <v>0.1</v>
      </c>
      <c r="J2" s="174">
        <v>0.1</v>
      </c>
      <c r="K2" s="160">
        <f t="shared" ref="K2:K33" si="2">J2-I2</f>
        <v>0</v>
      </c>
      <c r="L2" s="169">
        <f t="shared" ref="L2:L33" si="3">MAX(0,K2*40)</f>
        <v>0</v>
      </c>
      <c r="N2" s="209"/>
      <c r="O2" s="209"/>
      <c r="P2" s="209"/>
      <c r="Y2" s="254">
        <v>45476</v>
      </c>
      <c r="Z2" s="240"/>
      <c r="AA2" s="240"/>
      <c r="AB2" s="493" t="s">
        <v>3604</v>
      </c>
      <c r="AC2" s="493"/>
      <c r="AD2" s="493"/>
      <c r="AE2" s="493" t="s">
        <v>3608</v>
      </c>
      <c r="AF2" s="493"/>
      <c r="AG2" s="493" t="s">
        <v>3601</v>
      </c>
      <c r="AH2" s="493"/>
    </row>
    <row r="3" spans="2:34" ht="16.5" customHeight="1" thickBot="1">
      <c r="B3" s="186" t="s">
        <v>2914</v>
      </c>
      <c r="C3" s="158" t="s">
        <v>2923</v>
      </c>
      <c r="D3" s="210">
        <f t="shared" si="0"/>
        <v>1</v>
      </c>
      <c r="E3" s="210">
        <f t="shared" si="1"/>
        <v>0.92500000000000027</v>
      </c>
      <c r="F3" s="210">
        <v>3.7</v>
      </c>
      <c r="G3" s="158"/>
      <c r="H3" s="208" t="s">
        <v>2925</v>
      </c>
      <c r="I3" s="161">
        <v>0.2</v>
      </c>
      <c r="J3" s="174">
        <v>0.3</v>
      </c>
      <c r="K3" s="160">
        <f t="shared" si="2"/>
        <v>9.9999999999999978E-2</v>
      </c>
      <c r="L3" s="169">
        <f t="shared" si="3"/>
        <v>3.9999999999999991</v>
      </c>
      <c r="N3" s="209"/>
      <c r="O3" s="209"/>
      <c r="P3" s="209"/>
      <c r="U3" s="225" t="s">
        <v>3252</v>
      </c>
      <c r="V3" s="242" t="s">
        <v>3602</v>
      </c>
      <c r="Y3" s="244" t="s">
        <v>3252</v>
      </c>
      <c r="Z3" s="245" t="s">
        <v>3245</v>
      </c>
      <c r="AA3" s="245" t="s">
        <v>3600</v>
      </c>
      <c r="AB3" s="261" t="s">
        <v>3605</v>
      </c>
      <c r="AC3" s="246" t="s">
        <v>3606</v>
      </c>
      <c r="AD3" s="258" t="s">
        <v>3607</v>
      </c>
      <c r="AE3" s="265" t="s">
        <v>3605</v>
      </c>
      <c r="AF3" s="266" t="s">
        <v>3610</v>
      </c>
      <c r="AG3" s="265" t="s">
        <v>3605</v>
      </c>
      <c r="AH3" s="269" t="s">
        <v>3610</v>
      </c>
    </row>
    <row r="4" spans="2:34" ht="16.5" customHeight="1">
      <c r="B4" s="186" t="s">
        <v>2914</v>
      </c>
      <c r="C4" s="158" t="s">
        <v>2923</v>
      </c>
      <c r="D4" s="210">
        <f t="shared" si="0"/>
        <v>1</v>
      </c>
      <c r="E4" s="210">
        <f t="shared" si="1"/>
        <v>0.92500000000000027</v>
      </c>
      <c r="F4" s="210">
        <v>3.7</v>
      </c>
      <c r="G4" s="158"/>
      <c r="H4" s="208" t="s">
        <v>2926</v>
      </c>
      <c r="I4" s="161">
        <v>0.2</v>
      </c>
      <c r="J4" s="174">
        <v>0.3</v>
      </c>
      <c r="K4" s="160">
        <f t="shared" si="2"/>
        <v>9.9999999999999978E-2</v>
      </c>
      <c r="L4" s="169">
        <f t="shared" si="3"/>
        <v>3.9999999999999991</v>
      </c>
      <c r="N4" s="209"/>
      <c r="O4" s="209"/>
      <c r="P4" s="209"/>
      <c r="U4" s="226">
        <v>0</v>
      </c>
      <c r="V4" s="170" t="s">
        <v>416</v>
      </c>
      <c r="Y4" s="247" t="s">
        <v>3246</v>
      </c>
      <c r="Z4" s="248">
        <f t="shared" ref="Z4:Z9" si="4">SUMIFS(I:I,B:B,Y4)/COUNTIF(B:B,Y4)</f>
        <v>0.14666666666666667</v>
      </c>
      <c r="AA4" s="249" t="str">
        <f t="shared" ref="AA4:AA9" si="5">"("&amp;SUMIFS(I:I,B:B,Y4)*100&amp;"/"&amp;COUNTIF(B:B,Y4)*100&amp;")"</f>
        <v>(220/1500)</v>
      </c>
      <c r="AB4" s="262" t="str">
        <f t="shared" ref="AB4:AB9" si="6">TEXT(SUMIFS(J:J,B:B,$Y4)/COUNTIF(B:B,$Y4),"0.0%")</f>
        <v>43.3%</v>
      </c>
      <c r="AC4" s="249" t="str">
        <f t="shared" ref="AC4:AC9" si="7">TEXT(SUMIFS(I:I,B:B,$Y4)/SUMIFS(J:J,B:B,$Y4),"0.0%")&amp;" ("&amp;SUMIFS(I:I,B:B,$Y4)*100&amp;"/"&amp;SUMIFS(J:J,B:B,$Y4)*100&amp;")"</f>
        <v>33.8% (220/650)</v>
      </c>
      <c r="AD4" s="259" t="str">
        <f t="shared" ref="AD4:AD9" si="8">TEXT(SUMIFS(L:L,B:B,$Y4),"#,##0 시간")&amp;" ("&amp;TEXT(SUMIFS(L:L,B:B,$Y4)/4,"#,##0.0 일")&amp;")"</f>
        <v>176 시간 (44.0 일)</v>
      </c>
      <c r="AE4" s="494" t="s">
        <v>3609</v>
      </c>
      <c r="AF4" s="500"/>
      <c r="AG4" s="494" t="s">
        <v>3609</v>
      </c>
      <c r="AH4" s="495"/>
    </row>
    <row r="5" spans="2:34" ht="16.5" customHeight="1">
      <c r="B5" s="186" t="s">
        <v>2914</v>
      </c>
      <c r="C5" s="158" t="s">
        <v>2923</v>
      </c>
      <c r="D5" s="210">
        <f t="shared" si="0"/>
        <v>1</v>
      </c>
      <c r="E5" s="210">
        <f t="shared" si="1"/>
        <v>0.92500000000000027</v>
      </c>
      <c r="F5" s="210">
        <v>3.7</v>
      </c>
      <c r="G5" s="158"/>
      <c r="H5" s="208" t="s">
        <v>2927</v>
      </c>
      <c r="I5" s="161">
        <v>0.2</v>
      </c>
      <c r="J5" s="174">
        <v>0.3</v>
      </c>
      <c r="K5" s="160">
        <f t="shared" si="2"/>
        <v>9.9999999999999978E-2</v>
      </c>
      <c r="L5" s="169">
        <f t="shared" si="3"/>
        <v>3.9999999999999991</v>
      </c>
      <c r="N5" s="209"/>
      <c r="O5" s="209"/>
      <c r="P5" s="209"/>
      <c r="U5" s="227">
        <v>0.1</v>
      </c>
      <c r="V5" s="172" t="s">
        <v>417</v>
      </c>
      <c r="Y5" s="250" t="s">
        <v>3247</v>
      </c>
      <c r="Z5" s="248">
        <f t="shared" si="4"/>
        <v>0.13333333333333336</v>
      </c>
      <c r="AA5" s="249" t="str">
        <f t="shared" si="5"/>
        <v>(240/1800)</v>
      </c>
      <c r="AB5" s="262" t="str">
        <f t="shared" si="6"/>
        <v>31.7%</v>
      </c>
      <c r="AC5" s="249" t="str">
        <f t="shared" si="7"/>
        <v>42.1% (240/570)</v>
      </c>
      <c r="AD5" s="259" t="str">
        <f t="shared" si="8"/>
        <v>132 시간 (33.0 일)</v>
      </c>
      <c r="AE5" s="496"/>
      <c r="AF5" s="501"/>
      <c r="AG5" s="496"/>
      <c r="AH5" s="497"/>
    </row>
    <row r="6" spans="2:34" ht="16.5" customHeight="1">
      <c r="B6" s="186" t="s">
        <v>2914</v>
      </c>
      <c r="C6" s="217" t="s">
        <v>2957</v>
      </c>
      <c r="D6" s="210">
        <f t="shared" si="0"/>
        <v>4</v>
      </c>
      <c r="E6" s="210">
        <f t="shared" si="1"/>
        <v>0.8500000000000002</v>
      </c>
      <c r="F6" s="210">
        <v>3.4</v>
      </c>
      <c r="G6" s="217"/>
      <c r="H6" s="208" t="s">
        <v>2931</v>
      </c>
      <c r="I6" s="161">
        <v>0.4</v>
      </c>
      <c r="J6" s="160">
        <v>0.5</v>
      </c>
      <c r="K6" s="160">
        <f t="shared" si="2"/>
        <v>9.9999999999999978E-2</v>
      </c>
      <c r="L6" s="169">
        <f t="shared" si="3"/>
        <v>3.9999999999999991</v>
      </c>
      <c r="N6" s="209"/>
      <c r="O6" s="209"/>
      <c r="P6" s="209"/>
      <c r="U6" s="227">
        <v>0.2</v>
      </c>
      <c r="V6" s="172" t="s">
        <v>418</v>
      </c>
      <c r="Y6" s="250" t="s">
        <v>3248</v>
      </c>
      <c r="Z6" s="248">
        <f t="shared" si="4"/>
        <v>0.19705882352941179</v>
      </c>
      <c r="AA6" s="249" t="str">
        <f t="shared" si="5"/>
        <v>(335/1700)</v>
      </c>
      <c r="AB6" s="262" t="str">
        <f t="shared" si="6"/>
        <v>42.4%</v>
      </c>
      <c r="AC6" s="249" t="str">
        <f t="shared" si="7"/>
        <v>46.5% (335/720)</v>
      </c>
      <c r="AD6" s="259" t="str">
        <f t="shared" si="8"/>
        <v>162 시간 (40.5 일)</v>
      </c>
      <c r="AE6" s="496"/>
      <c r="AF6" s="501"/>
      <c r="AG6" s="496"/>
      <c r="AH6" s="497"/>
    </row>
    <row r="7" spans="2:34" ht="16.5" customHeight="1">
      <c r="B7" s="186" t="s">
        <v>2908</v>
      </c>
      <c r="C7" s="158" t="s">
        <v>2913</v>
      </c>
      <c r="D7" s="210">
        <f t="shared" si="0"/>
        <v>5</v>
      </c>
      <c r="E7" s="210">
        <f t="shared" si="1"/>
        <v>0.82499999999999996</v>
      </c>
      <c r="F7" s="210">
        <v>3.3</v>
      </c>
      <c r="G7" s="158"/>
      <c r="H7" s="208" t="s">
        <v>3258</v>
      </c>
      <c r="I7" s="160">
        <v>0.1</v>
      </c>
      <c r="J7" s="174">
        <v>0.2</v>
      </c>
      <c r="K7" s="160">
        <f t="shared" si="2"/>
        <v>0.1</v>
      </c>
      <c r="L7" s="169">
        <f t="shared" si="3"/>
        <v>4</v>
      </c>
      <c r="M7" s="222" t="s">
        <v>3281</v>
      </c>
      <c r="N7" s="209"/>
      <c r="O7" s="209"/>
      <c r="P7" s="209"/>
      <c r="U7" s="227">
        <v>0.3</v>
      </c>
      <c r="V7" s="172" t="s">
        <v>419</v>
      </c>
      <c r="Y7" s="250" t="s">
        <v>3249</v>
      </c>
      <c r="Z7" s="248">
        <f t="shared" si="4"/>
        <v>0.36666666666666664</v>
      </c>
      <c r="AA7" s="249" t="str">
        <f t="shared" si="5"/>
        <v>(220/600)</v>
      </c>
      <c r="AB7" s="262" t="str">
        <f t="shared" si="6"/>
        <v>43.3%</v>
      </c>
      <c r="AC7" s="249" t="str">
        <f t="shared" si="7"/>
        <v>84.6% (220/260)</v>
      </c>
      <c r="AD7" s="259" t="str">
        <f t="shared" si="8"/>
        <v>16 시간 (4.0 일)</v>
      </c>
      <c r="AE7" s="496"/>
      <c r="AF7" s="501"/>
      <c r="AG7" s="496"/>
      <c r="AH7" s="497"/>
    </row>
    <row r="8" spans="2:34" ht="16.5" customHeight="1">
      <c r="B8" s="186" t="s">
        <v>2908</v>
      </c>
      <c r="C8" s="158" t="s">
        <v>2913</v>
      </c>
      <c r="D8" s="210">
        <f t="shared" si="0"/>
        <v>5</v>
      </c>
      <c r="E8" s="210">
        <f t="shared" si="1"/>
        <v>0.82499999999999996</v>
      </c>
      <c r="F8" s="210">
        <v>3.3</v>
      </c>
      <c r="G8" s="158"/>
      <c r="H8" s="208" t="s">
        <v>3259</v>
      </c>
      <c r="I8" s="160">
        <v>0.1</v>
      </c>
      <c r="J8" s="174">
        <v>0.2</v>
      </c>
      <c r="K8" s="160">
        <f t="shared" si="2"/>
        <v>0.1</v>
      </c>
      <c r="L8" s="169">
        <f t="shared" si="3"/>
        <v>4</v>
      </c>
      <c r="M8" s="222" t="s">
        <v>3282</v>
      </c>
      <c r="N8" s="209"/>
      <c r="O8" s="209"/>
      <c r="P8" s="209"/>
      <c r="U8" s="227">
        <v>0.4</v>
      </c>
      <c r="V8" s="172" t="s">
        <v>2907</v>
      </c>
      <c r="Y8" s="250" t="s">
        <v>3250</v>
      </c>
      <c r="Z8" s="248">
        <f t="shared" si="4"/>
        <v>7.5000000000000011E-2</v>
      </c>
      <c r="AA8" s="249" t="str">
        <f t="shared" si="5"/>
        <v>(90/1200)</v>
      </c>
      <c r="AB8" s="262" t="str">
        <f t="shared" si="6"/>
        <v>31.7%</v>
      </c>
      <c r="AC8" s="249" t="str">
        <f t="shared" si="7"/>
        <v>23.7% (90/380)</v>
      </c>
      <c r="AD8" s="259" t="str">
        <f t="shared" si="8"/>
        <v>116 시간 (29.0 일)</v>
      </c>
      <c r="AE8" s="496"/>
      <c r="AF8" s="501"/>
      <c r="AG8" s="496"/>
      <c r="AH8" s="497"/>
    </row>
    <row r="9" spans="2:34" ht="16.5" customHeight="1" thickBot="1">
      <c r="B9" s="186" t="s">
        <v>2908</v>
      </c>
      <c r="C9" s="158" t="s">
        <v>2913</v>
      </c>
      <c r="D9" s="210">
        <f t="shared" si="0"/>
        <v>5</v>
      </c>
      <c r="E9" s="210">
        <f t="shared" si="1"/>
        <v>0.82499999999999996</v>
      </c>
      <c r="F9" s="210">
        <v>3.3</v>
      </c>
      <c r="G9" s="158"/>
      <c r="H9" s="208"/>
      <c r="I9" s="160">
        <v>0.1</v>
      </c>
      <c r="J9" s="174">
        <v>0.2</v>
      </c>
      <c r="K9" s="160">
        <f t="shared" si="2"/>
        <v>0.1</v>
      </c>
      <c r="L9" s="169">
        <f t="shared" si="3"/>
        <v>4</v>
      </c>
      <c r="M9" s="222" t="s">
        <v>3283</v>
      </c>
      <c r="N9" s="209"/>
      <c r="O9" s="209"/>
      <c r="P9" s="209"/>
      <c r="U9" s="227">
        <v>0.5</v>
      </c>
      <c r="V9" s="224" t="s">
        <v>3300</v>
      </c>
      <c r="Y9" s="250" t="s">
        <v>3251</v>
      </c>
      <c r="Z9" s="248">
        <f t="shared" si="4"/>
        <v>0.16666666666666666</v>
      </c>
      <c r="AA9" s="249" t="str">
        <f t="shared" si="5"/>
        <v>(50/300)</v>
      </c>
      <c r="AB9" s="262" t="str">
        <f t="shared" si="6"/>
        <v>33.3%</v>
      </c>
      <c r="AC9" s="249" t="str">
        <f t="shared" si="7"/>
        <v>50.0% (50/100)</v>
      </c>
      <c r="AD9" s="259" t="str">
        <f t="shared" si="8"/>
        <v>20 시간 (5.0 일)</v>
      </c>
      <c r="AE9" s="498"/>
      <c r="AF9" s="502"/>
      <c r="AG9" s="498"/>
      <c r="AH9" s="499"/>
    </row>
    <row r="10" spans="2:34" ht="16.5" customHeight="1" thickBot="1">
      <c r="B10" s="186" t="s">
        <v>2908</v>
      </c>
      <c r="C10" s="158" t="s">
        <v>2913</v>
      </c>
      <c r="D10" s="210">
        <f t="shared" si="0"/>
        <v>5</v>
      </c>
      <c r="E10" s="210">
        <f t="shared" si="1"/>
        <v>0.82499999999999996</v>
      </c>
      <c r="F10" s="210">
        <v>3.3</v>
      </c>
      <c r="G10" s="158"/>
      <c r="H10" s="208"/>
      <c r="I10" s="160">
        <v>0.1</v>
      </c>
      <c r="J10" s="174">
        <v>0.2</v>
      </c>
      <c r="K10" s="160">
        <f t="shared" si="2"/>
        <v>0.1</v>
      </c>
      <c r="L10" s="169">
        <f t="shared" si="3"/>
        <v>4</v>
      </c>
      <c r="M10" s="222" t="s">
        <v>3284</v>
      </c>
      <c r="N10" s="209"/>
      <c r="O10" s="209"/>
      <c r="P10" s="209"/>
      <c r="U10" s="227">
        <v>0.6</v>
      </c>
      <c r="V10" s="224" t="s">
        <v>3603</v>
      </c>
      <c r="Y10" s="251" t="s">
        <v>2970</v>
      </c>
      <c r="Z10" s="252">
        <f>SUM(I:I)/(COUNTA(B:B)-1)</f>
        <v>0.16267605633802812</v>
      </c>
      <c r="AA10" s="253" t="str">
        <f>"("&amp;SUM(I:I)*100&amp;"/"&amp;(COUNTA(B:B)-1)*100&amp;")"</f>
        <v>(1155/7100)</v>
      </c>
      <c r="AB10" s="263" t="str">
        <f>TEXT(SUM(J:J)/(COUNTA(B:B)-1),"0.00%")</f>
        <v>37.75%</v>
      </c>
      <c r="AC10" s="257" t="str">
        <f>TEXT(SUM(I:I)/SUM(J:J),"0.00%")&amp;" ("&amp;SUM(I:I)*100&amp;"/"&amp;SUM(J:J)*100&amp;")"</f>
        <v>43.10% (1155/2680)</v>
      </c>
      <c r="AD10" s="260" t="str">
        <f>TEXT(SUM(L:L),"#,##0 시간")&amp;" ("&amp;TEXT(SUM(L:L)/4,"#,##0.0 일")&amp;")"</f>
        <v>622 시간 (155.5 일)</v>
      </c>
      <c r="AE10" s="268">
        <v>0.5</v>
      </c>
      <c r="AF10" s="267" t="str">
        <f>"("&amp;(COUNTA(B:B)-1)*100*AE10&amp;"/"&amp;(COUNTA(B:B)-1)*100&amp;")"</f>
        <v>(3550/7100)</v>
      </c>
      <c r="AG10" s="268">
        <v>0.6</v>
      </c>
      <c r="AH10" s="270" t="str">
        <f>"("&amp;(COUNTA(D:D)-1)*100*AG10&amp;"/"&amp;(COUNTA(D:D)-1)*100&amp;")"</f>
        <v>(4260/7100)</v>
      </c>
    </row>
    <row r="11" spans="2:34" ht="16.5" customHeight="1">
      <c r="B11" s="186" t="s">
        <v>2908</v>
      </c>
      <c r="C11" s="158" t="s">
        <v>2913</v>
      </c>
      <c r="D11" s="210">
        <f t="shared" si="0"/>
        <v>5</v>
      </c>
      <c r="E11" s="210">
        <f t="shared" si="1"/>
        <v>0.82499999999999996</v>
      </c>
      <c r="F11" s="210">
        <v>3.3</v>
      </c>
      <c r="G11" s="158"/>
      <c r="H11" s="208"/>
      <c r="I11" s="160">
        <v>0.1</v>
      </c>
      <c r="J11" s="174">
        <v>0.2</v>
      </c>
      <c r="K11" s="160">
        <f t="shared" si="2"/>
        <v>0.1</v>
      </c>
      <c r="L11" s="169">
        <f t="shared" si="3"/>
        <v>4</v>
      </c>
      <c r="M11" s="222" t="s">
        <v>3285</v>
      </c>
      <c r="N11" s="209"/>
      <c r="O11" s="209"/>
      <c r="P11" s="209"/>
      <c r="U11" s="227">
        <v>0.7</v>
      </c>
      <c r="V11" s="224" t="s">
        <v>3301</v>
      </c>
      <c r="Y11" s="240"/>
      <c r="Z11" s="240"/>
      <c r="AA11" s="240"/>
      <c r="AB11" s="240"/>
      <c r="AC11" s="264" t="str">
        <f>"기존 목표: "&amp;TEXT("2024-11-08","mm월 dd일;@")</f>
        <v>기존 목표: 11월 08일</v>
      </c>
      <c r="AD11" s="271" t="str">
        <f ca="1">"추정: "&amp;TEXT(NOW()+SUM(L:L)/4,"mm월 dd일;@")</f>
        <v>추정: 03월 01일</v>
      </c>
      <c r="AE11" s="503" t="str">
        <f ca="1">"추정: "&amp;TEXT(NOW()+SUM(L:L)/4+(COUNTA(B:B)-1)*(AE10-SUM(J:J)/(COUNTA(B:B)-1))*10,"yy' m월 d일;@")</f>
        <v>추정: 25' 5월 27일</v>
      </c>
      <c r="AF11" s="503"/>
      <c r="AG11" s="503" t="str">
        <f ca="1">"추정: "&amp;TEXT(NOW()+SUM(L:L)/4+(COUNTA(B:B)-1)*(AE10-SUM(J:J)/(COUNTA(B:B)-1))*10+(COUNTA($B:$B)-1)*(AG10-AE10)*10,"yy' m월 d일;@")</f>
        <v>추정: 25' 8월 6일</v>
      </c>
      <c r="AH11" s="503"/>
    </row>
    <row r="12" spans="2:34" ht="16.5" customHeight="1">
      <c r="B12" s="186" t="s">
        <v>2908</v>
      </c>
      <c r="C12" s="158" t="s">
        <v>2913</v>
      </c>
      <c r="D12" s="210">
        <f t="shared" si="0"/>
        <v>5</v>
      </c>
      <c r="E12" s="210">
        <f t="shared" si="1"/>
        <v>0.82499999999999996</v>
      </c>
      <c r="F12" s="210">
        <v>3.3</v>
      </c>
      <c r="G12" s="158"/>
      <c r="H12" s="208" t="s">
        <v>3260</v>
      </c>
      <c r="I12" s="160">
        <v>0.1</v>
      </c>
      <c r="J12" s="174">
        <v>0.2</v>
      </c>
      <c r="K12" s="160">
        <f t="shared" si="2"/>
        <v>0.1</v>
      </c>
      <c r="L12" s="169">
        <f t="shared" si="3"/>
        <v>4</v>
      </c>
      <c r="M12" s="222" t="s">
        <v>3286</v>
      </c>
      <c r="N12" s="209"/>
      <c r="O12" s="209"/>
      <c r="P12" s="159"/>
      <c r="U12" s="227">
        <v>0.8</v>
      </c>
      <c r="V12" s="172" t="s">
        <v>2910</v>
      </c>
      <c r="AB12" s="153"/>
      <c r="AC12" s="153"/>
      <c r="AE12" s="504" t="str">
        <f>"+"&amp;TEXT((COUNTA($B:$B)-1)*(AE10-SUM($J:$J)/(COUNTA($B:$B)-1))*40,"#,##0시간")&amp;" (+"&amp;TEXT((COUNTA($B:$B)-1)*(AE10-SUM($J:$J)/(COUNTA($B:$B)-1))*10,"#,##0일")&amp;")"</f>
        <v>+348시간 (+87일)</v>
      </c>
      <c r="AF12" s="504"/>
      <c r="AG12" s="504" t="str">
        <f>"+"&amp;TEXT((COUNTA($B:$B)-1)*(AG10-AE10)*40,"#,##0시간")&amp;" (+"&amp;TEXT((COUNTA($B:$B)-1)*(AG10-AE10)*10,"#,##0일")&amp;")"</f>
        <v>+284시간 (+71일)</v>
      </c>
      <c r="AH12" s="504"/>
    </row>
    <row r="13" spans="2:34" ht="16.5" customHeight="1">
      <c r="B13" s="186" t="s">
        <v>2908</v>
      </c>
      <c r="C13" s="158" t="s">
        <v>2913</v>
      </c>
      <c r="D13" s="210">
        <f t="shared" si="0"/>
        <v>5</v>
      </c>
      <c r="E13" s="210">
        <f t="shared" si="1"/>
        <v>0.82499999999999996</v>
      </c>
      <c r="F13" s="210">
        <v>3.3</v>
      </c>
      <c r="G13" s="158"/>
      <c r="H13" s="208" t="s">
        <v>3261</v>
      </c>
      <c r="I13" s="160">
        <v>0.1</v>
      </c>
      <c r="J13" s="174">
        <v>0.2</v>
      </c>
      <c r="K13" s="160">
        <f t="shared" si="2"/>
        <v>0.1</v>
      </c>
      <c r="L13" s="169">
        <f t="shared" si="3"/>
        <v>4</v>
      </c>
      <c r="M13" s="222" t="s">
        <v>3287</v>
      </c>
      <c r="N13" s="209"/>
      <c r="O13" s="209"/>
      <c r="P13" s="209"/>
      <c r="U13" s="227">
        <v>0.9</v>
      </c>
      <c r="V13" s="172" t="s">
        <v>2911</v>
      </c>
      <c r="AB13" s="153"/>
      <c r="AC13" s="153"/>
      <c r="AD13" s="256"/>
    </row>
    <row r="14" spans="2:34" ht="16.5" customHeight="1" thickBot="1">
      <c r="B14" s="186" t="s">
        <v>2946</v>
      </c>
      <c r="C14" s="208" t="s">
        <v>2947</v>
      </c>
      <c r="D14" s="210">
        <f t="shared" si="0"/>
        <v>12</v>
      </c>
      <c r="E14" s="210">
        <f t="shared" si="1"/>
        <v>0.80000000000000027</v>
      </c>
      <c r="F14" s="210">
        <v>3.2</v>
      </c>
      <c r="G14" s="208">
        <v>3.2</v>
      </c>
      <c r="H14" s="208"/>
      <c r="I14" s="160">
        <v>0.2</v>
      </c>
      <c r="J14" s="174">
        <v>0.3</v>
      </c>
      <c r="K14" s="160">
        <f t="shared" si="2"/>
        <v>9.9999999999999978E-2</v>
      </c>
      <c r="L14" s="169">
        <f t="shared" si="3"/>
        <v>3.9999999999999991</v>
      </c>
      <c r="M14" s="223" t="s">
        <v>3288</v>
      </c>
      <c r="N14" s="209"/>
      <c r="O14" s="209"/>
      <c r="P14" s="209"/>
      <c r="U14" s="228">
        <v>1</v>
      </c>
      <c r="V14" s="173" t="s">
        <v>2912</v>
      </c>
      <c r="AB14" s="153"/>
      <c r="AC14" s="153"/>
      <c r="AE14" s="505" t="str">
        <f>"+"&amp;TEXT(AE10-SUM($J:$J)/(COUNTA($B:$B)-1),"0.00%")&amp;" (+"&amp;(COUNTA($B:$B)-1)*(AE10-SUM($J:$J)/(COUNTA($B:$B)-1))*100&amp;")"</f>
        <v>+12.25% (+870)</v>
      </c>
      <c r="AF14" s="505"/>
      <c r="AG14" s="505" t="str">
        <f>"+"&amp;TEXT(AG10-AE10,"0.00%")&amp;" (+"&amp;(COUNTA($B:$B)-1)*(AG10-AE10)*100&amp;")"</f>
        <v>+10.00% (+710)</v>
      </c>
      <c r="AH14" s="505"/>
    </row>
    <row r="15" spans="2:34" ht="16.5" customHeight="1">
      <c r="B15" s="186" t="s">
        <v>2943</v>
      </c>
      <c r="C15" s="158" t="s">
        <v>2944</v>
      </c>
      <c r="D15" s="210">
        <f t="shared" si="0"/>
        <v>13</v>
      </c>
      <c r="E15" s="210">
        <f t="shared" si="1"/>
        <v>0.77500000000000002</v>
      </c>
      <c r="F15" s="210">
        <v>3.1</v>
      </c>
      <c r="G15" s="158"/>
      <c r="H15" s="208" t="s">
        <v>3259</v>
      </c>
      <c r="I15" s="160">
        <v>0.1</v>
      </c>
      <c r="J15" s="174">
        <v>0.2</v>
      </c>
      <c r="K15" s="160">
        <f t="shared" si="2"/>
        <v>0.1</v>
      </c>
      <c r="L15" s="169">
        <f t="shared" si="3"/>
        <v>4</v>
      </c>
      <c r="M15" s="223"/>
      <c r="N15" s="209"/>
      <c r="O15" s="209"/>
      <c r="P15" s="209"/>
      <c r="U15" s="171"/>
      <c r="V15" s="171"/>
      <c r="AB15" s="153"/>
      <c r="AC15" s="153"/>
    </row>
    <row r="16" spans="2:34" ht="16.5" customHeight="1">
      <c r="B16" s="186" t="s">
        <v>2943</v>
      </c>
      <c r="C16" s="158" t="s">
        <v>2944</v>
      </c>
      <c r="D16" s="210">
        <f t="shared" si="0"/>
        <v>13</v>
      </c>
      <c r="E16" s="210">
        <f t="shared" si="1"/>
        <v>0.77500000000000002</v>
      </c>
      <c r="F16" s="210">
        <v>3.1</v>
      </c>
      <c r="G16" s="158"/>
      <c r="H16" s="208" t="s">
        <v>3260</v>
      </c>
      <c r="I16" s="160">
        <v>0.1</v>
      </c>
      <c r="J16" s="174">
        <v>0.2</v>
      </c>
      <c r="K16" s="160">
        <f t="shared" si="2"/>
        <v>0.1</v>
      </c>
      <c r="L16" s="169">
        <f t="shared" si="3"/>
        <v>4</v>
      </c>
      <c r="M16" s="223"/>
      <c r="N16" s="209"/>
      <c r="O16" s="209"/>
      <c r="P16" s="209"/>
    </row>
    <row r="17" spans="2:32" ht="16.5" customHeight="1">
      <c r="B17" s="186" t="s">
        <v>2943</v>
      </c>
      <c r="C17" s="158" t="s">
        <v>2944</v>
      </c>
      <c r="D17" s="210">
        <f t="shared" si="0"/>
        <v>13</v>
      </c>
      <c r="E17" s="210">
        <f t="shared" si="1"/>
        <v>0.77500000000000002</v>
      </c>
      <c r="F17" s="210">
        <v>3.1</v>
      </c>
      <c r="G17" s="158"/>
      <c r="H17" s="208" t="s">
        <v>3261</v>
      </c>
      <c r="I17" s="160">
        <v>0.1</v>
      </c>
      <c r="J17" s="174">
        <v>0.2</v>
      </c>
      <c r="K17" s="160">
        <f t="shared" si="2"/>
        <v>0.1</v>
      </c>
      <c r="L17" s="169">
        <f t="shared" si="3"/>
        <v>4</v>
      </c>
      <c r="M17" s="223"/>
      <c r="N17" s="209"/>
      <c r="O17" s="209"/>
      <c r="P17" s="209"/>
      <c r="Z17" s="241"/>
    </row>
    <row r="18" spans="2:32" ht="16.5" customHeight="1">
      <c r="B18" s="186" t="s">
        <v>2908</v>
      </c>
      <c r="C18" s="158" t="s">
        <v>2909</v>
      </c>
      <c r="D18" s="210">
        <f t="shared" si="0"/>
        <v>16</v>
      </c>
      <c r="E18" s="210">
        <f t="shared" si="1"/>
        <v>0.625</v>
      </c>
      <c r="F18" s="210">
        <v>2.5</v>
      </c>
      <c r="G18" s="158"/>
      <c r="H18" s="208" t="s">
        <v>3262</v>
      </c>
      <c r="I18" s="160">
        <v>0.1</v>
      </c>
      <c r="J18" s="174">
        <v>0.2</v>
      </c>
      <c r="K18" s="160">
        <f t="shared" si="2"/>
        <v>0.1</v>
      </c>
      <c r="L18" s="169">
        <f t="shared" si="3"/>
        <v>4</v>
      </c>
      <c r="N18" s="209"/>
      <c r="O18" s="209"/>
      <c r="P18" s="209"/>
      <c r="U18" s="492" t="s">
        <v>2964</v>
      </c>
      <c r="V18" s="492"/>
      <c r="Z18" s="241"/>
      <c r="AF18" s="243"/>
    </row>
    <row r="19" spans="2:32" ht="16.5" customHeight="1">
      <c r="B19" s="186" t="s">
        <v>2908</v>
      </c>
      <c r="C19" s="158" t="s">
        <v>2909</v>
      </c>
      <c r="D19" s="210">
        <f t="shared" si="0"/>
        <v>16</v>
      </c>
      <c r="E19" s="210">
        <f t="shared" si="1"/>
        <v>0.625</v>
      </c>
      <c r="F19" s="210">
        <v>2.5</v>
      </c>
      <c r="G19" s="158"/>
      <c r="H19" s="208" t="s">
        <v>3263</v>
      </c>
      <c r="I19" s="160">
        <v>0.1</v>
      </c>
      <c r="J19" s="174">
        <v>0.2</v>
      </c>
      <c r="K19" s="160">
        <f t="shared" si="2"/>
        <v>0.1</v>
      </c>
      <c r="L19" s="169">
        <f t="shared" si="3"/>
        <v>4</v>
      </c>
      <c r="N19" s="209"/>
      <c r="O19" s="209"/>
      <c r="P19" s="209"/>
      <c r="U19" s="492"/>
      <c r="V19" s="492"/>
    </row>
    <row r="20" spans="2:32" ht="16.5" customHeight="1">
      <c r="B20" s="186" t="s">
        <v>2908</v>
      </c>
      <c r="C20" s="158" t="s">
        <v>2909</v>
      </c>
      <c r="D20" s="210">
        <f t="shared" si="0"/>
        <v>16</v>
      </c>
      <c r="E20" s="210">
        <f t="shared" si="1"/>
        <v>0.625</v>
      </c>
      <c r="F20" s="210">
        <v>2.5</v>
      </c>
      <c r="G20" s="158"/>
      <c r="H20" s="208" t="s">
        <v>3264</v>
      </c>
      <c r="I20" s="160">
        <v>0.1</v>
      </c>
      <c r="J20" s="174">
        <v>0.2</v>
      </c>
      <c r="K20" s="160">
        <f t="shared" si="2"/>
        <v>0.1</v>
      </c>
      <c r="L20" s="169">
        <f t="shared" si="3"/>
        <v>4</v>
      </c>
      <c r="N20" s="209"/>
      <c r="O20" s="209"/>
      <c r="P20" s="209"/>
      <c r="U20" s="487" t="s">
        <v>4446</v>
      </c>
      <c r="Y20" s="275" t="s">
        <v>3630</v>
      </c>
      <c r="Z20" s="209"/>
    </row>
    <row r="21" spans="2:32" ht="16.5" customHeight="1">
      <c r="B21" s="186" t="s">
        <v>2908</v>
      </c>
      <c r="C21" s="158" t="s">
        <v>2909</v>
      </c>
      <c r="D21" s="210">
        <f t="shared" si="0"/>
        <v>16</v>
      </c>
      <c r="E21" s="210">
        <f t="shared" si="1"/>
        <v>0.625</v>
      </c>
      <c r="F21" s="210">
        <v>2.5</v>
      </c>
      <c r="G21" s="158"/>
      <c r="H21" s="221" t="s">
        <v>2949</v>
      </c>
      <c r="I21" s="160">
        <v>0.1</v>
      </c>
      <c r="J21" s="174">
        <v>0.2</v>
      </c>
      <c r="K21" s="160">
        <f t="shared" si="2"/>
        <v>0.1</v>
      </c>
      <c r="L21" s="169">
        <f t="shared" si="3"/>
        <v>4</v>
      </c>
      <c r="N21" s="209"/>
      <c r="O21" s="209"/>
      <c r="P21" s="209"/>
      <c r="U21" s="132" t="s">
        <v>3302</v>
      </c>
      <c r="Y21" s="209" t="s">
        <v>3635</v>
      </c>
    </row>
    <row r="22" spans="2:32" ht="16.5" customHeight="1">
      <c r="B22" s="186" t="s">
        <v>2946</v>
      </c>
      <c r="C22" s="208" t="s">
        <v>2948</v>
      </c>
      <c r="D22" s="210">
        <f t="shared" si="0"/>
        <v>20</v>
      </c>
      <c r="E22" s="210">
        <f t="shared" si="1"/>
        <v>0.50000000000000011</v>
      </c>
      <c r="F22" s="210">
        <v>2</v>
      </c>
      <c r="G22" s="208">
        <v>2</v>
      </c>
      <c r="H22" s="208"/>
      <c r="I22" s="160">
        <v>0.2</v>
      </c>
      <c r="J22" s="174">
        <v>0.3</v>
      </c>
      <c r="K22" s="160">
        <f t="shared" si="2"/>
        <v>9.9999999999999978E-2</v>
      </c>
      <c r="L22" s="169">
        <f t="shared" si="3"/>
        <v>3.9999999999999991</v>
      </c>
      <c r="M22" s="223" t="s">
        <v>3289</v>
      </c>
      <c r="N22" s="209"/>
      <c r="O22" s="209"/>
      <c r="P22" s="209"/>
      <c r="U22" s="132" t="s">
        <v>3303</v>
      </c>
      <c r="Y22" s="274" t="s">
        <v>3636</v>
      </c>
    </row>
    <row r="23" spans="2:32" ht="16.5" customHeight="1">
      <c r="B23" s="186" t="s">
        <v>2906</v>
      </c>
      <c r="C23" s="215" t="s">
        <v>2951</v>
      </c>
      <c r="D23" s="210">
        <f t="shared" si="0"/>
        <v>21</v>
      </c>
      <c r="E23" s="210">
        <f t="shared" si="1"/>
        <v>0.5</v>
      </c>
      <c r="F23" s="210">
        <v>4</v>
      </c>
      <c r="G23" s="215"/>
      <c r="H23" s="208" t="s">
        <v>3265</v>
      </c>
      <c r="I23" s="160">
        <v>0.3</v>
      </c>
      <c r="J23" s="160">
        <v>0.5</v>
      </c>
      <c r="K23" s="160">
        <f t="shared" si="2"/>
        <v>0.2</v>
      </c>
      <c r="L23" s="169">
        <f t="shared" si="3"/>
        <v>8</v>
      </c>
      <c r="N23" s="209"/>
      <c r="O23" s="209"/>
      <c r="P23" s="209"/>
      <c r="U23" s="132" t="s">
        <v>3304</v>
      </c>
      <c r="Y23" s="209" t="s">
        <v>3631</v>
      </c>
    </row>
    <row r="24" spans="2:32" ht="16.5" customHeight="1">
      <c r="B24" s="186" t="s">
        <v>2914</v>
      </c>
      <c r="C24" s="158" t="s">
        <v>2915</v>
      </c>
      <c r="D24" s="210">
        <f t="shared" si="0"/>
        <v>22</v>
      </c>
      <c r="E24" s="210">
        <f t="shared" si="1"/>
        <v>0.4375</v>
      </c>
      <c r="F24" s="210">
        <v>3.5</v>
      </c>
      <c r="G24" s="158">
        <v>3.5</v>
      </c>
      <c r="H24" s="208" t="s">
        <v>2916</v>
      </c>
      <c r="I24" s="160">
        <v>0.3</v>
      </c>
      <c r="J24" s="160">
        <v>0.5</v>
      </c>
      <c r="K24" s="160">
        <f t="shared" si="2"/>
        <v>0.2</v>
      </c>
      <c r="L24" s="169">
        <f t="shared" si="3"/>
        <v>8</v>
      </c>
      <c r="N24" s="209"/>
      <c r="O24" s="209"/>
      <c r="P24" s="209"/>
      <c r="U24" s="132" t="s">
        <v>3305</v>
      </c>
      <c r="Y24" s="209" t="s">
        <v>3632</v>
      </c>
    </row>
    <row r="25" spans="2:32" ht="16.5" customHeight="1">
      <c r="B25" s="186" t="s">
        <v>2908</v>
      </c>
      <c r="C25" s="158" t="s">
        <v>2913</v>
      </c>
      <c r="D25" s="210">
        <f t="shared" si="0"/>
        <v>23</v>
      </c>
      <c r="E25" s="210">
        <f t="shared" si="1"/>
        <v>0.41249999999999998</v>
      </c>
      <c r="F25" s="210">
        <v>3.3</v>
      </c>
      <c r="G25" s="158">
        <v>3.3</v>
      </c>
      <c r="H25" s="208" t="s">
        <v>3266</v>
      </c>
      <c r="I25" s="160">
        <v>0.3</v>
      </c>
      <c r="J25" s="160">
        <v>0.5</v>
      </c>
      <c r="K25" s="160">
        <f t="shared" si="2"/>
        <v>0.2</v>
      </c>
      <c r="L25" s="169">
        <f t="shared" si="3"/>
        <v>8</v>
      </c>
      <c r="M25" s="222" t="s">
        <v>3290</v>
      </c>
      <c r="N25" s="209"/>
      <c r="O25" s="209"/>
      <c r="P25" s="209"/>
      <c r="U25" s="132" t="s">
        <v>3306</v>
      </c>
      <c r="Y25" s="209" t="s">
        <v>3633</v>
      </c>
    </row>
    <row r="26" spans="2:32" ht="16.5" customHeight="1">
      <c r="B26" s="186" t="s">
        <v>2943</v>
      </c>
      <c r="C26" s="158" t="s">
        <v>2944</v>
      </c>
      <c r="D26" s="210">
        <f t="shared" si="0"/>
        <v>24</v>
      </c>
      <c r="E26" s="210">
        <f t="shared" si="1"/>
        <v>0.38750000000000007</v>
      </c>
      <c r="F26" s="210">
        <v>3.1</v>
      </c>
      <c r="G26" s="158"/>
      <c r="H26" s="208" t="s">
        <v>3258</v>
      </c>
      <c r="I26" s="160">
        <v>0.1</v>
      </c>
      <c r="J26" s="160">
        <v>0.3</v>
      </c>
      <c r="K26" s="160">
        <f t="shared" si="2"/>
        <v>0.19999999999999998</v>
      </c>
      <c r="L26" s="169">
        <f t="shared" si="3"/>
        <v>7.9999999999999991</v>
      </c>
      <c r="M26" s="223"/>
      <c r="N26" s="209"/>
      <c r="O26" s="209"/>
      <c r="P26" s="209"/>
      <c r="U26" s="132" t="s">
        <v>3307</v>
      </c>
      <c r="Y26" s="209" t="s">
        <v>3634</v>
      </c>
    </row>
    <row r="27" spans="2:32" ht="16.5" customHeight="1">
      <c r="B27" s="186" t="s">
        <v>2906</v>
      </c>
      <c r="C27" s="215" t="s">
        <v>2951</v>
      </c>
      <c r="D27" s="210">
        <f t="shared" si="0"/>
        <v>25</v>
      </c>
      <c r="E27" s="210">
        <f t="shared" si="1"/>
        <v>0.33333333333333331</v>
      </c>
      <c r="F27" s="210">
        <v>4</v>
      </c>
      <c r="G27" s="215"/>
      <c r="H27" s="208" t="s">
        <v>3267</v>
      </c>
      <c r="I27" s="160">
        <v>0.2</v>
      </c>
      <c r="J27" s="160">
        <v>0.5</v>
      </c>
      <c r="K27" s="160">
        <f t="shared" si="2"/>
        <v>0.3</v>
      </c>
      <c r="L27" s="169">
        <f t="shared" si="3"/>
        <v>12</v>
      </c>
      <c r="N27" s="209"/>
      <c r="O27" s="209"/>
      <c r="P27" s="209"/>
    </row>
    <row r="28" spans="2:32" ht="16.5" customHeight="1">
      <c r="B28" s="186" t="s">
        <v>2906</v>
      </c>
      <c r="C28" s="215" t="s">
        <v>2951</v>
      </c>
      <c r="D28" s="210">
        <f t="shared" si="0"/>
        <v>25</v>
      </c>
      <c r="E28" s="210">
        <f t="shared" si="1"/>
        <v>0.33333333333333331</v>
      </c>
      <c r="F28" s="210">
        <v>4</v>
      </c>
      <c r="G28" s="215"/>
      <c r="H28" s="208" t="s">
        <v>3268</v>
      </c>
      <c r="I28" s="160">
        <v>0</v>
      </c>
      <c r="J28" s="174">
        <v>0.3</v>
      </c>
      <c r="K28" s="160">
        <f t="shared" si="2"/>
        <v>0.3</v>
      </c>
      <c r="L28" s="169">
        <f t="shared" si="3"/>
        <v>12</v>
      </c>
      <c r="N28" s="209"/>
      <c r="O28" s="209"/>
      <c r="P28" s="209"/>
    </row>
    <row r="29" spans="2:32" ht="16.5" customHeight="1">
      <c r="B29" s="186" t="s">
        <v>2914</v>
      </c>
      <c r="C29" s="158" t="s">
        <v>2915</v>
      </c>
      <c r="D29" s="210">
        <f t="shared" si="0"/>
        <v>27</v>
      </c>
      <c r="E29" s="210">
        <f t="shared" si="1"/>
        <v>0.29166666666666669</v>
      </c>
      <c r="F29" s="210">
        <v>3.5</v>
      </c>
      <c r="G29" s="158"/>
      <c r="H29" s="208" t="s">
        <v>2917</v>
      </c>
      <c r="I29" s="160">
        <v>0.2</v>
      </c>
      <c r="J29" s="160">
        <v>0.5</v>
      </c>
      <c r="K29" s="160">
        <f t="shared" si="2"/>
        <v>0.3</v>
      </c>
      <c r="L29" s="169">
        <f t="shared" si="3"/>
        <v>12</v>
      </c>
      <c r="N29" s="209"/>
      <c r="O29" s="209"/>
      <c r="P29" s="209"/>
    </row>
    <row r="30" spans="2:32" ht="16.5" customHeight="1">
      <c r="B30" s="186" t="s">
        <v>2914</v>
      </c>
      <c r="C30" s="158" t="s">
        <v>2915</v>
      </c>
      <c r="D30" s="210">
        <f t="shared" si="0"/>
        <v>27</v>
      </c>
      <c r="E30" s="210">
        <f t="shared" si="1"/>
        <v>0.29166666666666669</v>
      </c>
      <c r="F30" s="210">
        <v>3.5</v>
      </c>
      <c r="G30" s="158"/>
      <c r="H30" s="208" t="s">
        <v>2919</v>
      </c>
      <c r="I30" s="160">
        <v>0.2</v>
      </c>
      <c r="J30" s="160">
        <v>0.5</v>
      </c>
      <c r="K30" s="160">
        <f t="shared" si="2"/>
        <v>0.3</v>
      </c>
      <c r="L30" s="169">
        <f t="shared" si="3"/>
        <v>12</v>
      </c>
      <c r="N30" s="209"/>
      <c r="O30" s="209"/>
      <c r="P30" s="209"/>
    </row>
    <row r="31" spans="2:32" ht="16.5" customHeight="1">
      <c r="B31" s="186" t="s">
        <v>2914</v>
      </c>
      <c r="C31" s="217" t="s">
        <v>2957</v>
      </c>
      <c r="D31" s="210">
        <f t="shared" si="0"/>
        <v>29</v>
      </c>
      <c r="E31" s="210">
        <f t="shared" si="1"/>
        <v>0.28333333333333333</v>
      </c>
      <c r="F31" s="210">
        <v>3.4</v>
      </c>
      <c r="G31" s="217"/>
      <c r="H31" s="208" t="s">
        <v>2933</v>
      </c>
      <c r="I31" s="161">
        <v>0</v>
      </c>
      <c r="J31" s="174">
        <v>0.3</v>
      </c>
      <c r="K31" s="160">
        <f t="shared" si="2"/>
        <v>0.3</v>
      </c>
      <c r="L31" s="169">
        <f t="shared" si="3"/>
        <v>12</v>
      </c>
      <c r="M31" s="222" t="s">
        <v>3291</v>
      </c>
      <c r="N31" s="209"/>
      <c r="O31" s="209"/>
      <c r="P31" s="209"/>
    </row>
    <row r="32" spans="2:32" ht="16.5" customHeight="1">
      <c r="B32" s="186" t="s">
        <v>2914</v>
      </c>
      <c r="C32" s="208" t="s">
        <v>2928</v>
      </c>
      <c r="D32" s="210">
        <f t="shared" si="0"/>
        <v>30</v>
      </c>
      <c r="E32" s="210">
        <f t="shared" si="1"/>
        <v>0.27500000000000008</v>
      </c>
      <c r="F32" s="210">
        <v>2.2000000000000002</v>
      </c>
      <c r="G32" s="208">
        <v>2.2000000000000002</v>
      </c>
      <c r="H32" s="208"/>
      <c r="I32" s="160">
        <v>0.1</v>
      </c>
      <c r="J32" s="174">
        <v>0.3</v>
      </c>
      <c r="K32" s="160">
        <f t="shared" si="2"/>
        <v>0.19999999999999998</v>
      </c>
      <c r="L32" s="169">
        <f t="shared" si="3"/>
        <v>7.9999999999999991</v>
      </c>
      <c r="N32" s="209"/>
      <c r="O32" s="209"/>
      <c r="P32" s="209"/>
    </row>
    <row r="33" spans="2:24" ht="16.5" customHeight="1">
      <c r="B33" s="186" t="s">
        <v>2914</v>
      </c>
      <c r="C33" s="158" t="s">
        <v>2923</v>
      </c>
      <c r="D33" s="210">
        <f t="shared" si="0"/>
        <v>31</v>
      </c>
      <c r="E33" s="210">
        <f t="shared" si="1"/>
        <v>0.26428571428571429</v>
      </c>
      <c r="F33" s="210">
        <v>3.7</v>
      </c>
      <c r="G33" s="158">
        <v>3.7</v>
      </c>
      <c r="H33" s="208" t="s">
        <v>2924</v>
      </c>
      <c r="I33" s="161">
        <v>0.05</v>
      </c>
      <c r="J33" s="174">
        <v>0.4</v>
      </c>
      <c r="K33" s="160">
        <f t="shared" si="2"/>
        <v>0.35000000000000003</v>
      </c>
      <c r="L33" s="169">
        <f t="shared" si="3"/>
        <v>14.000000000000002</v>
      </c>
      <c r="N33" s="209"/>
      <c r="O33" s="209"/>
      <c r="P33" s="209"/>
    </row>
    <row r="34" spans="2:24" ht="16.5" customHeight="1">
      <c r="B34" s="186" t="s">
        <v>2943</v>
      </c>
      <c r="C34" s="158" t="s">
        <v>2944</v>
      </c>
      <c r="D34" s="210">
        <f t="shared" ref="D34:D65" si="9">IFERROR(RANK(E34,E:E),"")</f>
        <v>32</v>
      </c>
      <c r="E34" s="210">
        <f t="shared" ref="E34:E65" si="10">IFERROR(F34/L34,"")</f>
        <v>0.25833333333333336</v>
      </c>
      <c r="F34" s="210">
        <v>3.1</v>
      </c>
      <c r="G34" s="158">
        <v>3.1</v>
      </c>
      <c r="H34" s="208" t="s">
        <v>3269</v>
      </c>
      <c r="I34" s="160">
        <v>0.2</v>
      </c>
      <c r="J34" s="160">
        <v>0.5</v>
      </c>
      <c r="K34" s="160">
        <f t="shared" ref="K34:K65" si="11">J34-I34</f>
        <v>0.3</v>
      </c>
      <c r="L34" s="169">
        <f t="shared" ref="L34:L65" si="12">MAX(0,K34*40)</f>
        <v>12</v>
      </c>
      <c r="M34" s="223"/>
      <c r="N34" s="209"/>
      <c r="O34" s="209"/>
      <c r="P34" s="209"/>
    </row>
    <row r="35" spans="2:24" ht="16.5" customHeight="1">
      <c r="B35" s="186" t="s">
        <v>2934</v>
      </c>
      <c r="C35" s="158" t="s">
        <v>2939</v>
      </c>
      <c r="D35" s="210">
        <f t="shared" si="9"/>
        <v>33</v>
      </c>
      <c r="E35" s="210">
        <f t="shared" si="10"/>
        <v>0.25000000000000006</v>
      </c>
      <c r="F35" s="210">
        <v>1</v>
      </c>
      <c r="G35" s="158"/>
      <c r="H35" s="208" t="s">
        <v>2942</v>
      </c>
      <c r="I35" s="160">
        <v>0.4</v>
      </c>
      <c r="J35" s="160">
        <v>0.5</v>
      </c>
      <c r="K35" s="160">
        <f t="shared" si="11"/>
        <v>9.9999999999999978E-2</v>
      </c>
      <c r="L35" s="169">
        <f t="shared" si="12"/>
        <v>3.9999999999999991</v>
      </c>
      <c r="M35" s="223"/>
      <c r="N35" s="209"/>
      <c r="O35" s="209"/>
      <c r="P35" s="209"/>
      <c r="X35" s="239"/>
    </row>
    <row r="36" spans="2:24" ht="16.5" customHeight="1">
      <c r="B36" s="186" t="s">
        <v>2946</v>
      </c>
      <c r="C36" s="210" t="s">
        <v>2950</v>
      </c>
      <c r="D36" s="210">
        <f t="shared" si="9"/>
        <v>34</v>
      </c>
      <c r="E36" s="210">
        <f t="shared" si="10"/>
        <v>0.24999999999999997</v>
      </c>
      <c r="F36" s="210">
        <v>3</v>
      </c>
      <c r="G36" s="210">
        <v>3</v>
      </c>
      <c r="H36" s="208"/>
      <c r="I36" s="160">
        <v>0.1</v>
      </c>
      <c r="J36" s="174">
        <v>0.4</v>
      </c>
      <c r="K36" s="160">
        <f t="shared" si="11"/>
        <v>0.30000000000000004</v>
      </c>
      <c r="L36" s="169">
        <f t="shared" si="12"/>
        <v>12.000000000000002</v>
      </c>
      <c r="M36" s="222" t="s">
        <v>3292</v>
      </c>
      <c r="N36" s="209"/>
      <c r="O36" s="209"/>
      <c r="P36" s="209"/>
      <c r="X36" s="239"/>
    </row>
    <row r="37" spans="2:24" ht="16.5" customHeight="1">
      <c r="B37" s="186" t="s">
        <v>2934</v>
      </c>
      <c r="C37" s="158" t="s">
        <v>2939</v>
      </c>
      <c r="D37" s="210">
        <f t="shared" si="9"/>
        <v>35</v>
      </c>
      <c r="E37" s="210">
        <f t="shared" si="10"/>
        <v>0.24999999999999989</v>
      </c>
      <c r="F37" s="210">
        <v>1</v>
      </c>
      <c r="G37" s="158">
        <v>1</v>
      </c>
      <c r="H37" s="208" t="s">
        <v>2940</v>
      </c>
      <c r="I37" s="160">
        <v>0.3</v>
      </c>
      <c r="J37" s="174">
        <v>0.4</v>
      </c>
      <c r="K37" s="160">
        <f t="shared" si="11"/>
        <v>0.10000000000000003</v>
      </c>
      <c r="L37" s="169">
        <f t="shared" si="12"/>
        <v>4.0000000000000018</v>
      </c>
      <c r="M37" s="223"/>
      <c r="N37" s="209"/>
      <c r="O37" s="209"/>
      <c r="P37" s="209"/>
    </row>
    <row r="38" spans="2:24" ht="16.5" customHeight="1">
      <c r="B38" s="186" t="s">
        <v>2943</v>
      </c>
      <c r="C38" s="158" t="s">
        <v>2945</v>
      </c>
      <c r="D38" s="210">
        <f t="shared" si="9"/>
        <v>36</v>
      </c>
      <c r="E38" s="210">
        <f t="shared" si="10"/>
        <v>0.23749999999999999</v>
      </c>
      <c r="F38" s="210">
        <v>1.9</v>
      </c>
      <c r="G38" s="158"/>
      <c r="H38" s="208" t="s">
        <v>3259</v>
      </c>
      <c r="I38" s="160">
        <v>0</v>
      </c>
      <c r="J38" s="174">
        <v>0.2</v>
      </c>
      <c r="K38" s="160">
        <f t="shared" si="11"/>
        <v>0.2</v>
      </c>
      <c r="L38" s="169">
        <f t="shared" si="12"/>
        <v>8</v>
      </c>
      <c r="M38" s="223"/>
      <c r="N38" s="209"/>
      <c r="O38" s="209"/>
      <c r="P38" s="209"/>
    </row>
    <row r="39" spans="2:24" ht="16.5" customHeight="1">
      <c r="B39" s="186" t="s">
        <v>2943</v>
      </c>
      <c r="C39" s="158" t="s">
        <v>2945</v>
      </c>
      <c r="D39" s="210">
        <f t="shared" si="9"/>
        <v>36</v>
      </c>
      <c r="E39" s="210">
        <f t="shared" si="10"/>
        <v>0.23749999999999999</v>
      </c>
      <c r="F39" s="210">
        <v>1.9</v>
      </c>
      <c r="G39" s="158"/>
      <c r="H39" s="208" t="s">
        <v>3260</v>
      </c>
      <c r="I39" s="160">
        <v>0</v>
      </c>
      <c r="J39" s="174">
        <v>0.2</v>
      </c>
      <c r="K39" s="160">
        <f t="shared" si="11"/>
        <v>0.2</v>
      </c>
      <c r="L39" s="169">
        <f t="shared" si="12"/>
        <v>8</v>
      </c>
      <c r="M39" s="223"/>
      <c r="N39" s="209"/>
      <c r="O39" s="209"/>
      <c r="P39" s="209"/>
    </row>
    <row r="40" spans="2:24" ht="16.5" customHeight="1">
      <c r="B40" s="186" t="s">
        <v>2943</v>
      </c>
      <c r="C40" s="158" t="s">
        <v>2945</v>
      </c>
      <c r="D40" s="210">
        <f t="shared" si="9"/>
        <v>36</v>
      </c>
      <c r="E40" s="210">
        <f t="shared" si="10"/>
        <v>0.23749999999999999</v>
      </c>
      <c r="F40" s="210">
        <v>1.9</v>
      </c>
      <c r="G40" s="158"/>
      <c r="H40" s="208" t="s">
        <v>3261</v>
      </c>
      <c r="I40" s="160">
        <v>0</v>
      </c>
      <c r="J40" s="174">
        <v>0.2</v>
      </c>
      <c r="K40" s="160">
        <f t="shared" si="11"/>
        <v>0.2</v>
      </c>
      <c r="L40" s="169">
        <f t="shared" si="12"/>
        <v>8</v>
      </c>
      <c r="M40" s="223"/>
      <c r="N40" s="209"/>
      <c r="O40" s="209"/>
      <c r="P40" s="209"/>
    </row>
    <row r="41" spans="2:24" ht="16.5" customHeight="1">
      <c r="B41" s="186" t="s">
        <v>2906</v>
      </c>
      <c r="C41" s="214" t="s">
        <v>2952</v>
      </c>
      <c r="D41" s="210">
        <f t="shared" si="9"/>
        <v>39</v>
      </c>
      <c r="E41" s="210">
        <f t="shared" si="10"/>
        <v>0.23333333333333331</v>
      </c>
      <c r="F41" s="210">
        <v>2.8</v>
      </c>
      <c r="G41" s="214"/>
      <c r="H41" s="208" t="s">
        <v>3267</v>
      </c>
      <c r="I41" s="160">
        <v>0</v>
      </c>
      <c r="J41" s="174">
        <v>0.3</v>
      </c>
      <c r="K41" s="160">
        <f t="shared" si="11"/>
        <v>0.3</v>
      </c>
      <c r="L41" s="169">
        <f t="shared" si="12"/>
        <v>12</v>
      </c>
      <c r="N41" s="209"/>
      <c r="O41" s="209"/>
      <c r="P41" s="209"/>
    </row>
    <row r="42" spans="2:24" ht="16.5" customHeight="1">
      <c r="B42" s="186" t="s">
        <v>2906</v>
      </c>
      <c r="C42" s="214" t="s">
        <v>2952</v>
      </c>
      <c r="D42" s="210">
        <f t="shared" si="9"/>
        <v>39</v>
      </c>
      <c r="E42" s="210">
        <f t="shared" si="10"/>
        <v>0.23333333333333331</v>
      </c>
      <c r="F42" s="210">
        <v>2.8</v>
      </c>
      <c r="G42" s="214"/>
      <c r="H42" s="208" t="s">
        <v>3268</v>
      </c>
      <c r="I42" s="160">
        <v>0</v>
      </c>
      <c r="J42" s="174">
        <v>0.3</v>
      </c>
      <c r="K42" s="160">
        <f t="shared" si="11"/>
        <v>0.3</v>
      </c>
      <c r="L42" s="169">
        <f t="shared" si="12"/>
        <v>12</v>
      </c>
      <c r="N42" s="209"/>
      <c r="O42" s="209"/>
      <c r="P42" s="209"/>
      <c r="Q42" s="167"/>
    </row>
    <row r="43" spans="2:24" ht="16.5" customHeight="1">
      <c r="B43" s="186" t="s">
        <v>2914</v>
      </c>
      <c r="C43" s="217" t="s">
        <v>2957</v>
      </c>
      <c r="D43" s="210">
        <f t="shared" si="9"/>
        <v>41</v>
      </c>
      <c r="E43" s="210">
        <f t="shared" si="10"/>
        <v>0.21249999999999999</v>
      </c>
      <c r="F43" s="210">
        <v>3.4</v>
      </c>
      <c r="G43" s="217"/>
      <c r="H43" s="208" t="s">
        <v>2932</v>
      </c>
      <c r="I43" s="161">
        <v>0.1</v>
      </c>
      <c r="J43" s="160">
        <v>0.5</v>
      </c>
      <c r="K43" s="160">
        <f t="shared" si="11"/>
        <v>0.4</v>
      </c>
      <c r="L43" s="169">
        <f t="shared" si="12"/>
        <v>16</v>
      </c>
      <c r="M43" s="222" t="s">
        <v>2905</v>
      </c>
      <c r="N43" s="209"/>
      <c r="O43" s="209"/>
      <c r="P43" s="209"/>
      <c r="Q43" s="168"/>
    </row>
    <row r="44" spans="2:24" ht="16.5" customHeight="1">
      <c r="B44" s="186" t="s">
        <v>2908</v>
      </c>
      <c r="C44" s="158" t="s">
        <v>2913</v>
      </c>
      <c r="D44" s="210">
        <f t="shared" si="9"/>
        <v>42</v>
      </c>
      <c r="E44" s="210">
        <f t="shared" si="10"/>
        <v>0.20624999999999999</v>
      </c>
      <c r="F44" s="210">
        <v>3.3</v>
      </c>
      <c r="G44" s="158"/>
      <c r="H44" s="208"/>
      <c r="I44" s="160">
        <v>0.1</v>
      </c>
      <c r="J44" s="160">
        <v>0.5</v>
      </c>
      <c r="K44" s="160">
        <f t="shared" si="11"/>
        <v>0.4</v>
      </c>
      <c r="L44" s="169">
        <f t="shared" si="12"/>
        <v>16</v>
      </c>
      <c r="M44" s="222" t="s">
        <v>3293</v>
      </c>
      <c r="N44" s="209"/>
      <c r="O44" s="209"/>
      <c r="P44" s="209"/>
    </row>
    <row r="45" spans="2:24" ht="16.5" customHeight="1">
      <c r="B45" s="186" t="s">
        <v>2908</v>
      </c>
      <c r="C45" s="158" t="s">
        <v>2913</v>
      </c>
      <c r="D45" s="210">
        <f t="shared" si="9"/>
        <v>42</v>
      </c>
      <c r="E45" s="210">
        <f t="shared" si="10"/>
        <v>0.20624999999999999</v>
      </c>
      <c r="F45" s="210">
        <v>3.3</v>
      </c>
      <c r="G45" s="158"/>
      <c r="H45" s="208" t="s">
        <v>3270</v>
      </c>
      <c r="I45" s="160">
        <v>0.1</v>
      </c>
      <c r="J45" s="160">
        <v>0.5</v>
      </c>
      <c r="K45" s="160">
        <f t="shared" si="11"/>
        <v>0.4</v>
      </c>
      <c r="L45" s="169">
        <f t="shared" si="12"/>
        <v>16</v>
      </c>
      <c r="M45" s="222" t="s">
        <v>3294</v>
      </c>
      <c r="N45" s="209"/>
      <c r="O45" s="209"/>
      <c r="P45" s="209"/>
    </row>
    <row r="46" spans="2:24" ht="16.5" customHeight="1">
      <c r="B46" s="186" t="s">
        <v>2908</v>
      </c>
      <c r="C46" s="158" t="s">
        <v>2913</v>
      </c>
      <c r="D46" s="210">
        <f t="shared" si="9"/>
        <v>42</v>
      </c>
      <c r="E46" s="210">
        <f t="shared" si="10"/>
        <v>0.20624999999999999</v>
      </c>
      <c r="F46" s="210">
        <v>3.3</v>
      </c>
      <c r="G46" s="158"/>
      <c r="H46" s="208"/>
      <c r="I46" s="160">
        <v>0.1</v>
      </c>
      <c r="J46" s="160">
        <v>0.5</v>
      </c>
      <c r="K46" s="160">
        <f t="shared" si="11"/>
        <v>0.4</v>
      </c>
      <c r="L46" s="169">
        <f t="shared" si="12"/>
        <v>16</v>
      </c>
      <c r="M46" s="222" t="s">
        <v>3295</v>
      </c>
      <c r="N46" s="209"/>
      <c r="O46" s="209"/>
      <c r="P46" s="209"/>
    </row>
    <row r="47" spans="2:24" ht="16.5" customHeight="1">
      <c r="B47" s="186" t="s">
        <v>2943</v>
      </c>
      <c r="C47" s="158" t="s">
        <v>2944</v>
      </c>
      <c r="D47" s="210">
        <f t="shared" si="9"/>
        <v>45</v>
      </c>
      <c r="E47" s="210">
        <f t="shared" si="10"/>
        <v>0.19375000000000001</v>
      </c>
      <c r="F47" s="210">
        <v>3.1</v>
      </c>
      <c r="G47" s="158"/>
      <c r="H47" s="208" t="s">
        <v>3270</v>
      </c>
      <c r="I47" s="160">
        <v>0.1</v>
      </c>
      <c r="J47" s="160">
        <v>0.5</v>
      </c>
      <c r="K47" s="160">
        <f t="shared" si="11"/>
        <v>0.4</v>
      </c>
      <c r="L47" s="169">
        <f t="shared" si="12"/>
        <v>16</v>
      </c>
      <c r="M47" s="223"/>
      <c r="N47" s="209"/>
      <c r="O47" s="209"/>
      <c r="P47" s="209"/>
    </row>
    <row r="48" spans="2:24" ht="16.5" customHeight="1">
      <c r="B48" s="186" t="s">
        <v>2914</v>
      </c>
      <c r="C48" s="208" t="s">
        <v>2921</v>
      </c>
      <c r="D48" s="210">
        <f t="shared" si="9"/>
        <v>46</v>
      </c>
      <c r="E48" s="210">
        <f t="shared" si="10"/>
        <v>0.18750000000000003</v>
      </c>
      <c r="F48" s="210">
        <v>1.5</v>
      </c>
      <c r="G48" s="208">
        <v>1.5</v>
      </c>
      <c r="H48" s="208"/>
      <c r="I48" s="160">
        <v>0.1</v>
      </c>
      <c r="J48" s="174">
        <v>0.3</v>
      </c>
      <c r="K48" s="160">
        <f t="shared" si="11"/>
        <v>0.19999999999999998</v>
      </c>
      <c r="L48" s="169">
        <f t="shared" si="12"/>
        <v>7.9999999999999991</v>
      </c>
      <c r="N48" s="209"/>
      <c r="O48" s="209"/>
      <c r="P48" s="209"/>
    </row>
    <row r="49" spans="2:18" ht="16.5" customHeight="1">
      <c r="B49" s="186" t="s">
        <v>2914</v>
      </c>
      <c r="C49" s="158" t="s">
        <v>2915</v>
      </c>
      <c r="D49" s="210">
        <f t="shared" si="9"/>
        <v>47</v>
      </c>
      <c r="E49" s="210">
        <f t="shared" si="10"/>
        <v>0.17499999999999999</v>
      </c>
      <c r="F49" s="210">
        <v>3.5</v>
      </c>
      <c r="G49" s="158"/>
      <c r="H49" s="208" t="s">
        <v>2918</v>
      </c>
      <c r="I49" s="160">
        <v>0</v>
      </c>
      <c r="J49" s="160">
        <v>0.5</v>
      </c>
      <c r="K49" s="160">
        <f t="shared" si="11"/>
        <v>0.5</v>
      </c>
      <c r="L49" s="169">
        <f t="shared" si="12"/>
        <v>20</v>
      </c>
      <c r="N49" s="209"/>
      <c r="O49" s="209"/>
      <c r="P49" s="209"/>
    </row>
    <row r="50" spans="2:18" ht="16.5" customHeight="1">
      <c r="B50" s="186" t="s">
        <v>2914</v>
      </c>
      <c r="C50" s="158" t="s">
        <v>2915</v>
      </c>
      <c r="D50" s="210">
        <f t="shared" si="9"/>
        <v>47</v>
      </c>
      <c r="E50" s="210">
        <f t="shared" si="10"/>
        <v>0.17499999999999999</v>
      </c>
      <c r="F50" s="210">
        <v>3.5</v>
      </c>
      <c r="G50" s="158"/>
      <c r="H50" s="208" t="s">
        <v>2920</v>
      </c>
      <c r="I50" s="160">
        <v>0</v>
      </c>
      <c r="J50" s="160">
        <v>0.5</v>
      </c>
      <c r="K50" s="160">
        <f t="shared" si="11"/>
        <v>0.5</v>
      </c>
      <c r="L50" s="169">
        <f t="shared" si="12"/>
        <v>20</v>
      </c>
      <c r="N50" s="209"/>
      <c r="O50" s="209"/>
      <c r="P50" s="209"/>
    </row>
    <row r="51" spans="2:18" ht="16.5" customHeight="1">
      <c r="B51" s="186" t="s">
        <v>2914</v>
      </c>
      <c r="C51" s="208" t="s">
        <v>2922</v>
      </c>
      <c r="D51" s="210">
        <f t="shared" si="9"/>
        <v>49</v>
      </c>
      <c r="E51" s="210">
        <f t="shared" si="10"/>
        <v>0.16250000000000001</v>
      </c>
      <c r="F51" s="210">
        <v>2.6</v>
      </c>
      <c r="G51" s="208">
        <v>2.6</v>
      </c>
      <c r="H51" s="208"/>
      <c r="I51" s="160">
        <v>0.1</v>
      </c>
      <c r="J51" s="160">
        <v>0.5</v>
      </c>
      <c r="K51" s="160">
        <f t="shared" si="11"/>
        <v>0.4</v>
      </c>
      <c r="L51" s="169">
        <f t="shared" si="12"/>
        <v>16</v>
      </c>
      <c r="N51" s="209"/>
      <c r="O51" s="209"/>
      <c r="P51" s="209"/>
    </row>
    <row r="52" spans="2:18" ht="16.5" customHeight="1">
      <c r="B52" s="186" t="s">
        <v>2943</v>
      </c>
      <c r="C52" s="158" t="s">
        <v>2945</v>
      </c>
      <c r="D52" s="210">
        <f t="shared" si="9"/>
        <v>50</v>
      </c>
      <c r="E52" s="210">
        <f t="shared" si="10"/>
        <v>0.15833333333333333</v>
      </c>
      <c r="F52" s="210">
        <v>1.9</v>
      </c>
      <c r="G52" s="158">
        <v>1.9</v>
      </c>
      <c r="H52" s="208" t="s">
        <v>3269</v>
      </c>
      <c r="I52" s="160">
        <v>0.2</v>
      </c>
      <c r="J52" s="160">
        <v>0.5</v>
      </c>
      <c r="K52" s="160">
        <f t="shared" si="11"/>
        <v>0.3</v>
      </c>
      <c r="L52" s="169">
        <f t="shared" si="12"/>
        <v>12</v>
      </c>
      <c r="M52" s="223" t="s">
        <v>3296</v>
      </c>
      <c r="N52" s="209"/>
      <c r="O52" s="209"/>
      <c r="P52" s="209"/>
    </row>
    <row r="53" spans="2:18" ht="16.5" customHeight="1">
      <c r="B53" s="186" t="s">
        <v>2943</v>
      </c>
      <c r="C53" s="158" t="s">
        <v>2945</v>
      </c>
      <c r="D53" s="210">
        <f t="shared" si="9"/>
        <v>50</v>
      </c>
      <c r="E53" s="210">
        <f t="shared" si="10"/>
        <v>0.15833333333333333</v>
      </c>
      <c r="F53" s="210">
        <v>1.9</v>
      </c>
      <c r="G53" s="158"/>
      <c r="H53" s="208" t="s">
        <v>3258</v>
      </c>
      <c r="I53" s="160">
        <v>0</v>
      </c>
      <c r="J53" s="174">
        <v>0.3</v>
      </c>
      <c r="K53" s="160">
        <f t="shared" si="11"/>
        <v>0.3</v>
      </c>
      <c r="L53" s="169">
        <f t="shared" si="12"/>
        <v>12</v>
      </c>
      <c r="M53" s="223"/>
      <c r="N53" s="209"/>
      <c r="O53" s="209"/>
      <c r="P53" s="209"/>
    </row>
    <row r="54" spans="2:18" ht="16.5" customHeight="1">
      <c r="B54" s="186" t="s">
        <v>2908</v>
      </c>
      <c r="C54" s="158" t="s">
        <v>2909</v>
      </c>
      <c r="D54" s="210">
        <f t="shared" si="9"/>
        <v>52</v>
      </c>
      <c r="E54" s="210">
        <f t="shared" si="10"/>
        <v>0.15625</v>
      </c>
      <c r="F54" s="210">
        <v>2.5</v>
      </c>
      <c r="G54" s="158"/>
      <c r="H54" s="208" t="s">
        <v>3271</v>
      </c>
      <c r="I54" s="160">
        <v>0.1</v>
      </c>
      <c r="J54" s="160">
        <v>0.5</v>
      </c>
      <c r="K54" s="160">
        <f t="shared" si="11"/>
        <v>0.4</v>
      </c>
      <c r="L54" s="169">
        <f t="shared" si="12"/>
        <v>16</v>
      </c>
      <c r="N54" s="209"/>
      <c r="O54" s="209"/>
      <c r="P54" s="209"/>
    </row>
    <row r="55" spans="2:18" ht="16.5" customHeight="1">
      <c r="B55" s="186" t="s">
        <v>2908</v>
      </c>
      <c r="C55" s="158" t="s">
        <v>2909</v>
      </c>
      <c r="D55" s="210">
        <f t="shared" si="9"/>
        <v>52</v>
      </c>
      <c r="E55" s="210">
        <f t="shared" si="10"/>
        <v>0.15625</v>
      </c>
      <c r="F55" s="210">
        <v>2.5</v>
      </c>
      <c r="G55" s="158"/>
      <c r="H55" s="208" t="s">
        <v>3272</v>
      </c>
      <c r="I55" s="160">
        <v>0.1</v>
      </c>
      <c r="J55" s="160">
        <v>0.5</v>
      </c>
      <c r="K55" s="160">
        <f t="shared" si="11"/>
        <v>0.4</v>
      </c>
      <c r="L55" s="169">
        <f t="shared" si="12"/>
        <v>16</v>
      </c>
      <c r="N55" s="209"/>
      <c r="O55" s="209"/>
      <c r="P55" s="209"/>
    </row>
    <row r="56" spans="2:18" ht="16.5" customHeight="1">
      <c r="B56" s="186" t="s">
        <v>2906</v>
      </c>
      <c r="C56" s="214" t="s">
        <v>2952</v>
      </c>
      <c r="D56" s="210">
        <f t="shared" si="9"/>
        <v>54</v>
      </c>
      <c r="E56" s="210">
        <f t="shared" si="10"/>
        <v>0.13999999999999999</v>
      </c>
      <c r="F56" s="210">
        <v>2.8</v>
      </c>
      <c r="G56" s="214">
        <v>2.8</v>
      </c>
      <c r="H56" s="208" t="s">
        <v>3273</v>
      </c>
      <c r="I56" s="160">
        <v>0</v>
      </c>
      <c r="J56" s="160">
        <v>0.5</v>
      </c>
      <c r="K56" s="160">
        <f t="shared" si="11"/>
        <v>0.5</v>
      </c>
      <c r="L56" s="169">
        <f t="shared" si="12"/>
        <v>20</v>
      </c>
      <c r="M56" s="222" t="s">
        <v>3297</v>
      </c>
      <c r="N56" s="209"/>
      <c r="O56" s="209"/>
      <c r="P56" s="209"/>
    </row>
    <row r="57" spans="2:18" ht="16.5" customHeight="1">
      <c r="B57" s="186" t="s">
        <v>2906</v>
      </c>
      <c r="C57" s="214" t="s">
        <v>2952</v>
      </c>
      <c r="D57" s="210">
        <f t="shared" si="9"/>
        <v>54</v>
      </c>
      <c r="E57" s="210">
        <f t="shared" si="10"/>
        <v>0.13999999999999999</v>
      </c>
      <c r="F57" s="210">
        <v>2.8</v>
      </c>
      <c r="G57" s="214"/>
      <c r="H57" s="208" t="s">
        <v>3274</v>
      </c>
      <c r="I57" s="160">
        <v>0</v>
      </c>
      <c r="J57" s="160">
        <v>0.5</v>
      </c>
      <c r="K57" s="160">
        <f t="shared" si="11"/>
        <v>0.5</v>
      </c>
      <c r="L57" s="169">
        <f t="shared" si="12"/>
        <v>20</v>
      </c>
      <c r="N57" s="209"/>
      <c r="O57" s="209"/>
      <c r="P57" s="209"/>
    </row>
    <row r="58" spans="2:18" ht="16.5" customHeight="1">
      <c r="B58" s="186" t="s">
        <v>2934</v>
      </c>
      <c r="C58" s="158" t="s">
        <v>2939</v>
      </c>
      <c r="D58" s="210">
        <f t="shared" si="9"/>
        <v>56</v>
      </c>
      <c r="E58" s="210">
        <f t="shared" si="10"/>
        <v>0.125</v>
      </c>
      <c r="F58" s="210">
        <v>1</v>
      </c>
      <c r="G58" s="158"/>
      <c r="H58" s="208" t="s">
        <v>2941</v>
      </c>
      <c r="I58" s="160">
        <v>0.1</v>
      </c>
      <c r="J58" s="174">
        <v>0.3</v>
      </c>
      <c r="K58" s="160">
        <f t="shared" si="11"/>
        <v>0.19999999999999998</v>
      </c>
      <c r="L58" s="169">
        <f t="shared" si="12"/>
        <v>7.9999999999999991</v>
      </c>
      <c r="M58" s="223" t="s">
        <v>3298</v>
      </c>
      <c r="N58" s="209"/>
      <c r="O58" s="209"/>
      <c r="P58" s="209"/>
      <c r="Q58" s="163"/>
      <c r="R58" s="163"/>
    </row>
    <row r="59" spans="2:18" ht="16.5" customHeight="1">
      <c r="B59" s="186" t="s">
        <v>2906</v>
      </c>
      <c r="C59" s="158" t="s">
        <v>2953</v>
      </c>
      <c r="D59" s="210">
        <f t="shared" si="9"/>
        <v>57</v>
      </c>
      <c r="E59" s="210">
        <f t="shared" si="10"/>
        <v>0.10500000000000001</v>
      </c>
      <c r="F59" s="210">
        <v>2.1</v>
      </c>
      <c r="G59" s="158">
        <v>2.1</v>
      </c>
      <c r="H59" s="208" t="s">
        <v>3273</v>
      </c>
      <c r="I59" s="160">
        <v>0</v>
      </c>
      <c r="J59" s="160">
        <v>0.5</v>
      </c>
      <c r="K59" s="160">
        <f t="shared" si="11"/>
        <v>0.5</v>
      </c>
      <c r="L59" s="169">
        <f t="shared" si="12"/>
        <v>20</v>
      </c>
      <c r="N59" s="209"/>
      <c r="O59" s="209"/>
      <c r="P59" s="209"/>
      <c r="Q59" s="163"/>
      <c r="R59" s="163"/>
    </row>
    <row r="60" spans="2:18" ht="16.5" customHeight="1">
      <c r="B60" s="186" t="s">
        <v>2906</v>
      </c>
      <c r="C60" s="158" t="s">
        <v>2953</v>
      </c>
      <c r="D60" s="210">
        <f t="shared" si="9"/>
        <v>57</v>
      </c>
      <c r="E60" s="210">
        <f t="shared" si="10"/>
        <v>0.10500000000000001</v>
      </c>
      <c r="F60" s="210">
        <v>2.1</v>
      </c>
      <c r="G60" s="158"/>
      <c r="H60" s="208" t="s">
        <v>3275</v>
      </c>
      <c r="I60" s="160">
        <v>0</v>
      </c>
      <c r="J60" s="160">
        <v>0.5</v>
      </c>
      <c r="K60" s="160">
        <f t="shared" si="11"/>
        <v>0.5</v>
      </c>
      <c r="L60" s="169">
        <f t="shared" si="12"/>
        <v>20</v>
      </c>
      <c r="N60" s="209"/>
      <c r="O60" s="209"/>
      <c r="P60" s="209"/>
      <c r="Q60" s="163"/>
      <c r="R60" s="163"/>
    </row>
    <row r="61" spans="2:18" ht="16.5" customHeight="1">
      <c r="B61" s="186" t="s">
        <v>2906</v>
      </c>
      <c r="C61" s="158" t="s">
        <v>2953</v>
      </c>
      <c r="D61" s="210">
        <f t="shared" si="9"/>
        <v>57</v>
      </c>
      <c r="E61" s="210">
        <f t="shared" si="10"/>
        <v>0.10500000000000001</v>
      </c>
      <c r="F61" s="210">
        <v>2.1</v>
      </c>
      <c r="G61" s="158"/>
      <c r="H61" s="208" t="s">
        <v>3276</v>
      </c>
      <c r="I61" s="160">
        <v>0</v>
      </c>
      <c r="J61" s="160">
        <v>0.5</v>
      </c>
      <c r="K61" s="160">
        <f t="shared" si="11"/>
        <v>0.5</v>
      </c>
      <c r="L61" s="169">
        <f t="shared" si="12"/>
        <v>20</v>
      </c>
      <c r="N61" s="209"/>
      <c r="O61" s="209"/>
      <c r="P61" s="209"/>
      <c r="Q61" s="163"/>
      <c r="R61" s="163"/>
    </row>
    <row r="62" spans="2:18" ht="16.5" customHeight="1">
      <c r="B62" s="186" t="s">
        <v>2906</v>
      </c>
      <c r="C62" s="158" t="s">
        <v>2953</v>
      </c>
      <c r="D62" s="210">
        <f t="shared" si="9"/>
        <v>57</v>
      </c>
      <c r="E62" s="210">
        <f t="shared" si="10"/>
        <v>0.10500000000000001</v>
      </c>
      <c r="F62" s="210">
        <v>2.1</v>
      </c>
      <c r="G62" s="158"/>
      <c r="H62" s="208" t="s">
        <v>3277</v>
      </c>
      <c r="I62" s="160">
        <v>0</v>
      </c>
      <c r="J62" s="160">
        <v>0.5</v>
      </c>
      <c r="K62" s="160">
        <f t="shared" si="11"/>
        <v>0.5</v>
      </c>
      <c r="L62" s="169">
        <f t="shared" si="12"/>
        <v>20</v>
      </c>
      <c r="N62" s="209"/>
      <c r="O62" s="209"/>
      <c r="P62" s="209"/>
      <c r="Q62" s="163"/>
      <c r="R62" s="163"/>
    </row>
    <row r="63" spans="2:18" ht="16.5" customHeight="1">
      <c r="B63" s="186" t="s">
        <v>2943</v>
      </c>
      <c r="C63" s="158" t="s">
        <v>2945</v>
      </c>
      <c r="D63" s="210">
        <f t="shared" si="9"/>
        <v>61</v>
      </c>
      <c r="E63" s="210">
        <f t="shared" si="10"/>
        <v>9.5000000000000001E-2</v>
      </c>
      <c r="F63" s="210">
        <v>1.9</v>
      </c>
      <c r="G63" s="158"/>
      <c r="H63" s="208" t="s">
        <v>3270</v>
      </c>
      <c r="I63" s="160">
        <v>0</v>
      </c>
      <c r="J63" s="160">
        <v>0.5</v>
      </c>
      <c r="K63" s="160">
        <f t="shared" si="11"/>
        <v>0.5</v>
      </c>
      <c r="L63" s="169">
        <f t="shared" si="12"/>
        <v>20</v>
      </c>
      <c r="M63" s="223"/>
      <c r="N63" s="209"/>
      <c r="O63" s="209"/>
      <c r="P63" s="209"/>
      <c r="Q63" s="163"/>
      <c r="R63" s="163"/>
    </row>
    <row r="64" spans="2:18" ht="16.5" customHeight="1">
      <c r="B64" s="186" t="s">
        <v>2906</v>
      </c>
      <c r="C64" s="215" t="s">
        <v>2951</v>
      </c>
      <c r="D64" s="210" t="str">
        <f t="shared" si="9"/>
        <v/>
      </c>
      <c r="E64" s="210" t="str">
        <f t="shared" si="10"/>
        <v/>
      </c>
      <c r="F64" s="210">
        <v>4</v>
      </c>
      <c r="G64" s="215">
        <v>4</v>
      </c>
      <c r="H64" s="213" t="s">
        <v>3273</v>
      </c>
      <c r="I64" s="166">
        <v>0.6</v>
      </c>
      <c r="J64" s="160">
        <v>0.5</v>
      </c>
      <c r="K64" s="162">
        <f t="shared" si="11"/>
        <v>-9.9999999999999978E-2</v>
      </c>
      <c r="L64" s="169">
        <f t="shared" si="12"/>
        <v>0</v>
      </c>
      <c r="M64" s="222" t="s">
        <v>3299</v>
      </c>
      <c r="N64" s="209"/>
      <c r="O64" s="209"/>
      <c r="P64" s="209"/>
      <c r="Q64" s="163"/>
      <c r="R64" s="163"/>
    </row>
    <row r="65" spans="2:18" ht="16.5" customHeight="1">
      <c r="B65" s="186" t="s">
        <v>2906</v>
      </c>
      <c r="C65" s="215" t="s">
        <v>2951</v>
      </c>
      <c r="D65" s="210" t="str">
        <f t="shared" si="9"/>
        <v/>
      </c>
      <c r="E65" s="210" t="str">
        <f t="shared" si="10"/>
        <v/>
      </c>
      <c r="F65" s="210">
        <v>4</v>
      </c>
      <c r="G65" s="215"/>
      <c r="H65" s="208" t="s">
        <v>3278</v>
      </c>
      <c r="I65" s="160">
        <v>0.5</v>
      </c>
      <c r="J65" s="160">
        <v>0.5</v>
      </c>
      <c r="K65" s="162">
        <f t="shared" si="11"/>
        <v>0</v>
      </c>
      <c r="L65" s="169">
        <f t="shared" si="12"/>
        <v>0</v>
      </c>
      <c r="N65" s="209"/>
      <c r="O65" s="209"/>
      <c r="P65" s="209"/>
      <c r="Q65" s="163"/>
      <c r="R65" s="163"/>
    </row>
    <row r="66" spans="2:18" ht="16.5" customHeight="1">
      <c r="B66" s="186" t="s">
        <v>2906</v>
      </c>
      <c r="C66" s="215" t="s">
        <v>2951</v>
      </c>
      <c r="D66" s="210" t="str">
        <f t="shared" ref="D66:D72" si="13">IFERROR(RANK(E66,E:E),"")</f>
        <v/>
      </c>
      <c r="E66" s="210" t="str">
        <f t="shared" ref="E66:E72" si="14">IFERROR(F66/L66,"")</f>
        <v/>
      </c>
      <c r="F66" s="210">
        <v>4</v>
      </c>
      <c r="G66" s="215"/>
      <c r="H66" s="208" t="s">
        <v>3279</v>
      </c>
      <c r="I66" s="160">
        <v>0.5</v>
      </c>
      <c r="J66" s="160">
        <v>0.5</v>
      </c>
      <c r="K66" s="162">
        <f t="shared" ref="K66:K72" si="15">J66-I66</f>
        <v>0</v>
      </c>
      <c r="L66" s="169">
        <f t="shared" ref="L66:L72" si="16">MAX(0,K66*40)</f>
        <v>0</v>
      </c>
      <c r="N66" s="209"/>
      <c r="O66" s="209"/>
      <c r="P66" s="209"/>
      <c r="Q66" s="163"/>
      <c r="R66" s="163"/>
    </row>
    <row r="67" spans="2:18" ht="16.5" customHeight="1">
      <c r="B67" s="186" t="s">
        <v>2908</v>
      </c>
      <c r="C67" s="158" t="s">
        <v>2909</v>
      </c>
      <c r="D67" s="210" t="str">
        <f t="shared" si="13"/>
        <v/>
      </c>
      <c r="E67" s="210" t="str">
        <f t="shared" si="14"/>
        <v/>
      </c>
      <c r="F67" s="210">
        <v>2.5</v>
      </c>
      <c r="G67" s="158">
        <v>2.5</v>
      </c>
      <c r="H67" s="208" t="s">
        <v>3280</v>
      </c>
      <c r="I67" s="162">
        <v>0.5</v>
      </c>
      <c r="J67" s="160">
        <v>0.5</v>
      </c>
      <c r="K67" s="162">
        <f t="shared" si="15"/>
        <v>0</v>
      </c>
      <c r="L67" s="169">
        <f t="shared" si="16"/>
        <v>0</v>
      </c>
      <c r="N67" s="209"/>
      <c r="O67" s="209"/>
      <c r="P67" s="209"/>
      <c r="Q67" s="163"/>
      <c r="R67" s="163"/>
    </row>
    <row r="68" spans="2:18" ht="16.5" customHeight="1">
      <c r="B68" s="186" t="s">
        <v>2914</v>
      </c>
      <c r="C68" s="217" t="s">
        <v>2957</v>
      </c>
      <c r="D68" s="210" t="str">
        <f t="shared" si="13"/>
        <v/>
      </c>
      <c r="E68" s="210" t="str">
        <f t="shared" si="14"/>
        <v/>
      </c>
      <c r="F68" s="210">
        <v>3.4</v>
      </c>
      <c r="G68" s="217">
        <v>3.4</v>
      </c>
      <c r="H68" s="208" t="s">
        <v>2929</v>
      </c>
      <c r="I68" s="161">
        <v>0.6</v>
      </c>
      <c r="J68" s="160">
        <v>0.5</v>
      </c>
      <c r="K68" s="162">
        <f t="shared" si="15"/>
        <v>-9.9999999999999978E-2</v>
      </c>
      <c r="L68" s="169">
        <f t="shared" si="16"/>
        <v>0</v>
      </c>
      <c r="N68" s="209"/>
      <c r="O68" s="209"/>
      <c r="P68" s="209"/>
      <c r="Q68" s="163"/>
      <c r="R68" s="163"/>
    </row>
    <row r="69" spans="2:18" ht="16.5" customHeight="1">
      <c r="B69" s="186" t="s">
        <v>2914</v>
      </c>
      <c r="C69" s="217" t="s">
        <v>2957</v>
      </c>
      <c r="D69" s="210" t="str">
        <f t="shared" si="13"/>
        <v/>
      </c>
      <c r="E69" s="210" t="str">
        <f t="shared" si="14"/>
        <v/>
      </c>
      <c r="F69" s="210">
        <v>3.4</v>
      </c>
      <c r="G69" s="217"/>
      <c r="H69" s="208" t="s">
        <v>2930</v>
      </c>
      <c r="I69" s="161">
        <v>0.6</v>
      </c>
      <c r="J69" s="160">
        <v>0.5</v>
      </c>
      <c r="K69" s="162">
        <f t="shared" si="15"/>
        <v>-9.9999999999999978E-2</v>
      </c>
      <c r="L69" s="169">
        <f t="shared" si="16"/>
        <v>0</v>
      </c>
      <c r="N69" s="209"/>
      <c r="O69" s="209"/>
      <c r="P69" s="209"/>
      <c r="Q69" s="163"/>
      <c r="R69" s="163"/>
    </row>
    <row r="70" spans="2:18" ht="16.5" customHeight="1">
      <c r="B70" s="186" t="s">
        <v>2934</v>
      </c>
      <c r="C70" s="158" t="s">
        <v>2935</v>
      </c>
      <c r="D70" s="210" t="str">
        <f t="shared" si="13"/>
        <v/>
      </c>
      <c r="E70" s="210" t="str">
        <f t="shared" si="14"/>
        <v/>
      </c>
      <c r="F70" s="210">
        <v>2.4</v>
      </c>
      <c r="G70" s="158">
        <v>2.4</v>
      </c>
      <c r="H70" s="208" t="s">
        <v>2936</v>
      </c>
      <c r="I70" s="160">
        <v>0.5</v>
      </c>
      <c r="J70" s="160">
        <v>0.5</v>
      </c>
      <c r="K70" s="162">
        <f t="shared" si="15"/>
        <v>0</v>
      </c>
      <c r="L70" s="169">
        <f t="shared" si="16"/>
        <v>0</v>
      </c>
      <c r="M70" s="223"/>
      <c r="N70" s="209"/>
      <c r="O70" s="209"/>
      <c r="P70" s="209"/>
    </row>
    <row r="71" spans="2:18" ht="16.5" customHeight="1">
      <c r="B71" s="186" t="s">
        <v>2934</v>
      </c>
      <c r="C71" s="158" t="s">
        <v>2935</v>
      </c>
      <c r="D71" s="210" t="str">
        <f t="shared" si="13"/>
        <v/>
      </c>
      <c r="E71" s="210" t="str">
        <f t="shared" si="14"/>
        <v/>
      </c>
      <c r="F71" s="210">
        <v>2.4</v>
      </c>
      <c r="G71" s="158"/>
      <c r="H71" s="208" t="s">
        <v>2937</v>
      </c>
      <c r="I71" s="160">
        <v>0.4</v>
      </c>
      <c r="J71" s="174">
        <v>0.4</v>
      </c>
      <c r="K71" s="162">
        <f t="shared" si="15"/>
        <v>0</v>
      </c>
      <c r="L71" s="169">
        <f t="shared" si="16"/>
        <v>0</v>
      </c>
      <c r="M71" s="223"/>
      <c r="N71" s="209"/>
      <c r="O71" s="209"/>
      <c r="P71" s="209"/>
    </row>
    <row r="72" spans="2:18" ht="16.5" customHeight="1">
      <c r="B72" s="186" t="s">
        <v>2934</v>
      </c>
      <c r="C72" s="158" t="s">
        <v>2935</v>
      </c>
      <c r="D72" s="210" t="str">
        <f t="shared" si="13"/>
        <v/>
      </c>
      <c r="E72" s="210" t="str">
        <f t="shared" si="14"/>
        <v/>
      </c>
      <c r="F72" s="210">
        <v>2.4</v>
      </c>
      <c r="G72" s="158"/>
      <c r="H72" s="208" t="s">
        <v>2938</v>
      </c>
      <c r="I72" s="160">
        <v>0.5</v>
      </c>
      <c r="J72" s="160">
        <v>0.5</v>
      </c>
      <c r="K72" s="162">
        <f t="shared" si="15"/>
        <v>0</v>
      </c>
      <c r="L72" s="169">
        <f t="shared" si="16"/>
        <v>0</v>
      </c>
      <c r="M72" s="223"/>
      <c r="N72" s="209"/>
      <c r="O72" s="209"/>
      <c r="P72" s="209"/>
    </row>
    <row r="73" spans="2:18" ht="16.5" customHeight="1">
      <c r="B73" s="208"/>
      <c r="C73" s="208"/>
      <c r="D73" s="208"/>
      <c r="E73" s="208"/>
      <c r="F73" s="208"/>
      <c r="G73" s="208"/>
      <c r="H73" s="208"/>
    </row>
    <row r="74" spans="2:18" ht="16.5" customHeight="1">
      <c r="B74" s="208"/>
      <c r="C74" s="208"/>
      <c r="D74" s="208"/>
      <c r="E74" s="208"/>
      <c r="F74" s="208"/>
      <c r="G74" s="208"/>
      <c r="H74" s="208"/>
    </row>
    <row r="75" spans="2:18" ht="16.5" customHeight="1">
      <c r="B75" s="208"/>
      <c r="C75" s="208"/>
      <c r="D75" s="208"/>
      <c r="E75" s="208"/>
      <c r="F75" s="208"/>
      <c r="G75" s="208"/>
      <c r="H75" s="208"/>
    </row>
    <row r="76" spans="2:18" ht="16.5" customHeight="1">
      <c r="B76" s="208"/>
      <c r="C76" s="208"/>
      <c r="D76" s="208"/>
      <c r="E76" s="208"/>
      <c r="F76" s="208"/>
      <c r="G76" s="208"/>
      <c r="H76" s="208"/>
    </row>
    <row r="77" spans="2:18" ht="16.5" customHeight="1">
      <c r="B77" s="208"/>
      <c r="C77" s="208"/>
      <c r="D77" s="177"/>
      <c r="E77" s="177"/>
      <c r="F77" s="177"/>
      <c r="G77" s="208"/>
      <c r="H77" s="208"/>
      <c r="I77" s="157"/>
      <c r="J77" s="157"/>
      <c r="K77" s="157"/>
      <c r="L77" s="157"/>
    </row>
    <row r="78" spans="2:18" ht="16.5" customHeight="1">
      <c r="B78" s="208"/>
      <c r="C78" s="208"/>
      <c r="D78" s="177"/>
      <c r="E78" s="177"/>
      <c r="F78" s="177"/>
      <c r="G78" s="208"/>
      <c r="H78" s="208"/>
      <c r="I78" s="157"/>
      <c r="J78" s="157"/>
      <c r="K78" s="157"/>
      <c r="L78" s="157"/>
    </row>
    <row r="79" spans="2:18" ht="16.5" customHeight="1">
      <c r="B79" s="208"/>
      <c r="C79" s="208"/>
      <c r="D79" s="177"/>
      <c r="E79" s="177"/>
      <c r="F79" s="177"/>
      <c r="G79" s="208"/>
      <c r="H79" s="208"/>
      <c r="I79" s="157"/>
      <c r="J79" s="157"/>
      <c r="K79" s="157"/>
      <c r="L79" s="157"/>
    </row>
    <row r="80" spans="2:18" ht="16.5" customHeight="1">
      <c r="B80" s="208"/>
      <c r="C80" s="208"/>
      <c r="D80" s="177"/>
      <c r="E80" s="177"/>
      <c r="F80" s="177"/>
      <c r="G80" s="208"/>
      <c r="H80" s="208"/>
      <c r="I80" s="157"/>
      <c r="J80" s="157"/>
      <c r="K80" s="157"/>
      <c r="L80" s="157"/>
    </row>
    <row r="81" spans="2:12" ht="16.5" customHeight="1">
      <c r="B81" s="208"/>
      <c r="C81" s="208"/>
      <c r="D81" s="177"/>
      <c r="E81" s="177"/>
      <c r="F81" s="177"/>
      <c r="G81" s="208"/>
      <c r="H81" s="208"/>
      <c r="I81" s="157"/>
      <c r="J81" s="157"/>
      <c r="K81" s="157"/>
      <c r="L81" s="157"/>
    </row>
    <row r="82" spans="2:12" ht="16.5" customHeight="1">
      <c r="B82" s="208"/>
      <c r="C82" s="208"/>
      <c r="D82" s="177"/>
      <c r="E82" s="177"/>
      <c r="F82" s="177"/>
      <c r="G82" s="208"/>
      <c r="H82" s="208"/>
      <c r="I82" s="157"/>
      <c r="J82" s="157"/>
      <c r="K82" s="157"/>
      <c r="L82" s="157"/>
    </row>
    <row r="83" spans="2:12" ht="16.5" customHeight="1">
      <c r="B83" s="208"/>
      <c r="C83" s="208"/>
      <c r="D83" s="177"/>
      <c r="E83" s="177"/>
      <c r="F83" s="177"/>
      <c r="G83" s="208"/>
      <c r="H83" s="208"/>
      <c r="I83" s="157"/>
      <c r="J83" s="157"/>
      <c r="K83" s="157"/>
      <c r="L83" s="157"/>
    </row>
    <row r="84" spans="2:12" ht="16.5" customHeight="1">
      <c r="B84" s="208"/>
      <c r="C84" s="208"/>
      <c r="D84" s="177"/>
      <c r="E84" s="177"/>
      <c r="F84" s="177"/>
      <c r="G84" s="208"/>
      <c r="H84" s="208"/>
      <c r="I84" s="157"/>
      <c r="J84" s="157"/>
      <c r="K84" s="157"/>
      <c r="L84" s="157"/>
    </row>
    <row r="85" spans="2:12" ht="16.5" customHeight="1">
      <c r="B85" s="208"/>
      <c r="C85" s="208"/>
      <c r="D85" s="177"/>
      <c r="E85" s="177"/>
      <c r="F85" s="177"/>
      <c r="G85" s="208"/>
      <c r="H85" s="208"/>
      <c r="I85" s="157"/>
      <c r="J85" s="157"/>
      <c r="K85" s="157"/>
      <c r="L85" s="157"/>
    </row>
    <row r="86" spans="2:12" ht="16.5" customHeight="1">
      <c r="B86" s="208"/>
      <c r="C86" s="208"/>
      <c r="D86" s="177"/>
      <c r="E86" s="177"/>
      <c r="F86" s="177"/>
      <c r="G86" s="208"/>
      <c r="H86" s="208"/>
      <c r="I86" s="157"/>
      <c r="J86" s="157"/>
      <c r="K86" s="157"/>
      <c r="L86" s="157"/>
    </row>
    <row r="87" spans="2:12" ht="16.5" customHeight="1">
      <c r="B87" s="208"/>
      <c r="C87" s="208"/>
      <c r="D87" s="177"/>
      <c r="E87" s="177"/>
      <c r="F87" s="177"/>
      <c r="G87" s="208"/>
      <c r="H87" s="208"/>
      <c r="I87" s="157"/>
      <c r="J87" s="157"/>
      <c r="K87" s="157"/>
      <c r="L87" s="157"/>
    </row>
    <row r="88" spans="2:12" ht="16.5" customHeight="1">
      <c r="B88" s="208"/>
      <c r="C88" s="208"/>
      <c r="D88" s="177"/>
      <c r="E88" s="177"/>
      <c r="F88" s="177"/>
      <c r="G88" s="208"/>
      <c r="H88" s="208"/>
      <c r="I88" s="157"/>
      <c r="J88" s="157"/>
      <c r="K88" s="157"/>
      <c r="L88" s="157"/>
    </row>
    <row r="89" spans="2:12" ht="16.5" customHeight="1">
      <c r="B89" s="208"/>
      <c r="C89" s="208"/>
      <c r="D89" s="177"/>
      <c r="E89" s="177"/>
      <c r="F89" s="177"/>
      <c r="G89" s="208"/>
      <c r="H89" s="208"/>
      <c r="I89" s="157"/>
      <c r="J89" s="157"/>
      <c r="K89" s="157"/>
      <c r="L89" s="157"/>
    </row>
    <row r="90" spans="2:12" ht="16.5" customHeight="1">
      <c r="B90" s="208"/>
      <c r="C90" s="208"/>
      <c r="D90" s="177"/>
      <c r="E90" s="177"/>
      <c r="F90" s="177"/>
      <c r="G90" s="208"/>
      <c r="H90" s="208"/>
      <c r="I90" s="157"/>
      <c r="J90" s="157"/>
      <c r="K90" s="157"/>
      <c r="L90" s="157"/>
    </row>
    <row r="91" spans="2:12" ht="5.25" customHeight="1">
      <c r="B91" s="208"/>
      <c r="C91" s="208"/>
      <c r="D91" s="177"/>
      <c r="E91" s="177"/>
      <c r="F91" s="177"/>
      <c r="G91" s="208"/>
      <c r="H91" s="208"/>
      <c r="I91" s="157"/>
      <c r="J91" s="157"/>
      <c r="K91" s="157"/>
      <c r="L91" s="157"/>
    </row>
    <row r="92" spans="2:12" ht="16.5" customHeight="1">
      <c r="B92" s="208"/>
      <c r="C92" s="208"/>
      <c r="D92" s="177"/>
      <c r="E92" s="177"/>
      <c r="F92" s="177"/>
      <c r="G92" s="208"/>
      <c r="H92" s="208"/>
      <c r="I92" s="157"/>
      <c r="J92" s="157"/>
      <c r="K92" s="157"/>
      <c r="L92" s="157"/>
    </row>
    <row r="93" spans="2:12" ht="16.5" customHeight="1">
      <c r="B93" s="208"/>
      <c r="C93" s="208"/>
      <c r="D93" s="177"/>
      <c r="E93" s="177"/>
      <c r="F93" s="177"/>
      <c r="G93" s="208"/>
      <c r="H93" s="208"/>
      <c r="I93" s="157"/>
      <c r="J93" s="157"/>
      <c r="K93" s="157"/>
      <c r="L93" s="157"/>
    </row>
    <row r="94" spans="2:12" ht="16.5" customHeight="1">
      <c r="B94" s="208"/>
      <c r="C94" s="208"/>
      <c r="D94" s="177"/>
      <c r="E94" s="177"/>
      <c r="F94" s="177"/>
      <c r="G94" s="208"/>
      <c r="H94" s="208"/>
      <c r="I94" s="157"/>
      <c r="J94" s="157"/>
      <c r="K94" s="157"/>
      <c r="L94" s="157"/>
    </row>
    <row r="95" spans="2:12" ht="16.5" customHeight="1">
      <c r="B95" s="208"/>
      <c r="C95" s="208"/>
      <c r="D95" s="177"/>
      <c r="E95" s="177"/>
      <c r="F95" s="177"/>
      <c r="G95" s="208"/>
      <c r="H95" s="208"/>
      <c r="I95" s="157"/>
      <c r="J95" s="157"/>
      <c r="K95" s="157"/>
      <c r="L95" s="157"/>
    </row>
    <row r="96" spans="2:12" ht="16.5" customHeight="1">
      <c r="B96" s="208"/>
      <c r="C96" s="208"/>
      <c r="D96" s="177"/>
      <c r="E96" s="177"/>
      <c r="F96" s="177"/>
      <c r="G96" s="208"/>
      <c r="H96" s="208"/>
      <c r="I96" s="157"/>
      <c r="J96" s="157"/>
      <c r="K96" s="157"/>
      <c r="L96" s="157"/>
    </row>
    <row r="97" spans="2:12" ht="16.5" customHeight="1">
      <c r="B97" s="208"/>
      <c r="C97" s="208"/>
      <c r="D97" s="177"/>
      <c r="E97" s="177"/>
      <c r="F97" s="177"/>
      <c r="G97" s="208"/>
      <c r="H97" s="208"/>
      <c r="I97" s="157"/>
      <c r="J97" s="157"/>
      <c r="K97" s="157"/>
      <c r="L97" s="157"/>
    </row>
    <row r="98" spans="2:12" ht="16.5" customHeight="1">
      <c r="B98" s="208"/>
      <c r="C98" s="208"/>
      <c r="D98" s="177"/>
      <c r="E98" s="177"/>
      <c r="F98" s="177"/>
      <c r="G98" s="208"/>
      <c r="H98" s="208"/>
      <c r="I98" s="157"/>
      <c r="J98" s="157"/>
      <c r="K98" s="157"/>
      <c r="L98" s="157"/>
    </row>
    <row r="99" spans="2:12" ht="16.5" customHeight="1">
      <c r="B99" s="208"/>
      <c r="C99" s="208"/>
      <c r="D99" s="177"/>
      <c r="E99" s="177"/>
      <c r="F99" s="177"/>
      <c r="G99" s="208"/>
      <c r="H99" s="208"/>
      <c r="I99" s="157"/>
      <c r="J99" s="157"/>
      <c r="K99" s="157"/>
      <c r="L99" s="157"/>
    </row>
    <row r="100" spans="2:12" ht="16.5" customHeight="1">
      <c r="B100" s="208"/>
      <c r="C100" s="208"/>
      <c r="D100" s="177"/>
      <c r="E100" s="177"/>
      <c r="F100" s="177"/>
      <c r="G100" s="208"/>
      <c r="H100" s="208"/>
      <c r="I100" s="157"/>
      <c r="J100" s="157"/>
      <c r="K100" s="157"/>
      <c r="L100" s="157"/>
    </row>
    <row r="101" spans="2:12" ht="16.5" customHeight="1">
      <c r="B101" s="208"/>
      <c r="C101" s="208"/>
      <c r="D101" s="177"/>
      <c r="E101" s="177"/>
      <c r="F101" s="177"/>
      <c r="G101" s="208"/>
      <c r="H101" s="208"/>
      <c r="I101" s="157"/>
      <c r="J101" s="157"/>
      <c r="K101" s="157"/>
      <c r="L101" s="157"/>
    </row>
    <row r="102" spans="2:12" ht="16.5" customHeight="1">
      <c r="B102" s="208"/>
      <c r="C102" s="208"/>
      <c r="D102" s="177"/>
      <c r="E102" s="177"/>
      <c r="F102" s="177"/>
      <c r="G102" s="208"/>
      <c r="H102" s="208"/>
      <c r="I102" s="157"/>
      <c r="J102" s="157"/>
      <c r="K102" s="157"/>
      <c r="L102" s="157"/>
    </row>
    <row r="103" spans="2:12" ht="16.5" customHeight="1">
      <c r="B103" s="208"/>
      <c r="C103" s="208"/>
      <c r="D103" s="177"/>
      <c r="E103" s="177"/>
      <c r="F103" s="177"/>
      <c r="G103" s="208"/>
      <c r="H103" s="208"/>
      <c r="I103" s="157"/>
      <c r="J103" s="157"/>
      <c r="K103" s="157"/>
      <c r="L103" s="157"/>
    </row>
    <row r="104" spans="2:12" ht="16.5" customHeight="1">
      <c r="B104" s="208"/>
      <c r="C104" s="208"/>
      <c r="D104" s="177"/>
      <c r="E104" s="177"/>
      <c r="F104" s="177"/>
      <c r="G104" s="208"/>
      <c r="H104" s="208"/>
      <c r="I104" s="157"/>
      <c r="J104" s="157"/>
      <c r="K104" s="157"/>
      <c r="L104" s="157"/>
    </row>
    <row r="105" spans="2:12" ht="16.5" customHeight="1">
      <c r="B105" s="208"/>
      <c r="C105" s="208"/>
      <c r="D105" s="177"/>
      <c r="E105" s="177"/>
      <c r="F105" s="177"/>
      <c r="G105" s="208"/>
      <c r="H105" s="208"/>
      <c r="I105" s="157"/>
      <c r="J105" s="157"/>
      <c r="K105" s="157"/>
      <c r="L105" s="157"/>
    </row>
    <row r="106" spans="2:12" ht="16.5" customHeight="1">
      <c r="B106" s="208"/>
      <c r="C106" s="208"/>
      <c r="D106" s="177"/>
      <c r="E106" s="177"/>
      <c r="F106" s="177"/>
      <c r="G106" s="208"/>
      <c r="H106" s="208"/>
      <c r="I106" s="157"/>
      <c r="J106" s="157"/>
      <c r="K106" s="157"/>
      <c r="L106" s="157"/>
    </row>
    <row r="107" spans="2:12" ht="16.5" customHeight="1">
      <c r="B107" s="208"/>
      <c r="C107" s="208"/>
      <c r="D107" s="177"/>
      <c r="E107" s="177"/>
      <c r="F107" s="177"/>
      <c r="G107" s="208"/>
      <c r="H107" s="208"/>
      <c r="I107" s="157"/>
      <c r="J107" s="157"/>
      <c r="K107" s="157"/>
      <c r="L107" s="157"/>
    </row>
    <row r="108" spans="2:12" ht="16.5" customHeight="1">
      <c r="B108" s="208"/>
      <c r="C108" s="208"/>
      <c r="D108" s="177"/>
      <c r="E108" s="177"/>
      <c r="F108" s="177"/>
      <c r="G108" s="208"/>
      <c r="H108" s="208"/>
      <c r="I108" s="157"/>
      <c r="J108" s="157"/>
      <c r="K108" s="157"/>
      <c r="L108" s="157"/>
    </row>
    <row r="109" spans="2:12" ht="16.5" customHeight="1">
      <c r="B109" s="208"/>
      <c r="C109" s="208"/>
      <c r="D109" s="177"/>
      <c r="E109" s="177"/>
      <c r="F109" s="177"/>
      <c r="G109" s="208"/>
      <c r="H109" s="208"/>
      <c r="I109" s="157"/>
      <c r="J109" s="157"/>
      <c r="K109" s="157"/>
      <c r="L109" s="157"/>
    </row>
    <row r="110" spans="2:12" ht="16.5" customHeight="1">
      <c r="B110" s="208"/>
      <c r="C110" s="208"/>
      <c r="D110" s="177"/>
      <c r="E110" s="177"/>
      <c r="F110" s="177"/>
      <c r="G110" s="208"/>
      <c r="H110" s="208"/>
      <c r="I110" s="157"/>
      <c r="J110" s="157"/>
      <c r="K110" s="157"/>
      <c r="L110" s="157"/>
    </row>
    <row r="111" spans="2:12" ht="16.5" customHeight="1">
      <c r="B111" s="208"/>
      <c r="C111" s="208"/>
      <c r="D111" s="177"/>
      <c r="E111" s="177"/>
      <c r="F111" s="177"/>
      <c r="G111" s="208"/>
      <c r="H111" s="208"/>
      <c r="I111" s="157"/>
      <c r="J111" s="157"/>
      <c r="K111" s="157"/>
      <c r="L111" s="157"/>
    </row>
    <row r="112" spans="2:12" ht="16.5" customHeight="1">
      <c r="B112" s="208"/>
      <c r="C112" s="208"/>
      <c r="D112" s="177"/>
      <c r="E112" s="177"/>
      <c r="F112" s="177"/>
      <c r="G112" s="208"/>
      <c r="H112" s="208"/>
      <c r="I112" s="157"/>
      <c r="J112" s="157"/>
      <c r="K112" s="157"/>
      <c r="L112" s="157"/>
    </row>
    <row r="113" spans="2:12" ht="16.5" customHeight="1">
      <c r="B113" s="208"/>
      <c r="C113" s="208"/>
      <c r="D113" s="177"/>
      <c r="E113" s="177"/>
      <c r="F113" s="177"/>
      <c r="G113" s="208"/>
      <c r="H113" s="208"/>
      <c r="I113" s="157"/>
      <c r="J113" s="157"/>
      <c r="K113" s="157"/>
      <c r="L113" s="157"/>
    </row>
    <row r="114" spans="2:12" ht="16.5" customHeight="1">
      <c r="B114" s="208"/>
      <c r="C114" s="208"/>
      <c r="D114" s="177"/>
      <c r="E114" s="177"/>
      <c r="F114" s="177"/>
      <c r="G114" s="208"/>
      <c r="H114" s="208"/>
      <c r="I114" s="157"/>
      <c r="J114" s="157"/>
      <c r="K114" s="157"/>
      <c r="L114" s="157"/>
    </row>
    <row r="115" spans="2:12" ht="16.5" customHeight="1">
      <c r="B115" s="208"/>
      <c r="C115" s="208"/>
      <c r="D115" s="177"/>
      <c r="E115" s="177"/>
      <c r="F115" s="177"/>
      <c r="G115" s="208"/>
      <c r="H115" s="208"/>
      <c r="I115" s="157"/>
      <c r="J115" s="157"/>
      <c r="K115" s="157"/>
      <c r="L115" s="157"/>
    </row>
    <row r="116" spans="2:12" ht="16.5" customHeight="1">
      <c r="B116" s="208"/>
      <c r="C116" s="208"/>
      <c r="D116" s="177"/>
      <c r="E116" s="177"/>
      <c r="F116" s="177"/>
      <c r="G116" s="208"/>
      <c r="H116" s="208"/>
      <c r="I116" s="157"/>
      <c r="J116" s="157"/>
      <c r="K116" s="157"/>
      <c r="L116" s="157"/>
    </row>
    <row r="117" spans="2:12" ht="16.5" customHeight="1">
      <c r="B117" s="208"/>
      <c r="C117" s="208"/>
      <c r="D117" s="177"/>
      <c r="E117" s="177"/>
      <c r="F117" s="177"/>
      <c r="G117" s="208"/>
      <c r="H117" s="208"/>
      <c r="I117" s="157"/>
      <c r="J117" s="157"/>
      <c r="K117" s="157"/>
      <c r="L117" s="157"/>
    </row>
    <row r="118" spans="2:12" ht="16.5" customHeight="1">
      <c r="B118" s="208"/>
      <c r="C118" s="208"/>
      <c r="D118" s="177"/>
      <c r="E118" s="177"/>
      <c r="F118" s="177"/>
      <c r="G118" s="208"/>
      <c r="H118" s="208"/>
      <c r="I118" s="157"/>
      <c r="J118" s="157"/>
      <c r="K118" s="157"/>
      <c r="L118" s="157"/>
    </row>
    <row r="119" spans="2:12" ht="16.5" customHeight="1">
      <c r="B119" s="208"/>
      <c r="C119" s="208"/>
      <c r="D119" s="177"/>
      <c r="E119" s="177"/>
      <c r="F119" s="177"/>
      <c r="G119" s="208"/>
      <c r="H119" s="208"/>
      <c r="I119" s="157"/>
      <c r="J119" s="157"/>
      <c r="K119" s="157"/>
      <c r="L119" s="157"/>
    </row>
    <row r="120" spans="2:12" ht="16.5" customHeight="1">
      <c r="B120" s="208"/>
      <c r="C120" s="208"/>
      <c r="D120" s="177"/>
      <c r="E120" s="177"/>
      <c r="F120" s="177"/>
      <c r="G120" s="208"/>
      <c r="H120" s="208"/>
      <c r="I120" s="157"/>
      <c r="J120" s="157"/>
      <c r="K120" s="157"/>
      <c r="L120" s="157"/>
    </row>
    <row r="121" spans="2:12" ht="16.5" customHeight="1">
      <c r="B121" s="208"/>
      <c r="C121" s="208"/>
      <c r="D121" s="177"/>
      <c r="E121" s="177"/>
      <c r="F121" s="177"/>
      <c r="G121" s="208"/>
      <c r="H121" s="208"/>
      <c r="I121" s="157"/>
      <c r="J121" s="157"/>
      <c r="K121" s="157"/>
      <c r="L121" s="157"/>
    </row>
    <row r="122" spans="2:12" ht="16.5" customHeight="1">
      <c r="B122" s="208"/>
      <c r="C122" s="208"/>
      <c r="D122" s="177"/>
      <c r="E122" s="177"/>
      <c r="F122" s="177"/>
      <c r="G122" s="208"/>
      <c r="H122" s="208"/>
      <c r="I122" s="157"/>
      <c r="J122" s="157"/>
      <c r="K122" s="157"/>
      <c r="L122" s="157"/>
    </row>
    <row r="123" spans="2:12" ht="16.5" customHeight="1">
      <c r="B123" s="208"/>
      <c r="C123" s="208"/>
      <c r="D123" s="177"/>
      <c r="E123" s="177"/>
      <c r="F123" s="177"/>
      <c r="G123" s="208"/>
      <c r="H123" s="208"/>
      <c r="I123" s="157"/>
      <c r="J123" s="157"/>
      <c r="K123" s="157"/>
      <c r="L123" s="157"/>
    </row>
    <row r="124" spans="2:12" ht="16.5" customHeight="1">
      <c r="B124" s="208"/>
      <c r="C124" s="208"/>
      <c r="D124" s="177"/>
      <c r="E124" s="177"/>
      <c r="F124" s="177"/>
      <c r="G124" s="208"/>
      <c r="H124" s="208"/>
      <c r="I124" s="157"/>
      <c r="J124" s="157"/>
      <c r="K124" s="157"/>
      <c r="L124" s="157"/>
    </row>
    <row r="125" spans="2:12" ht="16.5" customHeight="1">
      <c r="B125" s="208"/>
      <c r="C125" s="208"/>
      <c r="D125" s="177"/>
      <c r="E125" s="177"/>
      <c r="F125" s="177"/>
      <c r="G125" s="208"/>
      <c r="H125" s="208"/>
      <c r="I125" s="157"/>
      <c r="J125" s="157"/>
      <c r="K125" s="157"/>
      <c r="L125" s="157"/>
    </row>
    <row r="126" spans="2:12" ht="16.5" customHeight="1">
      <c r="B126" s="208"/>
      <c r="C126" s="208"/>
      <c r="D126" s="177"/>
      <c r="E126" s="177"/>
      <c r="F126" s="177"/>
      <c r="G126" s="208"/>
      <c r="H126" s="208"/>
      <c r="I126" s="157"/>
      <c r="J126" s="157"/>
      <c r="K126" s="157"/>
      <c r="L126" s="157"/>
    </row>
    <row r="127" spans="2:12" ht="16.5" customHeight="1">
      <c r="B127" s="208"/>
      <c r="C127" s="208"/>
      <c r="D127" s="177"/>
      <c r="E127" s="177"/>
      <c r="F127" s="177"/>
      <c r="G127" s="208"/>
      <c r="H127" s="208"/>
      <c r="I127" s="157"/>
      <c r="J127" s="157"/>
      <c r="K127" s="157"/>
      <c r="L127" s="157"/>
    </row>
    <row r="128" spans="2:12" ht="16.5" customHeight="1">
      <c r="B128" s="208"/>
      <c r="C128" s="208"/>
      <c r="D128" s="177"/>
      <c r="E128" s="177"/>
      <c r="F128" s="177"/>
      <c r="G128" s="208"/>
      <c r="H128" s="208"/>
      <c r="I128" s="157"/>
      <c r="J128" s="157"/>
      <c r="K128" s="157"/>
      <c r="L128" s="157"/>
    </row>
    <row r="129" spans="2:12" ht="16.5" customHeight="1">
      <c r="B129" s="208"/>
      <c r="C129" s="208"/>
      <c r="D129" s="177"/>
      <c r="E129" s="177"/>
      <c r="F129" s="177"/>
      <c r="G129" s="208"/>
      <c r="H129" s="208"/>
      <c r="I129" s="157"/>
      <c r="J129" s="157"/>
      <c r="K129" s="157"/>
      <c r="L129" s="157"/>
    </row>
    <row r="130" spans="2:12" ht="16.5" customHeight="1">
      <c r="B130" s="208"/>
      <c r="C130" s="208"/>
      <c r="D130" s="177"/>
      <c r="E130" s="177"/>
      <c r="F130" s="177"/>
      <c r="G130" s="208"/>
      <c r="H130" s="208"/>
      <c r="I130" s="157"/>
      <c r="J130" s="157"/>
      <c r="K130" s="157"/>
      <c r="L130" s="157"/>
    </row>
    <row r="131" spans="2:12" ht="16.5" customHeight="1">
      <c r="B131" s="208"/>
      <c r="C131" s="208"/>
      <c r="D131" s="177"/>
      <c r="E131" s="177"/>
      <c r="F131" s="177"/>
      <c r="G131" s="208"/>
      <c r="H131" s="208"/>
      <c r="I131" s="157"/>
      <c r="J131" s="157"/>
      <c r="K131" s="157"/>
      <c r="L131" s="157"/>
    </row>
    <row r="132" spans="2:12" ht="16.5" customHeight="1">
      <c r="B132" s="208"/>
      <c r="C132" s="208"/>
      <c r="D132" s="177"/>
      <c r="E132" s="177"/>
      <c r="F132" s="177"/>
      <c r="G132" s="208"/>
      <c r="H132" s="208"/>
      <c r="I132" s="157"/>
      <c r="J132" s="157"/>
      <c r="K132" s="157"/>
      <c r="L132" s="157"/>
    </row>
    <row r="133" spans="2:12" ht="16.5" customHeight="1">
      <c r="B133" s="208"/>
      <c r="C133" s="208"/>
      <c r="D133" s="177"/>
      <c r="E133" s="177"/>
      <c r="F133" s="177"/>
      <c r="G133" s="208"/>
      <c r="H133" s="208"/>
      <c r="I133" s="157"/>
      <c r="J133" s="157"/>
      <c r="K133" s="157"/>
      <c r="L133" s="157"/>
    </row>
    <row r="134" spans="2:12" ht="16.5" customHeight="1">
      <c r="B134" s="208"/>
      <c r="C134" s="208"/>
      <c r="D134" s="177"/>
      <c r="E134" s="177"/>
      <c r="F134" s="177"/>
      <c r="G134" s="208"/>
      <c r="H134" s="208"/>
      <c r="I134" s="157"/>
      <c r="J134" s="157"/>
      <c r="K134" s="157"/>
      <c r="L134" s="157"/>
    </row>
    <row r="135" spans="2:12" ht="16.5" customHeight="1">
      <c r="B135" s="208"/>
      <c r="C135" s="208"/>
      <c r="D135" s="177"/>
      <c r="E135" s="177"/>
      <c r="F135" s="177"/>
      <c r="G135" s="208"/>
      <c r="H135" s="208"/>
      <c r="I135" s="157"/>
      <c r="J135" s="157"/>
      <c r="K135" s="157"/>
      <c r="L135" s="157"/>
    </row>
    <row r="136" spans="2:12" ht="16.5" customHeight="1">
      <c r="B136" s="208"/>
      <c r="C136" s="208"/>
      <c r="D136" s="177"/>
      <c r="E136" s="177"/>
      <c r="F136" s="177"/>
      <c r="G136" s="208"/>
      <c r="H136" s="208"/>
      <c r="I136" s="157"/>
      <c r="J136" s="157"/>
      <c r="K136" s="157"/>
      <c r="L136" s="157"/>
    </row>
    <row r="137" spans="2:12" ht="16.5" customHeight="1">
      <c r="B137" s="208"/>
      <c r="C137" s="208"/>
      <c r="D137" s="177"/>
      <c r="E137" s="177"/>
      <c r="F137" s="177"/>
      <c r="G137" s="208"/>
      <c r="H137" s="208"/>
      <c r="I137" s="157"/>
      <c r="J137" s="157"/>
      <c r="K137" s="157"/>
      <c r="L137" s="157"/>
    </row>
    <row r="138" spans="2:12" ht="16.5" customHeight="1">
      <c r="B138" s="208"/>
      <c r="C138" s="208"/>
      <c r="D138" s="177"/>
      <c r="E138" s="177"/>
      <c r="F138" s="177"/>
      <c r="G138" s="208"/>
      <c r="H138" s="208"/>
      <c r="I138" s="157"/>
      <c r="J138" s="157"/>
      <c r="K138" s="157"/>
      <c r="L138" s="157"/>
    </row>
    <row r="139" spans="2:12" ht="16.5" customHeight="1">
      <c r="B139" s="208"/>
      <c r="C139" s="208"/>
      <c r="D139" s="177"/>
      <c r="E139" s="177"/>
      <c r="F139" s="177"/>
      <c r="G139" s="208"/>
      <c r="H139" s="208"/>
      <c r="I139" s="157"/>
      <c r="J139" s="157"/>
      <c r="K139" s="157"/>
      <c r="L139" s="157"/>
    </row>
    <row r="140" spans="2:12" ht="16.5" customHeight="1">
      <c r="B140" s="208"/>
      <c r="C140" s="208"/>
      <c r="D140" s="177"/>
      <c r="E140" s="177"/>
      <c r="F140" s="177"/>
      <c r="G140" s="208"/>
      <c r="H140" s="208"/>
      <c r="I140" s="157"/>
      <c r="J140" s="157"/>
      <c r="K140" s="157"/>
      <c r="L140" s="157"/>
    </row>
    <row r="141" spans="2:12" ht="16.5" customHeight="1">
      <c r="B141" s="208"/>
      <c r="C141" s="208"/>
      <c r="D141" s="177"/>
      <c r="E141" s="177"/>
      <c r="F141" s="177"/>
      <c r="G141" s="208"/>
      <c r="H141" s="208"/>
      <c r="I141" s="157"/>
      <c r="J141" s="157"/>
      <c r="K141" s="157"/>
      <c r="L141" s="157"/>
    </row>
    <row r="142" spans="2:12" ht="16.5" customHeight="1">
      <c r="B142" s="208"/>
      <c r="C142" s="208"/>
      <c r="D142" s="177"/>
      <c r="E142" s="177"/>
      <c r="F142" s="177"/>
      <c r="G142" s="208"/>
      <c r="H142" s="208"/>
      <c r="I142" s="157"/>
      <c r="J142" s="157"/>
      <c r="K142" s="157"/>
      <c r="L142" s="157"/>
    </row>
    <row r="143" spans="2:12" ht="16.5" customHeight="1">
      <c r="B143" s="208"/>
      <c r="C143" s="208"/>
      <c r="D143" s="177"/>
      <c r="E143" s="177"/>
      <c r="F143" s="177"/>
      <c r="G143" s="208"/>
      <c r="H143" s="208"/>
      <c r="I143" s="157"/>
      <c r="J143" s="157"/>
      <c r="K143" s="157"/>
      <c r="L143" s="157"/>
    </row>
    <row r="144" spans="2:12" ht="16.5" customHeight="1">
      <c r="B144" s="208"/>
      <c r="C144" s="208"/>
      <c r="D144" s="177"/>
      <c r="E144" s="177"/>
      <c r="F144" s="177"/>
      <c r="G144" s="208"/>
      <c r="H144" s="208"/>
      <c r="I144" s="157"/>
      <c r="J144" s="157"/>
      <c r="K144" s="157"/>
      <c r="L144" s="157"/>
    </row>
    <row r="145" spans="2:12" ht="16.5" customHeight="1">
      <c r="B145" s="208"/>
      <c r="C145" s="208"/>
      <c r="D145" s="177"/>
      <c r="E145" s="177"/>
      <c r="F145" s="177"/>
      <c r="G145" s="208"/>
      <c r="H145" s="208"/>
      <c r="I145" s="157"/>
      <c r="J145" s="157"/>
      <c r="K145" s="157"/>
      <c r="L145" s="157"/>
    </row>
    <row r="146" spans="2:12" ht="16.5" customHeight="1">
      <c r="B146" s="208"/>
      <c r="C146" s="208"/>
      <c r="D146" s="177"/>
      <c r="E146" s="177"/>
      <c r="F146" s="177"/>
      <c r="G146" s="208"/>
      <c r="H146" s="208"/>
      <c r="I146" s="157"/>
      <c r="J146" s="157"/>
      <c r="K146" s="157"/>
      <c r="L146" s="157"/>
    </row>
    <row r="147" spans="2:12" ht="16.5" customHeight="1">
      <c r="B147" s="208"/>
      <c r="C147" s="208"/>
      <c r="D147" s="177"/>
      <c r="E147" s="177"/>
      <c r="F147" s="177"/>
      <c r="G147" s="208"/>
      <c r="H147" s="208"/>
      <c r="I147" s="157"/>
      <c r="J147" s="157"/>
      <c r="K147" s="157"/>
      <c r="L147" s="157"/>
    </row>
    <row r="148" spans="2:12" ht="16.5" customHeight="1">
      <c r="B148" s="208"/>
      <c r="C148" s="208"/>
      <c r="D148" s="177"/>
      <c r="E148" s="177"/>
      <c r="F148" s="177"/>
      <c r="G148" s="208"/>
      <c r="H148" s="208"/>
      <c r="I148" s="157"/>
      <c r="J148" s="157"/>
      <c r="K148" s="157"/>
      <c r="L148" s="157"/>
    </row>
    <row r="149" spans="2:12" ht="16.5" customHeight="1">
      <c r="B149" s="208"/>
      <c r="C149" s="208"/>
      <c r="D149" s="177"/>
      <c r="E149" s="177"/>
      <c r="F149" s="177"/>
      <c r="G149" s="208"/>
      <c r="H149" s="208"/>
      <c r="I149" s="157"/>
      <c r="J149" s="157"/>
      <c r="K149" s="157"/>
      <c r="L149" s="157"/>
    </row>
    <row r="150" spans="2:12" ht="16.5" customHeight="1">
      <c r="B150" s="208"/>
      <c r="C150" s="208"/>
      <c r="D150" s="177"/>
      <c r="E150" s="177"/>
      <c r="F150" s="177"/>
      <c r="G150" s="208"/>
      <c r="H150" s="208"/>
      <c r="I150" s="157"/>
      <c r="J150" s="157"/>
      <c r="K150" s="157"/>
      <c r="L150" s="157"/>
    </row>
    <row r="151" spans="2:12" ht="16.5" customHeight="1">
      <c r="B151" s="208"/>
      <c r="C151" s="208"/>
      <c r="D151" s="177"/>
      <c r="E151" s="177"/>
      <c r="F151" s="177"/>
      <c r="G151" s="208"/>
      <c r="H151" s="208"/>
      <c r="I151" s="157"/>
      <c r="J151" s="157"/>
      <c r="K151" s="157"/>
      <c r="L151" s="157"/>
    </row>
    <row r="152" spans="2:12" ht="16.5" customHeight="1">
      <c r="B152" s="208"/>
      <c r="C152" s="208"/>
      <c r="D152" s="177"/>
      <c r="E152" s="177"/>
      <c r="F152" s="177"/>
      <c r="G152" s="208"/>
      <c r="H152" s="208"/>
      <c r="I152" s="157"/>
      <c r="J152" s="157"/>
      <c r="K152" s="157"/>
      <c r="L152" s="157"/>
    </row>
    <row r="153" spans="2:12" ht="16.5" customHeight="1">
      <c r="B153" s="208"/>
      <c r="C153" s="208"/>
      <c r="D153" s="177"/>
      <c r="E153" s="177"/>
      <c r="F153" s="177"/>
      <c r="G153" s="208"/>
      <c r="H153" s="208"/>
      <c r="I153" s="157"/>
      <c r="J153" s="157"/>
      <c r="K153" s="157"/>
      <c r="L153" s="157"/>
    </row>
    <row r="154" spans="2:12" ht="16.5" customHeight="1">
      <c r="B154" s="208"/>
      <c r="C154" s="208"/>
      <c r="D154" s="177"/>
      <c r="E154" s="177"/>
      <c r="F154" s="177"/>
      <c r="G154" s="208"/>
      <c r="H154" s="208"/>
      <c r="I154" s="157"/>
      <c r="J154" s="157"/>
      <c r="K154" s="157"/>
      <c r="L154" s="157"/>
    </row>
    <row r="155" spans="2:12" ht="16.5" customHeight="1">
      <c r="B155" s="208"/>
      <c r="C155" s="208"/>
      <c r="D155" s="177"/>
      <c r="E155" s="177"/>
      <c r="F155" s="177"/>
      <c r="G155" s="208"/>
      <c r="H155" s="208"/>
      <c r="I155" s="157"/>
      <c r="J155" s="157"/>
      <c r="K155" s="157"/>
      <c r="L155" s="157"/>
    </row>
    <row r="156" spans="2:12" ht="16.5" customHeight="1">
      <c r="B156" s="208"/>
      <c r="C156" s="208"/>
      <c r="D156" s="177"/>
      <c r="E156" s="177"/>
      <c r="F156" s="177"/>
      <c r="G156" s="208"/>
      <c r="H156" s="208"/>
      <c r="I156" s="157"/>
      <c r="J156" s="157"/>
      <c r="K156" s="157"/>
      <c r="L156" s="157"/>
    </row>
    <row r="157" spans="2:12" ht="16.5" customHeight="1">
      <c r="B157" s="208"/>
      <c r="C157" s="208"/>
      <c r="D157" s="177"/>
      <c r="E157" s="177"/>
      <c r="F157" s="177"/>
      <c r="G157" s="208"/>
      <c r="H157" s="208"/>
      <c r="I157" s="157"/>
      <c r="J157" s="157"/>
      <c r="K157" s="157"/>
      <c r="L157" s="157"/>
    </row>
    <row r="158" spans="2:12" ht="16.5" customHeight="1">
      <c r="B158" s="208"/>
      <c r="C158" s="208"/>
      <c r="D158" s="177"/>
      <c r="E158" s="177"/>
      <c r="F158" s="177"/>
      <c r="G158" s="208"/>
      <c r="H158" s="208"/>
      <c r="I158" s="157"/>
      <c r="J158" s="157"/>
      <c r="K158" s="157"/>
      <c r="L158" s="157"/>
    </row>
    <row r="159" spans="2:12" ht="16.5" customHeight="1">
      <c r="B159" s="208"/>
      <c r="C159" s="208"/>
      <c r="D159" s="177"/>
      <c r="E159" s="177"/>
      <c r="F159" s="177"/>
      <c r="G159" s="208"/>
      <c r="H159" s="208"/>
      <c r="I159" s="157"/>
      <c r="J159" s="157"/>
      <c r="K159" s="157"/>
      <c r="L159" s="157"/>
    </row>
    <row r="160" spans="2:12" ht="16.5" customHeight="1">
      <c r="B160" s="208"/>
      <c r="C160" s="208"/>
      <c r="D160" s="177"/>
      <c r="E160" s="177"/>
      <c r="F160" s="177"/>
      <c r="G160" s="208"/>
      <c r="H160" s="208"/>
      <c r="I160" s="157"/>
      <c r="J160" s="157"/>
      <c r="K160" s="157"/>
      <c r="L160" s="157"/>
    </row>
    <row r="161" spans="2:12" ht="16.5" customHeight="1">
      <c r="B161" s="208"/>
      <c r="C161" s="208"/>
      <c r="D161" s="177"/>
      <c r="E161" s="177"/>
      <c r="F161" s="177"/>
      <c r="G161" s="208"/>
      <c r="H161" s="208"/>
      <c r="I161" s="157"/>
      <c r="J161" s="157"/>
      <c r="K161" s="157"/>
      <c r="L161" s="157"/>
    </row>
    <row r="162" spans="2:12" ht="16.5" customHeight="1">
      <c r="B162" s="208"/>
      <c r="C162" s="208"/>
      <c r="D162" s="177"/>
      <c r="E162" s="177"/>
      <c r="F162" s="177"/>
      <c r="G162" s="208"/>
      <c r="H162" s="208"/>
      <c r="I162" s="157"/>
      <c r="J162" s="157"/>
      <c r="K162" s="157"/>
      <c r="L162" s="157"/>
    </row>
    <row r="163" spans="2:12" ht="16.5" customHeight="1">
      <c r="B163" s="208"/>
      <c r="C163" s="208"/>
      <c r="D163" s="177"/>
      <c r="E163" s="177"/>
      <c r="F163" s="177"/>
      <c r="G163" s="208"/>
      <c r="H163" s="208"/>
      <c r="I163" s="157"/>
      <c r="J163" s="157"/>
      <c r="K163" s="157"/>
      <c r="L163" s="157"/>
    </row>
    <row r="164" spans="2:12" ht="16.5" customHeight="1">
      <c r="B164" s="208"/>
      <c r="C164" s="208"/>
      <c r="D164" s="177"/>
      <c r="E164" s="177"/>
      <c r="F164" s="177"/>
      <c r="G164" s="208"/>
      <c r="H164" s="208"/>
      <c r="I164" s="157"/>
      <c r="J164" s="157"/>
      <c r="K164" s="157"/>
      <c r="L164" s="157"/>
    </row>
    <row r="165" spans="2:12" ht="16.5" customHeight="1">
      <c r="B165" s="208"/>
      <c r="C165" s="208"/>
      <c r="D165" s="177"/>
      <c r="E165" s="177"/>
      <c r="F165" s="177"/>
      <c r="G165" s="208"/>
      <c r="H165" s="208"/>
      <c r="I165" s="157"/>
      <c r="J165" s="157"/>
      <c r="K165" s="157"/>
      <c r="L165" s="157"/>
    </row>
    <row r="166" spans="2:12" ht="16.5" customHeight="1">
      <c r="B166" s="208"/>
      <c r="C166" s="208"/>
      <c r="D166" s="177"/>
      <c r="E166" s="177"/>
      <c r="F166" s="177"/>
      <c r="G166" s="208"/>
      <c r="H166" s="208"/>
      <c r="I166" s="157"/>
      <c r="J166" s="157"/>
      <c r="K166" s="157"/>
      <c r="L166" s="157"/>
    </row>
    <row r="167" spans="2:12" ht="16.5" customHeight="1">
      <c r="B167" s="208"/>
      <c r="C167" s="208"/>
      <c r="D167" s="177"/>
      <c r="E167" s="177"/>
      <c r="F167" s="177"/>
      <c r="G167" s="208"/>
      <c r="H167" s="208"/>
      <c r="I167" s="157"/>
      <c r="J167" s="157"/>
      <c r="K167" s="157"/>
      <c r="L167" s="157"/>
    </row>
    <row r="168" spans="2:12" ht="16.5" customHeight="1">
      <c r="B168" s="208"/>
      <c r="C168" s="208"/>
      <c r="D168" s="177"/>
      <c r="E168" s="177"/>
      <c r="F168" s="177"/>
      <c r="G168" s="208"/>
      <c r="H168" s="208"/>
      <c r="I168" s="157"/>
      <c r="J168" s="157"/>
      <c r="K168" s="157"/>
      <c r="L168" s="157"/>
    </row>
    <row r="169" spans="2:12" ht="16.5" customHeight="1">
      <c r="B169" s="208"/>
      <c r="C169" s="208"/>
      <c r="D169" s="177"/>
      <c r="E169" s="177"/>
      <c r="F169" s="177"/>
      <c r="G169" s="208"/>
      <c r="H169" s="208"/>
      <c r="I169" s="157"/>
      <c r="J169" s="157"/>
      <c r="K169" s="157"/>
      <c r="L169" s="157"/>
    </row>
    <row r="170" spans="2:12" ht="16.5" customHeight="1">
      <c r="B170" s="208"/>
      <c r="C170" s="208"/>
      <c r="D170" s="177"/>
      <c r="E170" s="177"/>
      <c r="F170" s="177"/>
      <c r="G170" s="208"/>
      <c r="H170" s="208"/>
      <c r="I170" s="157"/>
      <c r="J170" s="157"/>
      <c r="K170" s="157"/>
      <c r="L170" s="157"/>
    </row>
    <row r="171" spans="2:12" ht="16.5" customHeight="1">
      <c r="B171" s="208"/>
      <c r="C171" s="208"/>
      <c r="D171" s="177"/>
      <c r="E171" s="177"/>
      <c r="F171" s="177"/>
      <c r="G171" s="208"/>
      <c r="H171" s="208"/>
      <c r="I171" s="157"/>
      <c r="J171" s="157"/>
      <c r="K171" s="157"/>
      <c r="L171" s="157"/>
    </row>
    <row r="172" spans="2:12" ht="16.5" customHeight="1">
      <c r="B172" s="208"/>
      <c r="C172" s="208"/>
      <c r="D172" s="177"/>
      <c r="E172" s="177"/>
      <c r="F172" s="177"/>
      <c r="G172" s="208"/>
      <c r="H172" s="208"/>
      <c r="I172" s="157"/>
      <c r="J172" s="157"/>
      <c r="K172" s="157"/>
      <c r="L172" s="157"/>
    </row>
    <row r="173" spans="2:12" ht="16.5" customHeight="1">
      <c r="B173" s="208"/>
      <c r="C173" s="208"/>
      <c r="D173" s="177"/>
      <c r="E173" s="177"/>
      <c r="F173" s="177"/>
      <c r="G173" s="208"/>
      <c r="H173" s="208"/>
      <c r="I173" s="157"/>
      <c r="J173" s="157"/>
      <c r="K173" s="157"/>
      <c r="L173" s="157"/>
    </row>
    <row r="174" spans="2:12" ht="16.5" customHeight="1">
      <c r="B174" s="208"/>
      <c r="C174" s="208"/>
      <c r="D174" s="177"/>
      <c r="E174" s="177"/>
      <c r="F174" s="177"/>
      <c r="G174" s="208"/>
      <c r="H174" s="208"/>
      <c r="I174" s="157"/>
      <c r="J174" s="157"/>
      <c r="K174" s="157"/>
      <c r="L174" s="157"/>
    </row>
    <row r="175" spans="2:12" ht="16.5" customHeight="1">
      <c r="B175" s="208"/>
      <c r="C175" s="208"/>
      <c r="D175" s="177"/>
      <c r="E175" s="177"/>
      <c r="F175" s="177"/>
      <c r="G175" s="208"/>
      <c r="H175" s="208"/>
      <c r="I175" s="157"/>
      <c r="J175" s="157"/>
      <c r="K175" s="157"/>
      <c r="L175" s="157"/>
    </row>
    <row r="176" spans="2:12" ht="16.5" customHeight="1">
      <c r="B176" s="208"/>
      <c r="C176" s="208"/>
      <c r="D176" s="177"/>
      <c r="E176" s="177"/>
      <c r="F176" s="177"/>
      <c r="G176" s="208"/>
      <c r="H176" s="208"/>
      <c r="I176" s="157"/>
      <c r="J176" s="157"/>
      <c r="K176" s="157"/>
      <c r="L176" s="157"/>
    </row>
    <row r="177" spans="2:12" ht="16.5" customHeight="1">
      <c r="B177" s="208"/>
      <c r="C177" s="208"/>
      <c r="D177" s="177"/>
      <c r="E177" s="177"/>
      <c r="F177" s="177"/>
      <c r="G177" s="208"/>
      <c r="H177" s="208"/>
      <c r="I177" s="157"/>
      <c r="J177" s="157"/>
      <c r="K177" s="157"/>
      <c r="L177" s="157"/>
    </row>
    <row r="178" spans="2:12" ht="16.5" customHeight="1">
      <c r="B178" s="208"/>
      <c r="C178" s="208"/>
      <c r="D178" s="177"/>
      <c r="E178" s="177"/>
      <c r="F178" s="177"/>
      <c r="G178" s="208"/>
      <c r="H178" s="208"/>
      <c r="I178" s="157"/>
      <c r="J178" s="157"/>
      <c r="K178" s="157"/>
      <c r="L178" s="157"/>
    </row>
    <row r="179" spans="2:12" ht="16.5" customHeight="1">
      <c r="B179" s="208"/>
      <c r="C179" s="208"/>
      <c r="D179" s="177"/>
      <c r="E179" s="177"/>
      <c r="F179" s="177"/>
      <c r="G179" s="208"/>
      <c r="H179" s="208"/>
      <c r="I179" s="157"/>
      <c r="J179" s="157"/>
      <c r="K179" s="157"/>
      <c r="L179" s="157"/>
    </row>
    <row r="180" spans="2:12" ht="16.5" customHeight="1">
      <c r="B180" s="208"/>
      <c r="C180" s="208"/>
      <c r="D180" s="177"/>
      <c r="E180" s="177"/>
      <c r="F180" s="177"/>
      <c r="G180" s="208"/>
      <c r="H180" s="208"/>
      <c r="I180" s="157"/>
      <c r="J180" s="157"/>
      <c r="K180" s="157"/>
      <c r="L180" s="157"/>
    </row>
    <row r="181" spans="2:12" ht="16.5" customHeight="1">
      <c r="B181" s="208"/>
      <c r="C181" s="208"/>
      <c r="D181" s="177"/>
      <c r="E181" s="177"/>
      <c r="F181" s="177"/>
      <c r="G181" s="208"/>
      <c r="H181" s="208"/>
      <c r="I181" s="157"/>
      <c r="J181" s="157"/>
      <c r="K181" s="157"/>
      <c r="L181" s="157"/>
    </row>
    <row r="182" spans="2:12" ht="16.5" customHeight="1">
      <c r="B182" s="208"/>
      <c r="C182" s="208"/>
      <c r="D182" s="177"/>
      <c r="E182" s="177"/>
      <c r="F182" s="177"/>
      <c r="G182" s="208"/>
      <c r="H182" s="208"/>
      <c r="I182" s="157"/>
      <c r="J182" s="157"/>
      <c r="K182" s="157"/>
      <c r="L182" s="157"/>
    </row>
    <row r="183" spans="2:12" ht="16.5" customHeight="1">
      <c r="B183" s="208"/>
      <c r="C183" s="208"/>
      <c r="D183" s="177"/>
      <c r="E183" s="177"/>
      <c r="F183" s="177"/>
      <c r="G183" s="208"/>
      <c r="H183" s="208"/>
      <c r="I183" s="157"/>
      <c r="J183" s="157"/>
      <c r="K183" s="157"/>
      <c r="L183" s="157"/>
    </row>
    <row r="184" spans="2:12" ht="16.5" customHeight="1">
      <c r="B184" s="208"/>
      <c r="C184" s="208"/>
      <c r="D184" s="177"/>
      <c r="E184" s="177"/>
      <c r="F184" s="177"/>
      <c r="G184" s="208"/>
      <c r="H184" s="208"/>
      <c r="I184" s="157"/>
      <c r="J184" s="157"/>
      <c r="K184" s="157"/>
      <c r="L184" s="157"/>
    </row>
    <row r="185" spans="2:12" ht="16.5" customHeight="1">
      <c r="B185" s="208"/>
      <c r="C185" s="208"/>
      <c r="D185" s="177"/>
      <c r="E185" s="177"/>
      <c r="F185" s="177"/>
      <c r="G185" s="208"/>
      <c r="H185" s="208"/>
      <c r="I185" s="157"/>
      <c r="J185" s="157"/>
      <c r="K185" s="157"/>
      <c r="L185" s="157"/>
    </row>
    <row r="186" spans="2:12" ht="16.5" customHeight="1">
      <c r="B186" s="208"/>
      <c r="C186" s="208"/>
      <c r="D186" s="177"/>
      <c r="E186" s="177"/>
      <c r="F186" s="177"/>
      <c r="G186" s="208"/>
      <c r="H186" s="208"/>
      <c r="I186" s="157"/>
      <c r="J186" s="157"/>
      <c r="K186" s="157"/>
      <c r="L186" s="157"/>
    </row>
    <row r="187" spans="2:12" ht="16.5" customHeight="1">
      <c r="B187" s="208"/>
      <c r="C187" s="208"/>
      <c r="D187" s="177"/>
      <c r="E187" s="177"/>
      <c r="F187" s="177"/>
      <c r="G187" s="208"/>
      <c r="H187" s="208"/>
      <c r="I187" s="157"/>
      <c r="J187" s="157"/>
      <c r="K187" s="157"/>
      <c r="L187" s="157"/>
    </row>
    <row r="188" spans="2:12" ht="16.5" customHeight="1">
      <c r="B188" s="208"/>
      <c r="C188" s="208"/>
      <c r="D188" s="177"/>
      <c r="E188" s="177"/>
      <c r="F188" s="177"/>
      <c r="G188" s="208"/>
      <c r="H188" s="208"/>
      <c r="I188" s="157"/>
      <c r="J188" s="157"/>
      <c r="K188" s="157"/>
      <c r="L188" s="157"/>
    </row>
    <row r="189" spans="2:12" ht="16.5" customHeight="1">
      <c r="B189" s="208"/>
      <c r="C189" s="208"/>
      <c r="D189" s="177"/>
      <c r="E189" s="177"/>
      <c r="F189" s="177"/>
      <c r="G189" s="208"/>
      <c r="H189" s="208"/>
      <c r="I189" s="157"/>
      <c r="J189" s="157"/>
      <c r="K189" s="157"/>
      <c r="L189" s="157"/>
    </row>
    <row r="190" spans="2:12" ht="16.5" customHeight="1">
      <c r="B190" s="208"/>
      <c r="C190" s="208"/>
      <c r="D190" s="177"/>
      <c r="E190" s="177"/>
      <c r="F190" s="177"/>
      <c r="G190" s="208"/>
      <c r="H190" s="208"/>
      <c r="I190" s="157"/>
      <c r="J190" s="157"/>
      <c r="K190" s="157"/>
      <c r="L190" s="157"/>
    </row>
    <row r="191" spans="2:12" ht="16.5" customHeight="1">
      <c r="B191" s="208"/>
      <c r="C191" s="208"/>
      <c r="D191" s="177"/>
      <c r="E191" s="177"/>
      <c r="F191" s="177"/>
      <c r="G191" s="208"/>
      <c r="H191" s="208"/>
      <c r="I191" s="157"/>
      <c r="J191" s="157"/>
      <c r="K191" s="157"/>
      <c r="L191" s="157"/>
    </row>
    <row r="192" spans="2:12" ht="16.5" customHeight="1">
      <c r="B192" s="208"/>
      <c r="C192" s="208"/>
      <c r="D192" s="177"/>
      <c r="E192" s="177"/>
      <c r="F192" s="177"/>
      <c r="G192" s="208"/>
      <c r="H192" s="208"/>
      <c r="I192" s="157"/>
      <c r="J192" s="157"/>
      <c r="K192" s="157"/>
      <c r="L192" s="157"/>
    </row>
    <row r="193" spans="2:12" ht="16.5" customHeight="1">
      <c r="B193" s="208"/>
      <c r="C193" s="208"/>
      <c r="D193" s="177"/>
      <c r="E193" s="177"/>
      <c r="F193" s="177"/>
      <c r="G193" s="208"/>
      <c r="H193" s="208"/>
      <c r="I193" s="157"/>
      <c r="J193" s="157"/>
      <c r="K193" s="157"/>
      <c r="L193" s="157"/>
    </row>
    <row r="194" spans="2:12" ht="16.5" customHeight="1">
      <c r="B194" s="208"/>
      <c r="C194" s="208"/>
      <c r="D194" s="177"/>
      <c r="E194" s="177"/>
      <c r="F194" s="177"/>
      <c r="G194" s="208"/>
      <c r="H194" s="208"/>
      <c r="I194" s="157"/>
      <c r="J194" s="157"/>
      <c r="K194" s="157"/>
      <c r="L194" s="157"/>
    </row>
    <row r="195" spans="2:12" ht="16.5" customHeight="1">
      <c r="B195" s="208"/>
      <c r="C195" s="208"/>
      <c r="D195" s="177"/>
      <c r="E195" s="177"/>
      <c r="F195" s="177"/>
      <c r="G195" s="208"/>
      <c r="H195" s="208"/>
      <c r="I195" s="157"/>
      <c r="J195" s="157"/>
      <c r="K195" s="157"/>
      <c r="L195" s="157"/>
    </row>
    <row r="196" spans="2:12" ht="16.5" customHeight="1">
      <c r="B196" s="208"/>
      <c r="C196" s="208"/>
      <c r="D196" s="177"/>
      <c r="E196" s="177"/>
      <c r="F196" s="177"/>
      <c r="G196" s="208"/>
      <c r="H196" s="208"/>
      <c r="I196" s="157"/>
      <c r="J196" s="157"/>
      <c r="K196" s="157"/>
      <c r="L196" s="157"/>
    </row>
    <row r="197" spans="2:12" ht="16.5" customHeight="1">
      <c r="B197" s="208"/>
      <c r="C197" s="208"/>
      <c r="D197" s="177"/>
      <c r="E197" s="177"/>
      <c r="F197" s="177"/>
      <c r="G197" s="208"/>
      <c r="H197" s="208"/>
      <c r="I197" s="157"/>
      <c r="J197" s="157"/>
      <c r="K197" s="157"/>
      <c r="L197" s="157"/>
    </row>
    <row r="198" spans="2:12" ht="16.5" customHeight="1">
      <c r="B198" s="208"/>
      <c r="C198" s="208"/>
      <c r="D198" s="177"/>
      <c r="E198" s="177"/>
      <c r="F198" s="177"/>
      <c r="G198" s="208"/>
      <c r="H198" s="208"/>
      <c r="I198" s="157"/>
      <c r="J198" s="157"/>
      <c r="K198" s="157"/>
      <c r="L198" s="157"/>
    </row>
    <row r="199" spans="2:12" ht="16.5" customHeight="1">
      <c r="B199" s="208"/>
      <c r="C199" s="208"/>
      <c r="D199" s="177"/>
      <c r="E199" s="177"/>
      <c r="F199" s="177"/>
      <c r="G199" s="208"/>
      <c r="H199" s="208"/>
      <c r="I199" s="157"/>
      <c r="J199" s="157"/>
      <c r="K199" s="157"/>
      <c r="L199" s="157"/>
    </row>
    <row r="200" spans="2:12" ht="16.5" customHeight="1">
      <c r="B200" s="208"/>
      <c r="C200" s="208"/>
      <c r="D200" s="177"/>
      <c r="E200" s="177"/>
      <c r="F200" s="177"/>
      <c r="G200" s="208"/>
      <c r="H200" s="208"/>
      <c r="I200" s="157"/>
      <c r="J200" s="157"/>
      <c r="K200" s="157"/>
      <c r="L200" s="157"/>
    </row>
    <row r="201" spans="2:12" ht="16.5" customHeight="1">
      <c r="B201" s="208"/>
      <c r="C201" s="208"/>
      <c r="D201" s="177"/>
      <c r="E201" s="177"/>
      <c r="F201" s="177"/>
      <c r="G201" s="208"/>
      <c r="H201" s="208"/>
      <c r="I201" s="157"/>
      <c r="J201" s="157"/>
      <c r="K201" s="157"/>
      <c r="L201" s="157"/>
    </row>
    <row r="202" spans="2:12" ht="16.5" customHeight="1">
      <c r="B202" s="208"/>
      <c r="C202" s="208"/>
      <c r="D202" s="177"/>
      <c r="E202" s="177"/>
      <c r="F202" s="177"/>
      <c r="G202" s="208"/>
      <c r="H202" s="208"/>
      <c r="I202" s="157"/>
      <c r="J202" s="157"/>
      <c r="K202" s="157"/>
      <c r="L202" s="157"/>
    </row>
    <row r="203" spans="2:12" ht="16.5" customHeight="1">
      <c r="B203" s="208"/>
      <c r="C203" s="208"/>
      <c r="D203" s="177"/>
      <c r="E203" s="177"/>
      <c r="F203" s="177"/>
      <c r="G203" s="208"/>
      <c r="H203" s="208"/>
      <c r="I203" s="157"/>
      <c r="J203" s="157"/>
      <c r="K203" s="157"/>
      <c r="L203" s="157"/>
    </row>
    <row r="204" spans="2:12" ht="16.5" customHeight="1">
      <c r="B204" s="208"/>
      <c r="C204" s="208"/>
      <c r="D204" s="177"/>
      <c r="E204" s="177"/>
      <c r="F204" s="177"/>
      <c r="G204" s="208"/>
      <c r="H204" s="208"/>
      <c r="I204" s="157"/>
      <c r="J204" s="157"/>
      <c r="K204" s="157"/>
      <c r="L204" s="157"/>
    </row>
    <row r="205" spans="2:12" ht="16.5" customHeight="1">
      <c r="B205" s="208"/>
      <c r="C205" s="208"/>
      <c r="D205" s="177"/>
      <c r="E205" s="177"/>
      <c r="F205" s="177"/>
      <c r="G205" s="208"/>
      <c r="H205" s="208"/>
      <c r="I205" s="157"/>
      <c r="J205" s="157"/>
      <c r="K205" s="157"/>
      <c r="L205" s="157"/>
    </row>
    <row r="206" spans="2:12" ht="16.5" customHeight="1">
      <c r="B206" s="208"/>
      <c r="C206" s="208"/>
      <c r="D206" s="177"/>
      <c r="E206" s="177"/>
      <c r="F206" s="177"/>
      <c r="G206" s="208"/>
      <c r="H206" s="208"/>
      <c r="I206" s="157"/>
      <c r="J206" s="157"/>
      <c r="K206" s="157"/>
      <c r="L206" s="157"/>
    </row>
    <row r="207" spans="2:12" ht="16.5" customHeight="1">
      <c r="B207" s="208"/>
      <c r="C207" s="208"/>
      <c r="D207" s="177"/>
      <c r="E207" s="177"/>
      <c r="F207" s="177"/>
      <c r="G207" s="208"/>
      <c r="H207" s="208"/>
      <c r="I207" s="157"/>
      <c r="J207" s="157"/>
      <c r="K207" s="157"/>
      <c r="L207" s="157"/>
    </row>
    <row r="208" spans="2:12" ht="16.5" customHeight="1">
      <c r="B208" s="208"/>
      <c r="C208" s="208"/>
      <c r="D208" s="177"/>
      <c r="E208" s="177"/>
      <c r="F208" s="177"/>
      <c r="G208" s="208"/>
      <c r="H208" s="208"/>
      <c r="I208" s="157"/>
      <c r="J208" s="157"/>
      <c r="K208" s="157"/>
      <c r="L208" s="157"/>
    </row>
    <row r="209" spans="2:12" ht="16.5" customHeight="1">
      <c r="B209" s="208"/>
      <c r="C209" s="208"/>
      <c r="D209" s="177"/>
      <c r="E209" s="177"/>
      <c r="F209" s="177"/>
      <c r="G209" s="208"/>
      <c r="H209" s="208"/>
      <c r="I209" s="157"/>
      <c r="J209" s="157"/>
      <c r="K209" s="157"/>
      <c r="L209" s="157"/>
    </row>
    <row r="210" spans="2:12" ht="16.5" customHeight="1">
      <c r="B210" s="208"/>
      <c r="C210" s="208"/>
      <c r="D210" s="177"/>
      <c r="E210" s="177"/>
      <c r="F210" s="177"/>
      <c r="G210" s="208"/>
      <c r="H210" s="208"/>
      <c r="I210" s="157"/>
      <c r="J210" s="157"/>
      <c r="K210" s="157"/>
      <c r="L210" s="157"/>
    </row>
    <row r="211" spans="2:12" ht="16.5" customHeight="1">
      <c r="B211" s="208"/>
      <c r="C211" s="208"/>
      <c r="D211" s="177"/>
      <c r="E211" s="177"/>
      <c r="F211" s="177"/>
      <c r="G211" s="208"/>
      <c r="H211" s="208"/>
      <c r="I211" s="157"/>
      <c r="J211" s="157"/>
      <c r="K211" s="157"/>
      <c r="L211" s="157"/>
    </row>
    <row r="212" spans="2:12" ht="16.5" customHeight="1">
      <c r="B212" s="208"/>
      <c r="C212" s="208"/>
      <c r="D212" s="177"/>
      <c r="E212" s="177"/>
      <c r="F212" s="177"/>
      <c r="G212" s="208"/>
      <c r="H212" s="208"/>
      <c r="I212" s="157"/>
      <c r="J212" s="157"/>
      <c r="K212" s="157"/>
      <c r="L212" s="157"/>
    </row>
    <row r="213" spans="2:12" ht="16.5" customHeight="1">
      <c r="B213" s="208"/>
      <c r="C213" s="208"/>
      <c r="D213" s="177"/>
      <c r="E213" s="177"/>
      <c r="F213" s="177"/>
      <c r="G213" s="208"/>
      <c r="H213" s="208"/>
      <c r="I213" s="157"/>
      <c r="J213" s="157"/>
      <c r="K213" s="157"/>
      <c r="L213" s="157"/>
    </row>
    <row r="214" spans="2:12" ht="16.5" customHeight="1">
      <c r="B214" s="208"/>
      <c r="C214" s="208"/>
      <c r="D214" s="177"/>
      <c r="E214" s="177"/>
      <c r="F214" s="177"/>
      <c r="G214" s="208"/>
      <c r="H214" s="208"/>
      <c r="I214" s="157"/>
      <c r="J214" s="157"/>
      <c r="K214" s="157"/>
      <c r="L214" s="157"/>
    </row>
    <row r="215" spans="2:12" ht="16.5" customHeight="1">
      <c r="B215" s="208"/>
      <c r="C215" s="208"/>
      <c r="D215" s="177"/>
      <c r="E215" s="177"/>
      <c r="F215" s="177"/>
      <c r="G215" s="208"/>
      <c r="H215" s="208"/>
      <c r="I215" s="157"/>
      <c r="J215" s="157"/>
      <c r="K215" s="157"/>
      <c r="L215" s="157"/>
    </row>
    <row r="216" spans="2:12" ht="16.5" customHeight="1">
      <c r="B216" s="208"/>
      <c r="C216" s="208"/>
      <c r="D216" s="177"/>
      <c r="E216" s="177"/>
      <c r="F216" s="177"/>
      <c r="G216" s="208"/>
      <c r="H216" s="208"/>
      <c r="I216" s="157"/>
      <c r="J216" s="157"/>
      <c r="K216" s="157"/>
      <c r="L216" s="157"/>
    </row>
    <row r="217" spans="2:12" ht="16.5" customHeight="1">
      <c r="B217" s="208"/>
      <c r="C217" s="208"/>
      <c r="D217" s="177"/>
      <c r="E217" s="177"/>
      <c r="F217" s="177"/>
      <c r="G217" s="208"/>
      <c r="H217" s="208"/>
      <c r="I217" s="157"/>
      <c r="J217" s="157"/>
      <c r="K217" s="157"/>
      <c r="L217" s="157"/>
    </row>
    <row r="218" spans="2:12" ht="16.5" customHeight="1">
      <c r="B218" s="208"/>
      <c r="C218" s="208"/>
      <c r="D218" s="177"/>
      <c r="E218" s="177"/>
      <c r="F218" s="177"/>
      <c r="G218" s="208"/>
      <c r="H218" s="208"/>
      <c r="I218" s="157"/>
      <c r="J218" s="157"/>
      <c r="K218" s="157"/>
      <c r="L218" s="157"/>
    </row>
    <row r="219" spans="2:12" ht="16.5" customHeight="1">
      <c r="B219" s="208"/>
      <c r="C219" s="208"/>
      <c r="D219" s="177"/>
      <c r="E219" s="177"/>
      <c r="F219" s="177"/>
      <c r="G219" s="208"/>
      <c r="H219" s="208"/>
      <c r="I219" s="157"/>
      <c r="J219" s="157"/>
      <c r="K219" s="157"/>
      <c r="L219" s="157"/>
    </row>
    <row r="220" spans="2:12" ht="16.5" customHeight="1">
      <c r="B220" s="208"/>
      <c r="C220" s="208"/>
      <c r="D220" s="177"/>
      <c r="E220" s="177"/>
      <c r="F220" s="177"/>
      <c r="G220" s="208"/>
      <c r="H220" s="208"/>
      <c r="I220" s="157"/>
      <c r="J220" s="157"/>
      <c r="K220" s="157"/>
      <c r="L220" s="157"/>
    </row>
    <row r="221" spans="2:12" ht="16.5" customHeight="1">
      <c r="B221" s="208"/>
      <c r="C221" s="208"/>
      <c r="D221" s="177"/>
      <c r="E221" s="177"/>
      <c r="F221" s="177"/>
      <c r="G221" s="208"/>
      <c r="H221" s="208"/>
      <c r="I221" s="157"/>
      <c r="J221" s="157"/>
      <c r="K221" s="157"/>
      <c r="L221" s="157"/>
    </row>
    <row r="222" spans="2:12" ht="16.5" customHeight="1">
      <c r="B222" s="208"/>
      <c r="C222" s="208"/>
      <c r="D222" s="177"/>
      <c r="E222" s="177"/>
      <c r="F222" s="177"/>
      <c r="G222" s="208"/>
      <c r="H222" s="208"/>
      <c r="I222" s="157"/>
      <c r="J222" s="157"/>
      <c r="K222" s="157"/>
      <c r="L222" s="157"/>
    </row>
    <row r="223" spans="2:12" ht="16.5" customHeight="1">
      <c r="B223" s="208"/>
      <c r="C223" s="208"/>
      <c r="D223" s="177"/>
      <c r="E223" s="177"/>
      <c r="F223" s="177"/>
      <c r="G223" s="208"/>
      <c r="H223" s="208"/>
      <c r="I223" s="157"/>
      <c r="J223" s="157"/>
      <c r="K223" s="157"/>
      <c r="L223" s="157"/>
    </row>
    <row r="224" spans="2:12" ht="16.5" customHeight="1">
      <c r="B224" s="208"/>
      <c r="C224" s="208"/>
      <c r="D224" s="177"/>
      <c r="E224" s="177"/>
      <c r="F224" s="177"/>
      <c r="G224" s="208"/>
      <c r="H224" s="208"/>
      <c r="I224" s="157"/>
      <c r="J224" s="157"/>
      <c r="K224" s="157"/>
      <c r="L224" s="157"/>
    </row>
    <row r="225" spans="2:12" ht="16.5" customHeight="1">
      <c r="B225" s="208"/>
      <c r="C225" s="208"/>
      <c r="D225" s="177"/>
      <c r="E225" s="177"/>
      <c r="F225" s="177"/>
      <c r="G225" s="208"/>
      <c r="H225" s="208"/>
      <c r="I225" s="157"/>
      <c r="J225" s="157"/>
      <c r="K225" s="157"/>
      <c r="L225" s="157"/>
    </row>
    <row r="226" spans="2:12" ht="16.5" customHeight="1">
      <c r="B226" s="208"/>
      <c r="C226" s="208"/>
      <c r="D226" s="177"/>
      <c r="E226" s="177"/>
      <c r="F226" s="177"/>
      <c r="G226" s="208"/>
      <c r="H226" s="208"/>
      <c r="I226" s="157"/>
      <c r="J226" s="157"/>
      <c r="K226" s="157"/>
      <c r="L226" s="157"/>
    </row>
    <row r="227" spans="2:12" ht="16.5" customHeight="1">
      <c r="B227" s="208"/>
      <c r="C227" s="208"/>
      <c r="D227" s="177"/>
      <c r="E227" s="177"/>
      <c r="F227" s="177"/>
      <c r="G227" s="208"/>
      <c r="H227" s="208"/>
      <c r="I227" s="157"/>
      <c r="J227" s="157"/>
      <c r="K227" s="157"/>
      <c r="L227" s="157"/>
    </row>
    <row r="228" spans="2:12" ht="16.5" customHeight="1">
      <c r="B228" s="208"/>
      <c r="C228" s="208"/>
      <c r="D228" s="177"/>
      <c r="E228" s="177"/>
      <c r="F228" s="177"/>
      <c r="G228" s="208"/>
      <c r="H228" s="208"/>
      <c r="I228" s="157"/>
      <c r="J228" s="157"/>
      <c r="K228" s="157"/>
      <c r="L228" s="157"/>
    </row>
    <row r="229" spans="2:12" ht="16.5" customHeight="1">
      <c r="B229" s="208"/>
      <c r="C229" s="208"/>
      <c r="D229" s="177"/>
      <c r="E229" s="177"/>
      <c r="F229" s="177"/>
      <c r="G229" s="208"/>
      <c r="H229" s="208"/>
      <c r="I229" s="157"/>
      <c r="J229" s="157"/>
      <c r="K229" s="157"/>
      <c r="L229" s="157"/>
    </row>
    <row r="230" spans="2:12" ht="16.5" customHeight="1">
      <c r="B230" s="208"/>
      <c r="C230" s="208"/>
      <c r="D230" s="177"/>
      <c r="E230" s="177"/>
      <c r="F230" s="177"/>
      <c r="G230" s="208"/>
      <c r="H230" s="208"/>
      <c r="I230" s="157"/>
      <c r="J230" s="157"/>
      <c r="K230" s="157"/>
      <c r="L230" s="157"/>
    </row>
    <row r="231" spans="2:12" ht="16.5" customHeight="1">
      <c r="B231" s="208"/>
      <c r="C231" s="208"/>
      <c r="D231" s="177"/>
      <c r="E231" s="177"/>
      <c r="F231" s="177"/>
      <c r="G231" s="208"/>
      <c r="H231" s="208"/>
      <c r="I231" s="157"/>
      <c r="J231" s="157"/>
      <c r="K231" s="157"/>
      <c r="L231" s="157"/>
    </row>
    <row r="232" spans="2:12" ht="16.5" customHeight="1">
      <c r="B232" s="208"/>
      <c r="C232" s="208"/>
      <c r="D232" s="177"/>
      <c r="E232" s="177"/>
      <c r="F232" s="177"/>
      <c r="G232" s="208"/>
      <c r="H232" s="208"/>
      <c r="I232" s="157"/>
      <c r="J232" s="157"/>
      <c r="K232" s="157"/>
      <c r="L232" s="157"/>
    </row>
    <row r="233" spans="2:12" ht="16.5" customHeight="1">
      <c r="B233" s="208"/>
      <c r="C233" s="208"/>
      <c r="D233" s="177"/>
      <c r="E233" s="177"/>
      <c r="F233" s="177"/>
      <c r="G233" s="208"/>
      <c r="H233" s="208"/>
      <c r="I233" s="157"/>
      <c r="J233" s="157"/>
      <c r="K233" s="157"/>
      <c r="L233" s="157"/>
    </row>
    <row r="234" spans="2:12" ht="16.5" customHeight="1">
      <c r="B234" s="208"/>
      <c r="C234" s="208"/>
      <c r="D234" s="177"/>
      <c r="E234" s="177"/>
      <c r="F234" s="177"/>
      <c r="G234" s="208"/>
      <c r="H234" s="208"/>
      <c r="I234" s="157"/>
      <c r="J234" s="157"/>
      <c r="K234" s="157"/>
      <c r="L234" s="157"/>
    </row>
    <row r="235" spans="2:12" ht="16.5" customHeight="1">
      <c r="B235" s="208"/>
      <c r="C235" s="208"/>
      <c r="D235" s="177"/>
      <c r="E235" s="177"/>
      <c r="F235" s="177"/>
      <c r="G235" s="208"/>
      <c r="H235" s="208"/>
      <c r="I235" s="157"/>
      <c r="J235" s="157"/>
      <c r="K235" s="157"/>
      <c r="L235" s="157"/>
    </row>
    <row r="236" spans="2:12" ht="16.5" customHeight="1">
      <c r="B236" s="208"/>
      <c r="C236" s="208"/>
      <c r="D236" s="177"/>
      <c r="E236" s="177"/>
      <c r="F236" s="177"/>
      <c r="G236" s="208"/>
      <c r="H236" s="208"/>
      <c r="I236" s="157"/>
      <c r="J236" s="157"/>
      <c r="K236" s="157"/>
      <c r="L236" s="157"/>
    </row>
    <row r="237" spans="2:12" ht="16.5" customHeight="1">
      <c r="B237" s="208"/>
      <c r="C237" s="208"/>
      <c r="D237" s="177"/>
      <c r="E237" s="177"/>
      <c r="F237" s="177"/>
      <c r="G237" s="208"/>
      <c r="H237" s="208"/>
      <c r="I237" s="157"/>
      <c r="J237" s="157"/>
      <c r="K237" s="157"/>
      <c r="L237" s="157"/>
    </row>
    <row r="238" spans="2:12" ht="16.5" customHeight="1">
      <c r="B238" s="208"/>
      <c r="C238" s="208"/>
      <c r="D238" s="177"/>
      <c r="E238" s="177"/>
      <c r="F238" s="177"/>
      <c r="G238" s="208"/>
      <c r="H238" s="208"/>
      <c r="I238" s="157"/>
      <c r="J238" s="157"/>
      <c r="K238" s="157"/>
      <c r="L238" s="157"/>
    </row>
    <row r="239" spans="2:12" ht="16.5" customHeight="1">
      <c r="B239" s="208"/>
      <c r="C239" s="208"/>
      <c r="D239" s="177"/>
      <c r="E239" s="177"/>
      <c r="F239" s="177"/>
      <c r="G239" s="208"/>
      <c r="H239" s="208"/>
      <c r="I239" s="157"/>
      <c r="J239" s="157"/>
      <c r="K239" s="157"/>
      <c r="L239" s="157"/>
    </row>
    <row r="240" spans="2:12" ht="16.5" customHeight="1">
      <c r="B240" s="208"/>
      <c r="C240" s="208"/>
      <c r="D240" s="177"/>
      <c r="E240" s="177"/>
      <c r="F240" s="177"/>
      <c r="G240" s="208"/>
      <c r="H240" s="208"/>
      <c r="I240" s="157"/>
      <c r="J240" s="157"/>
      <c r="K240" s="157"/>
      <c r="L240" s="157"/>
    </row>
    <row r="241" spans="2:12" ht="16.5" customHeight="1">
      <c r="B241" s="208"/>
      <c r="C241" s="208"/>
      <c r="D241" s="177"/>
      <c r="E241" s="177"/>
      <c r="F241" s="177"/>
      <c r="G241" s="208"/>
      <c r="H241" s="208"/>
      <c r="I241" s="157"/>
      <c r="J241" s="157"/>
      <c r="K241" s="157"/>
      <c r="L241" s="157"/>
    </row>
    <row r="242" spans="2:12" ht="16.5" customHeight="1">
      <c r="B242" s="208"/>
      <c r="C242" s="208"/>
      <c r="D242" s="177"/>
      <c r="E242" s="177"/>
      <c r="F242" s="177"/>
      <c r="G242" s="208"/>
      <c r="H242" s="208"/>
      <c r="I242" s="157"/>
      <c r="J242" s="157"/>
      <c r="K242" s="157"/>
      <c r="L242" s="157"/>
    </row>
    <row r="243" spans="2:12" ht="16.5" customHeight="1">
      <c r="B243" s="208"/>
      <c r="C243" s="208"/>
      <c r="D243" s="177"/>
      <c r="E243" s="177"/>
      <c r="F243" s="177"/>
      <c r="G243" s="208"/>
      <c r="H243" s="208"/>
      <c r="I243" s="157"/>
      <c r="J243" s="157"/>
      <c r="K243" s="157"/>
      <c r="L243" s="157"/>
    </row>
    <row r="244" spans="2:12" ht="16.5" customHeight="1">
      <c r="B244" s="208"/>
      <c r="C244" s="208"/>
      <c r="D244" s="177"/>
      <c r="E244" s="177"/>
      <c r="F244" s="177"/>
      <c r="G244" s="208"/>
      <c r="H244" s="208"/>
      <c r="I244" s="157"/>
      <c r="J244" s="157"/>
      <c r="K244" s="157"/>
      <c r="L244" s="157"/>
    </row>
    <row r="245" spans="2:12" ht="16.5" customHeight="1">
      <c r="B245" s="208"/>
      <c r="C245" s="208"/>
      <c r="D245" s="177"/>
      <c r="E245" s="177"/>
      <c r="F245" s="177"/>
      <c r="G245" s="208"/>
      <c r="H245" s="208"/>
      <c r="I245" s="157"/>
      <c r="J245" s="157"/>
      <c r="K245" s="157"/>
      <c r="L245" s="157"/>
    </row>
    <row r="246" spans="2:12" ht="16.5" customHeight="1">
      <c r="B246" s="208"/>
      <c r="C246" s="208"/>
      <c r="D246" s="177"/>
      <c r="E246" s="177"/>
      <c r="F246" s="177"/>
      <c r="G246" s="208"/>
      <c r="H246" s="208"/>
      <c r="I246" s="157"/>
      <c r="J246" s="157"/>
      <c r="K246" s="157"/>
      <c r="L246" s="157"/>
    </row>
    <row r="247" spans="2:12" ht="16.5" customHeight="1">
      <c r="B247" s="208"/>
      <c r="C247" s="208"/>
      <c r="D247" s="177"/>
      <c r="E247" s="177"/>
      <c r="F247" s="177"/>
      <c r="G247" s="208"/>
      <c r="H247" s="208"/>
      <c r="I247" s="157"/>
      <c r="J247" s="157"/>
      <c r="K247" s="157"/>
      <c r="L247" s="157"/>
    </row>
    <row r="248" spans="2:12" ht="16.5" customHeight="1">
      <c r="B248" s="208"/>
      <c r="C248" s="208"/>
      <c r="D248" s="177"/>
      <c r="E248" s="177"/>
      <c r="F248" s="177"/>
      <c r="G248" s="208"/>
      <c r="H248" s="208"/>
      <c r="I248" s="157"/>
      <c r="J248" s="157"/>
      <c r="K248" s="157"/>
      <c r="L248" s="157"/>
    </row>
    <row r="249" spans="2:12" ht="16.5" customHeight="1">
      <c r="B249" s="208"/>
      <c r="C249" s="208"/>
      <c r="D249" s="177"/>
      <c r="E249" s="177"/>
      <c r="F249" s="177"/>
      <c r="G249" s="208"/>
      <c r="H249" s="208"/>
      <c r="I249" s="157"/>
      <c r="J249" s="157"/>
      <c r="K249" s="157"/>
      <c r="L249" s="157"/>
    </row>
    <row r="250" spans="2:12" ht="16.5" customHeight="1">
      <c r="B250" s="208"/>
      <c r="C250" s="208"/>
      <c r="D250" s="177"/>
      <c r="E250" s="177"/>
      <c r="F250" s="177"/>
      <c r="G250" s="208"/>
      <c r="H250" s="208"/>
      <c r="I250" s="157"/>
      <c r="J250" s="157"/>
      <c r="K250" s="157"/>
      <c r="L250" s="157"/>
    </row>
    <row r="251" spans="2:12" ht="16.5" customHeight="1">
      <c r="B251" s="208"/>
      <c r="C251" s="208"/>
      <c r="D251" s="177"/>
      <c r="E251" s="177"/>
      <c r="F251" s="177"/>
      <c r="G251" s="208"/>
      <c r="H251" s="208"/>
      <c r="I251" s="157"/>
      <c r="J251" s="157"/>
      <c r="K251" s="157"/>
      <c r="L251" s="157"/>
    </row>
    <row r="252" spans="2:12" ht="16.5" customHeight="1">
      <c r="B252" s="208"/>
      <c r="C252" s="208"/>
      <c r="D252" s="177"/>
      <c r="E252" s="177"/>
      <c r="F252" s="177"/>
      <c r="G252" s="208"/>
      <c r="H252" s="208"/>
      <c r="I252" s="157"/>
      <c r="J252" s="157"/>
      <c r="K252" s="157"/>
      <c r="L252" s="157"/>
    </row>
    <row r="253" spans="2:12" ht="16.5" customHeight="1">
      <c r="B253" s="208"/>
      <c r="C253" s="208"/>
      <c r="D253" s="177"/>
      <c r="E253" s="177"/>
      <c r="F253" s="177"/>
      <c r="G253" s="208"/>
      <c r="H253" s="208"/>
      <c r="I253" s="157"/>
      <c r="J253" s="157"/>
      <c r="K253" s="157"/>
      <c r="L253" s="157"/>
    </row>
    <row r="254" spans="2:12" ht="16.5" customHeight="1">
      <c r="B254" s="208"/>
      <c r="C254" s="208"/>
      <c r="D254" s="177"/>
      <c r="E254" s="177"/>
      <c r="F254" s="177"/>
      <c r="G254" s="208"/>
      <c r="H254" s="208"/>
      <c r="I254" s="157"/>
      <c r="J254" s="157"/>
      <c r="K254" s="157"/>
      <c r="L254" s="157"/>
    </row>
    <row r="255" spans="2:12" ht="16.5" customHeight="1">
      <c r="B255" s="208"/>
      <c r="C255" s="208"/>
      <c r="D255" s="177"/>
      <c r="E255" s="177"/>
      <c r="F255" s="177"/>
      <c r="G255" s="208"/>
      <c r="H255" s="208"/>
      <c r="I255" s="157"/>
      <c r="J255" s="157"/>
      <c r="K255" s="157"/>
      <c r="L255" s="157"/>
    </row>
    <row r="256" spans="2:12" ht="16.5" customHeight="1">
      <c r="B256" s="208"/>
      <c r="C256" s="208"/>
      <c r="D256" s="177"/>
      <c r="E256" s="177"/>
      <c r="F256" s="177"/>
      <c r="G256" s="208"/>
      <c r="H256" s="208"/>
      <c r="I256" s="157"/>
      <c r="J256" s="157"/>
      <c r="K256" s="157"/>
      <c r="L256" s="157"/>
    </row>
    <row r="257" spans="2:12" ht="16.5" customHeight="1">
      <c r="B257" s="208"/>
      <c r="C257" s="208"/>
      <c r="D257" s="177"/>
      <c r="E257" s="177"/>
      <c r="F257" s="177"/>
      <c r="G257" s="208"/>
      <c r="H257" s="208"/>
      <c r="I257" s="157"/>
      <c r="J257" s="157"/>
      <c r="K257" s="157"/>
      <c r="L257" s="157"/>
    </row>
    <row r="258" spans="2:12" ht="16.5" customHeight="1">
      <c r="B258" s="208"/>
      <c r="C258" s="208"/>
      <c r="D258" s="177"/>
      <c r="E258" s="177"/>
      <c r="F258" s="177"/>
      <c r="G258" s="208"/>
      <c r="H258" s="208"/>
      <c r="I258" s="157"/>
      <c r="J258" s="157"/>
      <c r="K258" s="157"/>
      <c r="L258" s="157"/>
    </row>
    <row r="259" spans="2:12" ht="16.5" customHeight="1">
      <c r="B259" s="208"/>
      <c r="C259" s="208"/>
      <c r="D259" s="177"/>
      <c r="E259" s="177"/>
      <c r="F259" s="177"/>
      <c r="G259" s="208"/>
      <c r="H259" s="208"/>
      <c r="I259" s="157"/>
      <c r="J259" s="157"/>
      <c r="K259" s="157"/>
      <c r="L259" s="157"/>
    </row>
    <row r="260" spans="2:12" ht="16.5" customHeight="1">
      <c r="B260" s="208"/>
      <c r="C260" s="208"/>
      <c r="D260" s="177"/>
      <c r="E260" s="177"/>
      <c r="F260" s="177"/>
      <c r="G260" s="208"/>
      <c r="H260" s="208"/>
      <c r="I260" s="157"/>
      <c r="J260" s="157"/>
      <c r="K260" s="157"/>
      <c r="L260" s="157"/>
    </row>
    <row r="261" spans="2:12" ht="16.5" customHeight="1">
      <c r="B261" s="208"/>
      <c r="C261" s="208"/>
      <c r="D261" s="177"/>
      <c r="E261" s="177"/>
      <c r="F261" s="177"/>
      <c r="G261" s="208"/>
      <c r="H261" s="208"/>
      <c r="I261" s="157"/>
      <c r="J261" s="157"/>
      <c r="K261" s="157"/>
      <c r="L261" s="157"/>
    </row>
    <row r="262" spans="2:12" ht="16.5" customHeight="1">
      <c r="B262" s="208"/>
      <c r="C262" s="208"/>
      <c r="D262" s="177"/>
      <c r="E262" s="177"/>
      <c r="F262" s="177"/>
      <c r="G262" s="208"/>
      <c r="H262" s="208"/>
      <c r="I262" s="157"/>
      <c r="J262" s="157"/>
      <c r="K262" s="157"/>
      <c r="L262" s="157"/>
    </row>
    <row r="263" spans="2:12" ht="16.5" customHeight="1">
      <c r="B263" s="208"/>
      <c r="C263" s="208"/>
      <c r="D263" s="177"/>
      <c r="E263" s="177"/>
      <c r="F263" s="177"/>
      <c r="G263" s="208"/>
      <c r="H263" s="208"/>
      <c r="I263" s="157"/>
      <c r="J263" s="157"/>
      <c r="K263" s="157"/>
      <c r="L263" s="157"/>
    </row>
    <row r="264" spans="2:12" ht="16.5" customHeight="1">
      <c r="B264" s="208"/>
      <c r="C264" s="208"/>
      <c r="D264" s="177"/>
      <c r="E264" s="177"/>
      <c r="F264" s="177"/>
      <c r="G264" s="208"/>
      <c r="H264" s="208"/>
      <c r="I264" s="157"/>
      <c r="J264" s="157"/>
      <c r="K264" s="157"/>
      <c r="L264" s="157"/>
    </row>
    <row r="265" spans="2:12" ht="16.5" customHeight="1">
      <c r="B265" s="208"/>
      <c r="C265" s="208"/>
      <c r="D265" s="177"/>
      <c r="E265" s="177"/>
      <c r="F265" s="177"/>
      <c r="G265" s="208"/>
      <c r="H265" s="208"/>
      <c r="I265" s="157"/>
      <c r="J265" s="157"/>
      <c r="K265" s="157"/>
      <c r="L265" s="157"/>
    </row>
    <row r="266" spans="2:12" ht="16.5" customHeight="1">
      <c r="B266" s="208"/>
      <c r="C266" s="208"/>
      <c r="D266" s="177"/>
      <c r="E266" s="177"/>
      <c r="F266" s="177"/>
      <c r="G266" s="208"/>
      <c r="H266" s="208"/>
      <c r="I266" s="157"/>
      <c r="J266" s="157"/>
      <c r="K266" s="157"/>
      <c r="L266" s="157"/>
    </row>
    <row r="267" spans="2:12" ht="16.5" customHeight="1">
      <c r="B267" s="208"/>
      <c r="C267" s="208"/>
      <c r="D267" s="177"/>
      <c r="E267" s="177"/>
      <c r="F267" s="177"/>
      <c r="G267" s="208"/>
      <c r="H267" s="208"/>
      <c r="I267" s="157"/>
      <c r="J267" s="157"/>
      <c r="K267" s="157"/>
      <c r="L267" s="157"/>
    </row>
    <row r="268" spans="2:12" ht="16.5" customHeight="1">
      <c r="B268" s="208"/>
      <c r="C268" s="208"/>
      <c r="D268" s="177"/>
      <c r="E268" s="177"/>
      <c r="F268" s="177"/>
      <c r="G268" s="208"/>
      <c r="H268" s="208"/>
      <c r="I268" s="157"/>
      <c r="J268" s="157"/>
      <c r="K268" s="157"/>
      <c r="L268" s="157"/>
    </row>
    <row r="269" spans="2:12" ht="16.5" customHeight="1">
      <c r="B269" s="208"/>
      <c r="C269" s="208"/>
      <c r="D269" s="177"/>
      <c r="E269" s="177"/>
      <c r="F269" s="177"/>
      <c r="G269" s="208"/>
      <c r="H269" s="208"/>
      <c r="I269" s="157"/>
      <c r="J269" s="157"/>
      <c r="K269" s="157"/>
      <c r="L269" s="157"/>
    </row>
    <row r="270" spans="2:12" ht="16.5" customHeight="1">
      <c r="B270" s="208"/>
      <c r="C270" s="208"/>
      <c r="D270" s="177"/>
      <c r="E270" s="177"/>
      <c r="F270" s="177"/>
      <c r="G270" s="208"/>
      <c r="H270" s="208"/>
      <c r="I270" s="157"/>
      <c r="J270" s="157"/>
      <c r="K270" s="157"/>
      <c r="L270" s="157"/>
    </row>
    <row r="271" spans="2:12" ht="16.5" customHeight="1">
      <c r="B271" s="208"/>
      <c r="C271" s="208"/>
      <c r="D271" s="177"/>
      <c r="E271" s="177"/>
      <c r="F271" s="177"/>
      <c r="G271" s="208"/>
      <c r="H271" s="208"/>
      <c r="I271" s="157"/>
      <c r="J271" s="157"/>
      <c r="K271" s="157"/>
      <c r="L271" s="157"/>
    </row>
    <row r="272" spans="2:12" ht="16.5" customHeight="1">
      <c r="B272" s="208"/>
      <c r="C272" s="208"/>
      <c r="D272" s="177"/>
      <c r="E272" s="177"/>
      <c r="F272" s="177"/>
      <c r="G272" s="208"/>
      <c r="H272" s="208"/>
      <c r="I272" s="157"/>
      <c r="J272" s="157"/>
      <c r="K272" s="157"/>
      <c r="L272" s="157"/>
    </row>
    <row r="273" spans="2:12" ht="16.5" customHeight="1">
      <c r="B273" s="208"/>
      <c r="C273" s="208"/>
      <c r="D273" s="177"/>
      <c r="E273" s="177"/>
      <c r="F273" s="177"/>
      <c r="G273" s="208"/>
      <c r="H273" s="208"/>
      <c r="I273" s="157"/>
      <c r="J273" s="157"/>
      <c r="K273" s="157"/>
      <c r="L273" s="157"/>
    </row>
    <row r="274" spans="2:12" ht="16.5" customHeight="1">
      <c r="B274" s="208"/>
      <c r="C274" s="208"/>
      <c r="D274" s="177"/>
      <c r="E274" s="177"/>
      <c r="F274" s="177"/>
      <c r="G274" s="208"/>
      <c r="H274" s="208"/>
      <c r="I274" s="157"/>
      <c r="J274" s="157"/>
      <c r="K274" s="157"/>
      <c r="L274" s="157"/>
    </row>
    <row r="275" spans="2:12" ht="16.5" customHeight="1">
      <c r="B275" s="208"/>
      <c r="C275" s="208"/>
      <c r="D275" s="177"/>
      <c r="E275" s="177"/>
      <c r="F275" s="177"/>
      <c r="G275" s="208"/>
      <c r="H275" s="208"/>
      <c r="I275" s="157"/>
      <c r="J275" s="157"/>
      <c r="K275" s="157"/>
      <c r="L275" s="157"/>
    </row>
    <row r="276" spans="2:12" ht="15.75" customHeight="1"/>
    <row r="277" spans="2:12" ht="15.75" customHeight="1"/>
    <row r="278" spans="2:12" ht="15.75" customHeight="1"/>
    <row r="279" spans="2:12" ht="15.75" customHeight="1"/>
    <row r="280" spans="2:12" ht="15.75" customHeight="1"/>
    <row r="281" spans="2:12" ht="15.75" customHeight="1"/>
    <row r="282" spans="2:12" ht="15.75" customHeight="1"/>
    <row r="283" spans="2:12" ht="15.75" customHeight="1"/>
    <row r="284" spans="2:12" ht="15.75" customHeight="1"/>
    <row r="285" spans="2:12" ht="15.75" customHeight="1"/>
    <row r="286" spans="2:12" ht="15.75" customHeight="1"/>
    <row r="287" spans="2:12" ht="15.75" customHeight="1"/>
    <row r="288" spans="2:12"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sheetData>
  <sortState xmlns:xlrd2="http://schemas.microsoft.com/office/spreadsheetml/2017/richdata2" ref="B2:M72">
    <sortCondition ref="D1:D72"/>
  </sortState>
  <mergeCells count="12">
    <mergeCell ref="U18:V19"/>
    <mergeCell ref="AB2:AD2"/>
    <mergeCell ref="AE2:AF2"/>
    <mergeCell ref="AG2:AH2"/>
    <mergeCell ref="AG4:AH9"/>
    <mergeCell ref="AE4:AF9"/>
    <mergeCell ref="AE11:AF11"/>
    <mergeCell ref="AG11:AH11"/>
    <mergeCell ref="AG12:AH12"/>
    <mergeCell ref="AE12:AF12"/>
    <mergeCell ref="AE14:AF14"/>
    <mergeCell ref="AG14:AH14"/>
  </mergeCells>
  <phoneticPr fontId="38" type="noConversion"/>
  <conditionalFormatting sqref="G1:G1048576">
    <cfRule type="duplicateValues" dxfId="0" priority="3"/>
  </conditionalFormatting>
  <conditionalFormatting sqref="G2:G72">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F8696B"/>
        <color rgb="FFFCFCFF"/>
        <color rgb="FF63BE7B"/>
      </colorScale>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I41" sqref="I41"/>
    </sheetView>
  </sheetViews>
  <sheetFormatPr defaultColWidth="14.375" defaultRowHeight="15" customHeight="1"/>
  <cols>
    <col min="1" max="1" width="5.875" customWidth="1"/>
    <col min="2" max="2" width="15" customWidth="1"/>
    <col min="3" max="3" width="10.25" customWidth="1"/>
    <col min="4" max="4" width="24.25" customWidth="1"/>
    <col min="5" max="5" width="35.625" customWidth="1"/>
    <col min="6" max="7" width="9" customWidth="1"/>
    <col min="8" max="8" width="16.25" customWidth="1"/>
    <col min="9" max="17" width="9" customWidth="1"/>
    <col min="18" max="18" width="10.625" customWidth="1"/>
    <col min="19" max="24" width="9" customWidth="1"/>
    <col min="25" max="26" width="8.625" customWidth="1"/>
  </cols>
  <sheetData>
    <row r="1" spans="1:26" ht="15" customHeight="1">
      <c r="A1" s="514" t="s">
        <v>0</v>
      </c>
      <c r="B1" s="507"/>
      <c r="C1" s="507"/>
      <c r="D1" s="507"/>
      <c r="E1" s="1"/>
      <c r="F1" s="514" t="s">
        <v>1</v>
      </c>
      <c r="G1" s="507"/>
      <c r="H1" s="507"/>
      <c r="I1" s="507"/>
      <c r="J1" s="2"/>
      <c r="K1" s="2"/>
      <c r="L1" s="2"/>
      <c r="M1" s="2"/>
      <c r="N1" s="2"/>
      <c r="O1" s="2"/>
      <c r="P1" s="2"/>
      <c r="Q1" s="2"/>
      <c r="R1" s="2"/>
      <c r="S1" s="2"/>
      <c r="T1" s="2"/>
      <c r="U1" s="2"/>
      <c r="V1" s="2"/>
      <c r="W1" s="2"/>
      <c r="X1" s="2"/>
      <c r="Y1" s="2"/>
      <c r="Z1" s="2"/>
    </row>
    <row r="2" spans="1:26" ht="15" customHeight="1">
      <c r="A2" s="507"/>
      <c r="B2" s="507"/>
      <c r="C2" s="507"/>
      <c r="D2" s="507"/>
      <c r="E2" s="1"/>
      <c r="F2" s="507"/>
      <c r="G2" s="507"/>
      <c r="H2" s="507"/>
      <c r="I2" s="507"/>
      <c r="J2" s="2"/>
      <c r="K2" s="2"/>
      <c r="L2" s="2"/>
      <c r="M2" s="2"/>
      <c r="N2" s="2"/>
      <c r="O2" s="2"/>
      <c r="P2" s="2"/>
      <c r="Q2" s="2"/>
      <c r="R2" s="2"/>
      <c r="S2" s="2"/>
      <c r="T2" s="2"/>
      <c r="U2" s="2"/>
      <c r="V2" s="2"/>
      <c r="W2" s="2"/>
      <c r="X2" s="2"/>
      <c r="Y2" s="2"/>
      <c r="Z2" s="2"/>
    </row>
    <row r="3" spans="1:26" ht="18.75">
      <c r="A3" s="507"/>
      <c r="B3" s="507"/>
      <c r="C3" s="507"/>
      <c r="D3" s="507"/>
      <c r="E3" s="3" t="s">
        <v>2</v>
      </c>
      <c r="F3" s="507"/>
      <c r="G3" s="507"/>
      <c r="H3" s="507"/>
      <c r="I3" s="507"/>
      <c r="J3" s="2"/>
      <c r="K3" s="2"/>
      <c r="L3" s="2"/>
      <c r="M3" s="2"/>
      <c r="N3" s="2"/>
      <c r="O3" s="2"/>
      <c r="P3" s="2"/>
      <c r="Q3" s="2"/>
      <c r="R3" s="2"/>
      <c r="S3" s="2"/>
      <c r="T3" s="2"/>
      <c r="U3" s="2"/>
      <c r="V3" s="2"/>
      <c r="W3" s="2"/>
      <c r="X3" s="2"/>
      <c r="Y3" s="2"/>
      <c r="Z3" s="2"/>
    </row>
    <row r="4" spans="1:26" ht="15" customHeight="1">
      <c r="A4" s="4" t="s">
        <v>3</v>
      </c>
      <c r="B4" s="5" t="s">
        <v>4</v>
      </c>
      <c r="C4" s="4" t="s">
        <v>5</v>
      </c>
      <c r="D4" s="4" t="s">
        <v>6</v>
      </c>
      <c r="E4" s="4" t="s">
        <v>7</v>
      </c>
      <c r="F4" s="508" t="s">
        <v>8</v>
      </c>
      <c r="G4" s="507"/>
      <c r="H4" s="5" t="s">
        <v>9</v>
      </c>
      <c r="I4" s="5">
        <v>1</v>
      </c>
      <c r="J4" s="2"/>
      <c r="K4" s="2"/>
      <c r="L4" s="2"/>
      <c r="M4" s="2"/>
      <c r="N4" s="2"/>
      <c r="O4" s="2"/>
      <c r="P4" s="2"/>
      <c r="Q4" s="2"/>
      <c r="R4" s="2"/>
      <c r="S4" s="2"/>
      <c r="T4" s="2"/>
      <c r="U4" s="2"/>
      <c r="V4" s="2"/>
      <c r="W4" s="2"/>
      <c r="X4" s="2"/>
      <c r="Y4" s="2"/>
      <c r="Z4" s="2"/>
    </row>
    <row r="5" spans="1:26" ht="16.5">
      <c r="A5" s="7">
        <v>1</v>
      </c>
      <c r="B5" s="8" t="s">
        <v>10</v>
      </c>
      <c r="C5" s="7"/>
      <c r="D5" s="9" t="s">
        <v>11</v>
      </c>
      <c r="E5" s="7"/>
      <c r="F5" s="507"/>
      <c r="G5" s="507"/>
      <c r="H5" s="5" t="s">
        <v>12</v>
      </c>
      <c r="I5" s="5" t="s">
        <v>13</v>
      </c>
      <c r="J5" s="2"/>
      <c r="K5" s="2"/>
      <c r="L5" s="2"/>
      <c r="M5" s="2"/>
      <c r="N5" s="2"/>
      <c r="O5" s="2"/>
      <c r="P5" s="2"/>
      <c r="Q5" s="2"/>
      <c r="R5" s="2"/>
      <c r="S5" s="2"/>
      <c r="T5" s="2"/>
      <c r="U5" s="2"/>
      <c r="V5" s="2"/>
      <c r="W5" s="2"/>
      <c r="X5" s="2"/>
      <c r="Y5" s="2"/>
      <c r="Z5" s="2"/>
    </row>
    <row r="6" spans="1:26" ht="16.5">
      <c r="A6" s="4"/>
      <c r="B6" s="5"/>
      <c r="C6" s="4"/>
      <c r="D6" s="2"/>
      <c r="E6" s="4"/>
      <c r="F6" s="507"/>
      <c r="G6" s="507"/>
      <c r="H6" s="5" t="s">
        <v>14</v>
      </c>
      <c r="I6" s="5" t="s">
        <v>15</v>
      </c>
      <c r="J6" s="2"/>
      <c r="K6" s="2"/>
      <c r="L6" s="2"/>
      <c r="M6" s="2"/>
      <c r="N6" s="2"/>
      <c r="O6" s="2"/>
      <c r="P6" s="2"/>
      <c r="Q6" s="2"/>
      <c r="R6" s="2"/>
      <c r="S6" s="515" t="s">
        <v>16</v>
      </c>
      <c r="T6" s="507"/>
      <c r="U6" s="507"/>
      <c r="V6" s="2"/>
      <c r="W6" s="2"/>
      <c r="X6" s="2"/>
      <c r="Y6" s="2"/>
      <c r="Z6" s="2"/>
    </row>
    <row r="7" spans="1:26" ht="16.5">
      <c r="A7" s="4"/>
      <c r="B7" s="5"/>
      <c r="C7" s="4"/>
      <c r="D7" s="2"/>
      <c r="E7" s="4"/>
      <c r="F7" s="507"/>
      <c r="G7" s="507"/>
      <c r="H7" s="5" t="s">
        <v>17</v>
      </c>
      <c r="I7" s="5" t="s">
        <v>18</v>
      </c>
      <c r="J7" s="2"/>
      <c r="K7" s="2"/>
      <c r="L7" s="2"/>
      <c r="M7" s="2"/>
      <c r="N7" s="2"/>
      <c r="O7" s="2"/>
      <c r="P7" s="2"/>
      <c r="Q7" s="2"/>
      <c r="R7" s="2"/>
      <c r="S7" s="4" t="s">
        <v>19</v>
      </c>
      <c r="T7" s="2" t="s">
        <v>20</v>
      </c>
      <c r="U7" s="2" t="s">
        <v>21</v>
      </c>
      <c r="V7" s="2"/>
      <c r="W7" s="2"/>
      <c r="X7" s="2"/>
      <c r="Y7" s="2"/>
      <c r="Z7" s="2"/>
    </row>
    <row r="8" spans="1:26" ht="16.5">
      <c r="A8" s="4"/>
      <c r="B8" s="5"/>
      <c r="C8" s="4"/>
      <c r="D8" s="2"/>
      <c r="E8" s="4"/>
      <c r="F8" s="507"/>
      <c r="G8" s="507"/>
      <c r="H8" s="5" t="s">
        <v>22</v>
      </c>
      <c r="I8" s="5" t="s">
        <v>23</v>
      </c>
      <c r="J8" s="2"/>
      <c r="K8" s="2"/>
      <c r="L8" s="2"/>
      <c r="M8" s="2"/>
      <c r="N8" s="2"/>
      <c r="O8" s="2"/>
      <c r="P8" s="2"/>
      <c r="Q8" s="2"/>
      <c r="R8" s="2"/>
      <c r="S8" s="10">
        <f>T8/2.5%</f>
        <v>16.79012345679012</v>
      </c>
      <c r="T8" s="11">
        <f>U8/81</f>
        <v>0.41975308641975306</v>
      </c>
      <c r="U8" s="2">
        <v>34</v>
      </c>
      <c r="V8" s="2" t="s">
        <v>24</v>
      </c>
      <c r="W8" s="2" t="s">
        <v>25</v>
      </c>
      <c r="X8" s="2" t="s">
        <v>26</v>
      </c>
      <c r="Y8" s="2"/>
      <c r="Z8" s="2"/>
    </row>
    <row r="9" spans="1:26" ht="16.5">
      <c r="A9" s="2"/>
      <c r="B9" s="2"/>
      <c r="C9" s="2"/>
      <c r="D9" s="2"/>
      <c r="E9" s="4"/>
      <c r="F9" s="507"/>
      <c r="G9" s="507"/>
      <c r="H9" s="5" t="s">
        <v>27</v>
      </c>
      <c r="I9" s="5" t="s">
        <v>28</v>
      </c>
      <c r="J9" s="2"/>
      <c r="K9" s="2"/>
      <c r="L9" s="2"/>
      <c r="M9" s="2"/>
      <c r="N9" s="2"/>
      <c r="O9" s="2"/>
      <c r="P9" s="2"/>
      <c r="Q9" s="2"/>
      <c r="R9" s="2"/>
      <c r="S9" s="2"/>
      <c r="T9" s="10"/>
      <c r="U9" s="2"/>
      <c r="V9" s="2"/>
      <c r="W9" s="2" t="s">
        <v>29</v>
      </c>
      <c r="X9" s="2" t="s">
        <v>30</v>
      </c>
      <c r="Y9" s="2"/>
      <c r="Z9" s="2"/>
    </row>
    <row r="10" spans="1:26" ht="16.5">
      <c r="A10" s="2"/>
      <c r="B10" s="2"/>
      <c r="C10" s="2"/>
      <c r="D10" s="2"/>
      <c r="E10" s="4"/>
      <c r="F10" s="6"/>
      <c r="G10" s="6"/>
      <c r="H10" s="5"/>
      <c r="I10" s="5"/>
      <c r="J10" s="2"/>
      <c r="K10" s="2"/>
      <c r="L10" s="2"/>
      <c r="M10" s="2"/>
      <c r="N10" s="2"/>
      <c r="O10" s="2"/>
      <c r="P10" s="2"/>
      <c r="Q10" s="2"/>
      <c r="R10" s="2"/>
      <c r="S10" s="2"/>
      <c r="T10" s="2"/>
      <c r="U10" s="2"/>
      <c r="V10" s="2"/>
      <c r="W10" s="2" t="s">
        <v>31</v>
      </c>
      <c r="X10" s="2" t="s">
        <v>32</v>
      </c>
      <c r="Y10" s="2"/>
      <c r="Z10" s="2"/>
    </row>
    <row r="11" spans="1:26" ht="15" customHeight="1">
      <c r="A11" s="4">
        <v>2</v>
      </c>
      <c r="B11" s="5" t="s">
        <v>33</v>
      </c>
      <c r="C11" s="4"/>
      <c r="D11" s="2" t="s">
        <v>34</v>
      </c>
      <c r="E11" s="4" t="s">
        <v>35</v>
      </c>
      <c r="F11" s="508" t="s">
        <v>36</v>
      </c>
      <c r="G11" s="507"/>
      <c r="H11" s="5" t="s">
        <v>9</v>
      </c>
      <c r="I11" s="5">
        <v>2</v>
      </c>
      <c r="J11" s="2"/>
      <c r="K11" s="2"/>
      <c r="L11" s="2"/>
      <c r="M11" s="2"/>
      <c r="N11" s="2"/>
      <c r="O11" s="2"/>
      <c r="P11" s="2"/>
      <c r="Q11" s="2"/>
      <c r="R11" s="2"/>
      <c r="S11" s="2"/>
      <c r="T11" s="2"/>
      <c r="U11" s="2"/>
      <c r="V11" s="2"/>
      <c r="W11" s="2" t="s">
        <v>37</v>
      </c>
      <c r="X11" s="2" t="s">
        <v>38</v>
      </c>
      <c r="Y11" s="2"/>
      <c r="Z11" s="2"/>
    </row>
    <row r="12" spans="1:26" ht="16.5">
      <c r="A12" s="4">
        <v>3</v>
      </c>
      <c r="B12" s="5" t="s">
        <v>39</v>
      </c>
      <c r="C12" s="4" t="s">
        <v>40</v>
      </c>
      <c r="D12" s="2" t="s">
        <v>41</v>
      </c>
      <c r="E12" s="4" t="s">
        <v>42</v>
      </c>
      <c r="F12" s="507"/>
      <c r="G12" s="507"/>
      <c r="H12" s="5" t="s">
        <v>12</v>
      </c>
      <c r="I12" s="5" t="s">
        <v>43</v>
      </c>
      <c r="J12" s="2"/>
      <c r="K12" s="2"/>
      <c r="L12" s="2"/>
      <c r="M12" s="2"/>
      <c r="N12" s="2"/>
      <c r="O12" s="2"/>
      <c r="P12" s="2"/>
      <c r="Q12" s="2"/>
      <c r="R12" s="2"/>
      <c r="S12" s="2"/>
      <c r="T12" s="2"/>
      <c r="U12" s="2"/>
      <c r="V12" s="2"/>
      <c r="W12" s="2" t="s">
        <v>44</v>
      </c>
      <c r="X12" s="2" t="s">
        <v>45</v>
      </c>
      <c r="Y12" s="2"/>
      <c r="Z12" s="2"/>
    </row>
    <row r="13" spans="1:26" ht="16.5">
      <c r="A13" s="7" t="s">
        <v>46</v>
      </c>
      <c r="B13" s="8" t="s">
        <v>47</v>
      </c>
      <c r="C13" s="8" t="s">
        <v>48</v>
      </c>
      <c r="D13" s="9" t="s">
        <v>49</v>
      </c>
      <c r="E13" s="7" t="s">
        <v>50</v>
      </c>
      <c r="F13" s="507"/>
      <c r="G13" s="507"/>
      <c r="H13" s="5" t="s">
        <v>14</v>
      </c>
      <c r="I13" s="5" t="s">
        <v>51</v>
      </c>
      <c r="J13" s="2"/>
      <c r="K13" s="2"/>
      <c r="L13" s="2"/>
      <c r="M13" s="2"/>
      <c r="N13" s="2"/>
      <c r="O13" s="2"/>
      <c r="P13" s="2"/>
      <c r="Q13" s="2"/>
      <c r="R13" s="2"/>
      <c r="S13" s="2"/>
      <c r="T13" s="2"/>
      <c r="U13" s="2"/>
      <c r="V13" s="2"/>
      <c r="W13" s="2"/>
      <c r="X13" s="2"/>
      <c r="Y13" s="2"/>
      <c r="Z13" s="2"/>
    </row>
    <row r="14" spans="1:26" ht="16.5">
      <c r="A14" s="4"/>
      <c r="B14" s="5"/>
      <c r="C14" s="4"/>
      <c r="D14" s="2"/>
      <c r="E14" s="4"/>
      <c r="F14" s="507"/>
      <c r="G14" s="507"/>
      <c r="H14" s="5" t="s">
        <v>17</v>
      </c>
      <c r="I14" s="5" t="s">
        <v>52</v>
      </c>
      <c r="J14" s="2"/>
      <c r="K14" s="2"/>
      <c r="L14" s="2"/>
      <c r="M14" s="2"/>
      <c r="N14" s="2"/>
      <c r="O14" s="2"/>
      <c r="P14" s="2"/>
      <c r="Q14" s="2"/>
      <c r="R14" s="2"/>
      <c r="S14" s="10">
        <f>T14/2.5%</f>
        <v>6.4197530864197523</v>
      </c>
      <c r="T14" s="11">
        <f>U14/81</f>
        <v>0.16049382716049382</v>
      </c>
      <c r="U14" s="2">
        <v>13</v>
      </c>
      <c r="V14" s="2" t="s">
        <v>53</v>
      </c>
      <c r="W14" s="2" t="s">
        <v>54</v>
      </c>
      <c r="X14" s="2" t="s">
        <v>55</v>
      </c>
      <c r="Y14" s="2"/>
      <c r="Z14" s="2"/>
    </row>
    <row r="15" spans="1:26" ht="16.5">
      <c r="A15" s="4"/>
      <c r="B15" s="5"/>
      <c r="C15" s="4"/>
      <c r="D15" s="2"/>
      <c r="E15" s="4"/>
      <c r="F15" s="507"/>
      <c r="G15" s="507"/>
      <c r="H15" s="5" t="s">
        <v>56</v>
      </c>
      <c r="I15" s="5" t="s">
        <v>57</v>
      </c>
      <c r="J15" s="2"/>
      <c r="K15" s="2"/>
      <c r="L15" s="2"/>
      <c r="M15" s="2"/>
      <c r="N15" s="2"/>
      <c r="O15" s="2"/>
      <c r="P15" s="2"/>
      <c r="Q15" s="2"/>
      <c r="R15" s="2"/>
      <c r="S15" s="2"/>
      <c r="T15" s="10"/>
      <c r="U15" s="2"/>
      <c r="V15" s="2"/>
      <c r="W15" s="2" t="s">
        <v>52</v>
      </c>
      <c r="X15" s="2" t="s">
        <v>58</v>
      </c>
      <c r="Y15" s="2"/>
      <c r="Z15" s="2"/>
    </row>
    <row r="16" spans="1:26" ht="16.5">
      <c r="A16" s="4"/>
      <c r="B16" s="5"/>
      <c r="C16" s="4"/>
      <c r="D16" s="2"/>
      <c r="E16" s="4"/>
      <c r="F16" s="507"/>
      <c r="G16" s="507"/>
      <c r="H16" s="5" t="s">
        <v>27</v>
      </c>
      <c r="I16" s="5" t="s">
        <v>59</v>
      </c>
      <c r="J16" s="2"/>
      <c r="K16" s="2"/>
      <c r="L16" s="2"/>
      <c r="M16" s="2"/>
      <c r="N16" s="2"/>
      <c r="O16" s="2"/>
      <c r="P16" s="2"/>
      <c r="Q16" s="2"/>
      <c r="R16" s="2"/>
      <c r="S16" s="2"/>
      <c r="T16" s="2"/>
      <c r="U16" s="2"/>
      <c r="V16" s="2"/>
      <c r="W16" s="2"/>
      <c r="X16" s="2"/>
      <c r="Y16" s="2"/>
      <c r="Z16" s="2"/>
    </row>
    <row r="17" spans="1:26" ht="16.5">
      <c r="A17" s="4"/>
      <c r="B17" s="5"/>
      <c r="C17" s="4"/>
      <c r="D17" s="2"/>
      <c r="E17" s="4"/>
      <c r="F17" s="508" t="s">
        <v>60</v>
      </c>
      <c r="G17" s="507"/>
      <c r="H17" s="5" t="s">
        <v>9</v>
      </c>
      <c r="I17" s="5">
        <v>3</v>
      </c>
      <c r="J17" s="2"/>
      <c r="K17" s="2"/>
      <c r="L17" s="2"/>
      <c r="M17" s="2"/>
      <c r="N17" s="2"/>
      <c r="O17" s="2"/>
      <c r="P17" s="2"/>
      <c r="Q17" s="2"/>
      <c r="R17" s="2"/>
      <c r="S17" s="10">
        <f>T17/2.5%</f>
        <v>16.79012345679012</v>
      </c>
      <c r="T17" s="11">
        <f>U17/81</f>
        <v>0.41975308641975306</v>
      </c>
      <c r="U17" s="2">
        <v>34</v>
      </c>
      <c r="V17" s="2" t="s">
        <v>61</v>
      </c>
      <c r="W17" s="2" t="s">
        <v>62</v>
      </c>
      <c r="X17" s="2" t="s">
        <v>63</v>
      </c>
      <c r="Y17" s="2"/>
      <c r="Z17" s="2"/>
    </row>
    <row r="18" spans="1:26" ht="16.5">
      <c r="A18" s="4"/>
      <c r="B18" s="5"/>
      <c r="C18" s="4"/>
      <c r="D18" s="2"/>
      <c r="E18" s="4"/>
      <c r="F18" s="507"/>
      <c r="G18" s="507"/>
      <c r="H18" s="5" t="s">
        <v>12</v>
      </c>
      <c r="I18" s="5" t="s">
        <v>64</v>
      </c>
      <c r="J18" s="2"/>
      <c r="K18" s="2"/>
      <c r="L18" s="2"/>
      <c r="M18" s="2"/>
      <c r="N18" s="2"/>
      <c r="O18" s="2"/>
      <c r="P18" s="2"/>
      <c r="Q18" s="2"/>
      <c r="R18" s="2"/>
      <c r="S18" s="2"/>
      <c r="T18" s="10"/>
      <c r="U18" s="2"/>
      <c r="V18" s="2"/>
      <c r="W18" s="2" t="s">
        <v>65</v>
      </c>
      <c r="X18" s="2" t="s">
        <v>66</v>
      </c>
      <c r="Y18" s="2"/>
      <c r="Z18" s="2"/>
    </row>
    <row r="19" spans="1:26" ht="16.5">
      <c r="A19" s="4"/>
      <c r="B19" s="5"/>
      <c r="C19" s="4"/>
      <c r="D19" s="2"/>
      <c r="E19" s="4"/>
      <c r="F19" s="507"/>
      <c r="G19" s="507"/>
      <c r="H19" s="5" t="s">
        <v>67</v>
      </c>
      <c r="I19" s="5" t="s">
        <v>68</v>
      </c>
      <c r="J19" s="2"/>
      <c r="K19" s="2"/>
      <c r="L19" s="2"/>
      <c r="M19" s="2"/>
      <c r="N19" s="2"/>
      <c r="O19" s="2"/>
      <c r="P19" s="2"/>
      <c r="Q19" s="2"/>
      <c r="R19" s="2"/>
      <c r="S19" s="2"/>
      <c r="T19" s="2"/>
      <c r="U19" s="2"/>
      <c r="V19" s="2"/>
      <c r="W19" s="2" t="s">
        <v>69</v>
      </c>
      <c r="X19" s="2" t="s">
        <v>70</v>
      </c>
      <c r="Y19" s="2"/>
      <c r="Z19" s="2"/>
    </row>
    <row r="20" spans="1:26" ht="16.5">
      <c r="A20" s="4"/>
      <c r="B20" s="5"/>
      <c r="C20" s="4"/>
      <c r="D20" s="2"/>
      <c r="E20" s="4"/>
      <c r="F20" s="6"/>
      <c r="G20" s="6"/>
      <c r="H20" s="5"/>
      <c r="I20" s="5"/>
      <c r="J20" s="2"/>
      <c r="K20" s="2"/>
      <c r="L20" s="2"/>
      <c r="M20" s="2"/>
      <c r="N20" s="2"/>
      <c r="O20" s="2"/>
      <c r="P20" s="2"/>
      <c r="Q20" s="2"/>
      <c r="R20" s="2"/>
      <c r="S20" s="2"/>
      <c r="T20" s="2"/>
      <c r="U20" s="2"/>
      <c r="V20" s="2"/>
      <c r="W20" s="2" t="s">
        <v>52</v>
      </c>
      <c r="X20" s="2" t="s">
        <v>71</v>
      </c>
      <c r="Y20" s="2"/>
      <c r="Z20" s="2"/>
    </row>
    <row r="21" spans="1:26" ht="15" customHeight="1">
      <c r="A21" s="4">
        <v>4</v>
      </c>
      <c r="B21" s="5" t="s">
        <v>72</v>
      </c>
      <c r="C21" s="4"/>
      <c r="D21" s="2" t="s">
        <v>73</v>
      </c>
      <c r="E21" s="4" t="s">
        <v>74</v>
      </c>
      <c r="F21" s="508" t="s">
        <v>75</v>
      </c>
      <c r="G21" s="507"/>
      <c r="H21" s="5" t="s">
        <v>9</v>
      </c>
      <c r="I21" s="5">
        <v>4</v>
      </c>
      <c r="J21" s="2"/>
      <c r="K21" s="2"/>
      <c r="L21" s="2"/>
      <c r="M21" s="2"/>
      <c r="N21" s="2"/>
      <c r="O21" s="2"/>
      <c r="P21" s="2"/>
      <c r="Q21" s="2"/>
      <c r="R21" s="2"/>
      <c r="S21" s="2"/>
      <c r="T21" s="2"/>
      <c r="U21" s="2"/>
      <c r="V21" s="2"/>
      <c r="W21" s="2"/>
      <c r="X21" s="2"/>
      <c r="Y21" s="2"/>
      <c r="Z21" s="2"/>
    </row>
    <row r="22" spans="1:26" ht="15.75" customHeight="1">
      <c r="A22" s="4">
        <v>5</v>
      </c>
      <c r="B22" s="5" t="s">
        <v>76</v>
      </c>
      <c r="C22" s="4"/>
      <c r="D22" s="2" t="s">
        <v>77</v>
      </c>
      <c r="E22" s="4" t="s">
        <v>78</v>
      </c>
      <c r="F22" s="507"/>
      <c r="G22" s="507"/>
      <c r="H22" s="5" t="s">
        <v>12</v>
      </c>
      <c r="I22" s="5" t="s">
        <v>79</v>
      </c>
      <c r="J22" s="2"/>
      <c r="K22" s="2"/>
      <c r="L22" s="2"/>
      <c r="M22" s="2"/>
      <c r="N22" s="2"/>
      <c r="O22" s="2"/>
      <c r="P22" s="2"/>
      <c r="Q22" s="2"/>
      <c r="R22" s="2"/>
      <c r="S22" s="2"/>
      <c r="T22" s="2"/>
      <c r="U22" s="2"/>
      <c r="V22" s="2"/>
      <c r="W22" s="2"/>
      <c r="X22" s="2"/>
      <c r="Y22" s="2"/>
      <c r="Z22" s="2"/>
    </row>
    <row r="23" spans="1:26" ht="15.75" customHeight="1">
      <c r="A23" s="4">
        <v>6</v>
      </c>
      <c r="B23" s="5" t="s">
        <v>80</v>
      </c>
      <c r="C23" s="4"/>
      <c r="D23" s="2" t="s">
        <v>81</v>
      </c>
      <c r="E23" s="4" t="s">
        <v>82</v>
      </c>
      <c r="F23" s="507"/>
      <c r="G23" s="507"/>
      <c r="H23" s="5" t="s">
        <v>14</v>
      </c>
      <c r="I23" s="5">
        <v>9</v>
      </c>
      <c r="J23" s="2"/>
      <c r="K23" s="2"/>
      <c r="L23" s="2"/>
      <c r="M23" s="2"/>
      <c r="N23" s="2"/>
      <c r="O23" s="2"/>
      <c r="P23" s="2"/>
      <c r="Q23" s="2"/>
      <c r="R23" s="2"/>
      <c r="S23" s="2"/>
      <c r="T23" s="2"/>
      <c r="U23" s="2"/>
      <c r="V23" s="2"/>
      <c r="W23" s="2"/>
      <c r="X23" s="2"/>
      <c r="Y23" s="2"/>
      <c r="Z23" s="2"/>
    </row>
    <row r="24" spans="1:26" ht="15.75" customHeight="1">
      <c r="A24" s="4">
        <v>7</v>
      </c>
      <c r="B24" s="5" t="s">
        <v>83</v>
      </c>
      <c r="C24" s="4" t="s">
        <v>84</v>
      </c>
      <c r="D24" s="2" t="s">
        <v>85</v>
      </c>
      <c r="E24" s="4" t="s">
        <v>86</v>
      </c>
      <c r="F24" s="507"/>
      <c r="G24" s="507"/>
      <c r="H24" s="5" t="s">
        <v>17</v>
      </c>
      <c r="I24" s="5" t="s">
        <v>44</v>
      </c>
      <c r="J24" s="2"/>
      <c r="K24" s="2"/>
      <c r="L24" s="2"/>
      <c r="M24" s="2"/>
      <c r="N24" s="2"/>
      <c r="O24" s="2"/>
      <c r="P24" s="2"/>
      <c r="Q24" s="2"/>
      <c r="R24" s="2"/>
      <c r="S24" s="2"/>
      <c r="T24" s="2"/>
      <c r="U24" s="2"/>
      <c r="V24" s="2"/>
      <c r="W24" s="2"/>
      <c r="X24" s="2"/>
      <c r="Y24" s="2"/>
      <c r="Z24" s="2"/>
    </row>
    <row r="25" spans="1:26" ht="15.75" customHeight="1">
      <c r="A25" s="4">
        <v>8</v>
      </c>
      <c r="B25" s="5" t="s">
        <v>87</v>
      </c>
      <c r="C25" s="4"/>
      <c r="D25" s="2" t="s">
        <v>88</v>
      </c>
      <c r="E25" s="4"/>
      <c r="F25" s="507"/>
      <c r="G25" s="507"/>
      <c r="H25" s="5" t="s">
        <v>89</v>
      </c>
      <c r="I25" s="5" t="s">
        <v>90</v>
      </c>
      <c r="J25" s="2"/>
      <c r="K25" s="2"/>
      <c r="L25" s="2"/>
      <c r="M25" s="2"/>
      <c r="N25" s="2"/>
      <c r="O25" s="2"/>
      <c r="P25" s="2"/>
      <c r="Q25" s="2"/>
      <c r="R25" s="2"/>
      <c r="S25" s="2"/>
      <c r="T25" s="2"/>
      <c r="U25" s="2"/>
      <c r="V25" s="2"/>
      <c r="W25" s="2"/>
      <c r="X25" s="2"/>
      <c r="Y25" s="2"/>
      <c r="Z25" s="2"/>
    </row>
    <row r="26" spans="1:26" ht="15.75" customHeight="1">
      <c r="A26" s="4">
        <v>9</v>
      </c>
      <c r="B26" s="5" t="s">
        <v>91</v>
      </c>
      <c r="C26" s="4" t="s">
        <v>40</v>
      </c>
      <c r="D26" s="2" t="s">
        <v>92</v>
      </c>
      <c r="E26" s="4" t="s">
        <v>82</v>
      </c>
      <c r="F26" s="507"/>
      <c r="G26" s="507"/>
      <c r="H26" s="513" t="s">
        <v>27</v>
      </c>
      <c r="I26" s="5" t="s">
        <v>93</v>
      </c>
      <c r="J26" s="2"/>
      <c r="K26" s="2"/>
      <c r="L26" s="2"/>
      <c r="M26" s="2"/>
      <c r="N26" s="2"/>
      <c r="O26" s="2"/>
      <c r="P26" s="2"/>
      <c r="Q26" s="2"/>
      <c r="R26" s="2"/>
      <c r="S26" s="2"/>
      <c r="T26" s="2"/>
      <c r="U26" s="2"/>
      <c r="V26" s="2"/>
      <c r="W26" s="2"/>
      <c r="X26" s="2"/>
      <c r="Y26" s="2"/>
      <c r="Z26" s="2"/>
    </row>
    <row r="27" spans="1:26" ht="15.75" customHeight="1">
      <c r="A27" s="4">
        <v>10</v>
      </c>
      <c r="B27" s="5" t="s">
        <v>94</v>
      </c>
      <c r="C27" s="4" t="s">
        <v>84</v>
      </c>
      <c r="D27" s="2" t="s">
        <v>95</v>
      </c>
      <c r="E27" s="4" t="s">
        <v>96</v>
      </c>
      <c r="F27" s="507"/>
      <c r="G27" s="507"/>
      <c r="H27" s="507"/>
      <c r="I27" s="5" t="s">
        <v>97</v>
      </c>
      <c r="J27" s="2"/>
      <c r="K27" s="2"/>
      <c r="L27" s="2"/>
      <c r="M27" s="2"/>
      <c r="N27" s="2"/>
      <c r="O27" s="2"/>
      <c r="P27" s="2"/>
      <c r="Q27" s="2"/>
      <c r="R27" s="2"/>
      <c r="S27" s="2"/>
      <c r="T27" s="2"/>
      <c r="U27" s="2"/>
      <c r="V27" s="2"/>
      <c r="W27" s="2"/>
      <c r="X27" s="2"/>
      <c r="Y27" s="2"/>
      <c r="Z27" s="2"/>
    </row>
    <row r="28" spans="1:26" ht="15.75" customHeight="1">
      <c r="A28" s="4">
        <v>11</v>
      </c>
      <c r="B28" s="5" t="s">
        <v>98</v>
      </c>
      <c r="C28" s="4"/>
      <c r="D28" s="2" t="s">
        <v>99</v>
      </c>
      <c r="E28" s="4" t="s">
        <v>100</v>
      </c>
      <c r="F28" s="507"/>
      <c r="G28" s="507"/>
      <c r="H28" s="5"/>
      <c r="I28" s="5"/>
      <c r="J28" s="2"/>
      <c r="K28" s="2"/>
      <c r="L28" s="2"/>
      <c r="M28" s="2"/>
      <c r="N28" s="2"/>
      <c r="O28" s="2"/>
      <c r="P28" s="2"/>
      <c r="Q28" s="2"/>
      <c r="R28" s="2"/>
      <c r="S28" s="2"/>
      <c r="T28" s="2"/>
      <c r="U28" s="2"/>
      <c r="V28" s="2"/>
      <c r="W28" s="2"/>
      <c r="X28" s="2"/>
      <c r="Y28" s="2"/>
      <c r="Z28" s="2"/>
    </row>
    <row r="29" spans="1:26" ht="15.75" customHeight="1">
      <c r="A29" s="12" t="s">
        <v>101</v>
      </c>
      <c r="B29" s="8" t="s">
        <v>102</v>
      </c>
      <c r="C29" s="7" t="s">
        <v>84</v>
      </c>
      <c r="D29" s="7" t="s">
        <v>103</v>
      </c>
      <c r="E29" s="7"/>
      <c r="F29" s="507"/>
      <c r="G29" s="507"/>
      <c r="H29" s="5"/>
      <c r="I29" s="5"/>
      <c r="J29" s="2"/>
      <c r="K29" s="2"/>
      <c r="L29" s="2"/>
      <c r="M29" s="2"/>
      <c r="N29" s="2"/>
      <c r="O29" s="2"/>
      <c r="P29" s="2"/>
      <c r="Q29" s="2"/>
      <c r="R29" s="2"/>
      <c r="S29" s="2"/>
      <c r="T29" s="2"/>
      <c r="U29" s="2"/>
      <c r="V29" s="2"/>
      <c r="W29" s="2"/>
      <c r="X29" s="2"/>
      <c r="Y29" s="2"/>
      <c r="Z29" s="2"/>
    </row>
    <row r="30" spans="1:26" ht="15.75" customHeight="1">
      <c r="A30" s="4"/>
      <c r="B30" s="5"/>
      <c r="C30" s="4"/>
      <c r="D30" s="2"/>
      <c r="E30" s="4"/>
      <c r="F30" s="508" t="s">
        <v>104</v>
      </c>
      <c r="G30" s="507"/>
      <c r="H30" s="5" t="s">
        <v>9</v>
      </c>
      <c r="I30" s="5">
        <v>5</v>
      </c>
      <c r="J30" s="2"/>
      <c r="K30" s="2"/>
      <c r="L30" s="2"/>
      <c r="M30" s="2"/>
      <c r="N30" s="2"/>
      <c r="O30" s="2"/>
      <c r="P30" s="2"/>
      <c r="Q30" s="2"/>
      <c r="R30" s="2"/>
      <c r="S30" s="2"/>
      <c r="T30" s="2"/>
      <c r="U30" s="2"/>
      <c r="V30" s="2"/>
      <c r="W30" s="2"/>
      <c r="X30" s="2"/>
      <c r="Y30" s="2"/>
      <c r="Z30" s="2"/>
    </row>
    <row r="31" spans="1:26" ht="15.75" customHeight="1">
      <c r="A31" s="4"/>
      <c r="B31" s="5"/>
      <c r="C31" s="4"/>
      <c r="D31" s="2"/>
      <c r="E31" s="4"/>
      <c r="F31" s="507"/>
      <c r="G31" s="507"/>
      <c r="H31" s="5" t="s">
        <v>12</v>
      </c>
      <c r="I31" s="5" t="s">
        <v>105</v>
      </c>
      <c r="J31" s="2"/>
      <c r="K31" s="2"/>
      <c r="L31" s="2"/>
      <c r="M31" s="2"/>
      <c r="N31" s="2"/>
      <c r="O31" s="2"/>
      <c r="P31" s="2"/>
      <c r="Q31" s="2"/>
      <c r="R31" s="2"/>
      <c r="S31" s="2"/>
      <c r="T31" s="2"/>
      <c r="U31" s="2"/>
      <c r="V31" s="2"/>
      <c r="W31" s="2"/>
      <c r="X31" s="2"/>
      <c r="Y31" s="2"/>
      <c r="Z31" s="2"/>
    </row>
    <row r="32" spans="1:26" ht="15.75" customHeight="1">
      <c r="A32" s="4">
        <v>13</v>
      </c>
      <c r="B32" s="5" t="s">
        <v>106</v>
      </c>
      <c r="C32" s="4" t="s">
        <v>40</v>
      </c>
      <c r="D32" s="2" t="s">
        <v>107</v>
      </c>
      <c r="E32" s="4" t="s">
        <v>108</v>
      </c>
      <c r="F32" s="507"/>
      <c r="G32" s="507"/>
      <c r="H32" s="5" t="s">
        <v>109</v>
      </c>
      <c r="I32" s="5" t="s">
        <v>110</v>
      </c>
      <c r="J32" s="2"/>
      <c r="K32" s="2"/>
      <c r="L32" s="2"/>
      <c r="M32" s="2"/>
      <c r="N32" s="2"/>
      <c r="O32" s="2"/>
      <c r="P32" s="2"/>
      <c r="Q32" s="2"/>
      <c r="R32" s="2"/>
      <c r="S32" s="2"/>
      <c r="T32" s="2"/>
      <c r="U32" s="2"/>
      <c r="V32" s="2"/>
      <c r="W32" s="2"/>
      <c r="X32" s="2"/>
      <c r="Y32" s="2"/>
      <c r="Z32" s="2"/>
    </row>
    <row r="33" spans="1:26" ht="15.75" customHeight="1">
      <c r="A33" s="4">
        <v>14</v>
      </c>
      <c r="B33" s="5" t="s">
        <v>111</v>
      </c>
      <c r="C33" s="4"/>
      <c r="D33" s="2" t="s">
        <v>112</v>
      </c>
      <c r="E33" s="4"/>
      <c r="F33" s="508" t="s">
        <v>113</v>
      </c>
      <c r="G33" s="507"/>
      <c r="H33" s="5" t="s">
        <v>9</v>
      </c>
      <c r="I33" s="5">
        <v>6</v>
      </c>
      <c r="J33" s="2"/>
      <c r="K33" s="2"/>
      <c r="L33" s="2"/>
      <c r="M33" s="2"/>
      <c r="N33" s="2"/>
      <c r="O33" s="2"/>
      <c r="P33" s="2"/>
      <c r="Q33" s="2"/>
      <c r="R33" s="2"/>
      <c r="S33" s="2"/>
      <c r="T33" s="2"/>
      <c r="U33" s="2"/>
      <c r="V33" s="2"/>
      <c r="W33" s="2"/>
      <c r="X33" s="2"/>
      <c r="Y33" s="2"/>
      <c r="Z33" s="2"/>
    </row>
    <row r="34" spans="1:26" ht="15.75" customHeight="1">
      <c r="A34" s="4">
        <v>15</v>
      </c>
      <c r="B34" s="5" t="s">
        <v>114</v>
      </c>
      <c r="C34" s="4"/>
      <c r="D34" s="2" t="s">
        <v>115</v>
      </c>
      <c r="E34" s="4" t="s">
        <v>116</v>
      </c>
      <c r="F34" s="507"/>
      <c r="G34" s="507"/>
      <c r="H34" s="5" t="s">
        <v>12</v>
      </c>
      <c r="I34" s="5" t="s">
        <v>117</v>
      </c>
      <c r="J34" s="2"/>
      <c r="K34" s="2"/>
      <c r="L34" s="2"/>
      <c r="M34" s="2"/>
      <c r="N34" s="2"/>
      <c r="O34" s="2"/>
      <c r="P34" s="2"/>
      <c r="Q34" s="2"/>
      <c r="R34" s="2"/>
      <c r="S34" s="2"/>
      <c r="T34" s="2"/>
      <c r="U34" s="2"/>
      <c r="V34" s="2"/>
      <c r="W34" s="2"/>
      <c r="X34" s="2"/>
      <c r="Y34" s="2"/>
      <c r="Z34" s="2"/>
    </row>
    <row r="35" spans="1:26" ht="15.75" customHeight="1">
      <c r="A35" s="12" t="s">
        <v>118</v>
      </c>
      <c r="B35" s="8" t="s">
        <v>119</v>
      </c>
      <c r="C35" s="7" t="s">
        <v>84</v>
      </c>
      <c r="D35" s="9" t="s">
        <v>120</v>
      </c>
      <c r="E35" s="7" t="s">
        <v>121</v>
      </c>
      <c r="F35" s="507"/>
      <c r="G35" s="507"/>
      <c r="H35" s="5" t="s">
        <v>109</v>
      </c>
      <c r="I35" s="5" t="s">
        <v>122</v>
      </c>
      <c r="J35" s="2"/>
      <c r="K35" s="2"/>
      <c r="L35" s="2"/>
      <c r="M35" s="2"/>
      <c r="N35" s="2"/>
      <c r="O35" s="2"/>
      <c r="P35" s="2"/>
      <c r="Q35" s="2"/>
      <c r="R35" s="2"/>
      <c r="S35" s="2"/>
      <c r="T35" s="2"/>
      <c r="U35" s="2"/>
      <c r="V35" s="2"/>
      <c r="W35" s="2"/>
      <c r="X35" s="2"/>
      <c r="Y35" s="2"/>
      <c r="Z35" s="2"/>
    </row>
    <row r="36" spans="1:26" ht="15.75" customHeight="1">
      <c r="A36" s="4"/>
      <c r="B36" s="5"/>
      <c r="C36" s="4"/>
      <c r="D36" s="2"/>
      <c r="E36" s="4"/>
      <c r="F36" s="6"/>
      <c r="G36" s="6"/>
      <c r="H36" s="5"/>
      <c r="I36" s="5"/>
      <c r="J36" s="2"/>
      <c r="K36" s="2"/>
      <c r="L36" s="2"/>
      <c r="M36" s="2"/>
      <c r="N36" s="2"/>
      <c r="O36" s="2"/>
      <c r="P36" s="2"/>
      <c r="Q36" s="2"/>
      <c r="R36" s="2"/>
      <c r="S36" s="2"/>
      <c r="T36" s="2"/>
      <c r="U36" s="2"/>
      <c r="V36" s="2"/>
      <c r="W36" s="2"/>
      <c r="X36" s="2"/>
      <c r="Y36" s="2"/>
      <c r="Z36" s="2"/>
    </row>
    <row r="37" spans="1:26" ht="15.75" customHeight="1">
      <c r="A37" s="4">
        <v>16</v>
      </c>
      <c r="B37" s="5" t="s">
        <v>33</v>
      </c>
      <c r="C37" s="4" t="s">
        <v>40</v>
      </c>
      <c r="D37" s="2" t="s">
        <v>123</v>
      </c>
      <c r="E37" s="4"/>
      <c r="F37" s="508" t="s">
        <v>124</v>
      </c>
      <c r="G37" s="507"/>
      <c r="H37" s="5" t="s">
        <v>9</v>
      </c>
      <c r="I37" s="5">
        <v>7</v>
      </c>
      <c r="J37" s="2"/>
      <c r="K37" s="2"/>
      <c r="L37" s="2"/>
      <c r="M37" s="2"/>
      <c r="N37" s="2"/>
      <c r="O37" s="2"/>
      <c r="P37" s="2"/>
      <c r="Q37" s="2"/>
      <c r="R37" s="2"/>
      <c r="S37" s="2"/>
      <c r="T37" s="2"/>
      <c r="U37" s="2"/>
      <c r="V37" s="2"/>
      <c r="W37" s="2"/>
      <c r="X37" s="2"/>
      <c r="Y37" s="2"/>
      <c r="Z37" s="2"/>
    </row>
    <row r="38" spans="1:26" ht="15.75" customHeight="1">
      <c r="A38" s="4">
        <v>17</v>
      </c>
      <c r="B38" s="5" t="s">
        <v>125</v>
      </c>
      <c r="C38" s="4" t="s">
        <v>40</v>
      </c>
      <c r="D38" s="2" t="s">
        <v>126</v>
      </c>
      <c r="E38" s="4"/>
      <c r="F38" s="507"/>
      <c r="G38" s="507"/>
      <c r="H38" s="5" t="s">
        <v>12</v>
      </c>
      <c r="I38" s="5" t="s">
        <v>127</v>
      </c>
      <c r="J38" s="2"/>
      <c r="K38" s="2"/>
      <c r="L38" s="2"/>
      <c r="M38" s="2"/>
      <c r="N38" s="2"/>
      <c r="O38" s="2"/>
      <c r="P38" s="2"/>
      <c r="Q38" s="2"/>
      <c r="R38" s="2"/>
      <c r="S38" s="2"/>
      <c r="T38" s="2"/>
      <c r="U38" s="2"/>
      <c r="V38" s="2"/>
      <c r="W38" s="2"/>
      <c r="X38" s="2"/>
      <c r="Y38" s="2"/>
      <c r="Z38" s="2"/>
    </row>
    <row r="39" spans="1:26" ht="15.75" customHeight="1">
      <c r="A39" s="4">
        <v>18</v>
      </c>
      <c r="B39" s="5" t="s">
        <v>128</v>
      </c>
      <c r="C39" s="4"/>
      <c r="D39" s="2" t="s">
        <v>129</v>
      </c>
      <c r="E39" s="4"/>
      <c r="F39" s="507"/>
      <c r="G39" s="507"/>
      <c r="H39" s="5" t="s">
        <v>14</v>
      </c>
      <c r="I39" s="5">
        <v>5</v>
      </c>
      <c r="J39" s="2"/>
      <c r="K39" s="2"/>
      <c r="L39" s="2"/>
      <c r="M39" s="2"/>
      <c r="N39" s="2"/>
      <c r="O39" s="2"/>
      <c r="P39" s="2"/>
      <c r="Q39" s="2"/>
      <c r="R39" s="2"/>
      <c r="S39" s="2"/>
      <c r="T39" s="2"/>
      <c r="U39" s="2"/>
      <c r="V39" s="2"/>
      <c r="W39" s="2"/>
      <c r="X39" s="2"/>
      <c r="Y39" s="2"/>
      <c r="Z39" s="2"/>
    </row>
    <row r="40" spans="1:26" ht="15.75" customHeight="1">
      <c r="A40" s="4">
        <v>19</v>
      </c>
      <c r="B40" s="5" t="s">
        <v>130</v>
      </c>
      <c r="C40" s="4" t="s">
        <v>84</v>
      </c>
      <c r="D40" s="2" t="s">
        <v>131</v>
      </c>
      <c r="E40" s="4" t="s">
        <v>132</v>
      </c>
      <c r="F40" s="507"/>
      <c r="G40" s="507"/>
      <c r="H40" s="5" t="s">
        <v>17</v>
      </c>
      <c r="I40" s="5" t="s">
        <v>133</v>
      </c>
      <c r="J40" s="2"/>
      <c r="K40" s="2"/>
      <c r="L40" s="2"/>
      <c r="M40" s="2"/>
      <c r="N40" s="2"/>
      <c r="O40" s="2"/>
      <c r="P40" s="2"/>
      <c r="Q40" s="2"/>
      <c r="R40" s="2"/>
      <c r="S40" s="2"/>
      <c r="T40" s="2"/>
      <c r="U40" s="2"/>
      <c r="V40" s="2"/>
      <c r="W40" s="2"/>
      <c r="X40" s="2"/>
      <c r="Y40" s="2"/>
      <c r="Z40" s="2"/>
    </row>
    <row r="41" spans="1:26" ht="15.75" customHeight="1">
      <c r="A41" s="13" t="s">
        <v>134</v>
      </c>
      <c r="B41" s="5" t="s">
        <v>135</v>
      </c>
      <c r="C41" s="4" t="s">
        <v>84</v>
      </c>
      <c r="D41" s="2" t="s">
        <v>136</v>
      </c>
      <c r="E41" s="4"/>
      <c r="F41" s="507"/>
      <c r="G41" s="507"/>
      <c r="H41" s="5" t="s">
        <v>137</v>
      </c>
      <c r="I41" s="5" t="s">
        <v>138</v>
      </c>
      <c r="J41" s="2"/>
      <c r="K41" s="2"/>
      <c r="L41" s="2"/>
      <c r="M41" s="2"/>
      <c r="N41" s="2"/>
      <c r="O41" s="2"/>
      <c r="P41" s="2"/>
      <c r="Q41" s="2"/>
      <c r="R41" s="2"/>
      <c r="S41" s="2"/>
      <c r="T41" s="2"/>
      <c r="U41" s="2"/>
      <c r="V41" s="2"/>
      <c r="W41" s="2"/>
      <c r="X41" s="2"/>
      <c r="Y41" s="2"/>
      <c r="Z41" s="2"/>
    </row>
    <row r="42" spans="1:26" ht="15.75" customHeight="1">
      <c r="A42" s="4"/>
      <c r="B42" s="5"/>
      <c r="C42" s="4"/>
      <c r="D42" s="2"/>
      <c r="E42" s="4"/>
      <c r="F42" s="507"/>
      <c r="G42" s="507"/>
      <c r="H42" s="5" t="s">
        <v>27</v>
      </c>
      <c r="I42" s="5" t="s">
        <v>139</v>
      </c>
      <c r="J42" s="2"/>
      <c r="K42" s="2"/>
      <c r="L42" s="2"/>
      <c r="M42" s="2"/>
      <c r="N42" s="2"/>
      <c r="O42" s="2"/>
      <c r="P42" s="2"/>
      <c r="Q42" s="2"/>
      <c r="R42" s="2"/>
      <c r="S42" s="2"/>
      <c r="T42" s="2"/>
      <c r="U42" s="2"/>
      <c r="V42" s="2"/>
      <c r="W42" s="2"/>
      <c r="X42" s="2"/>
      <c r="Y42" s="2"/>
      <c r="Z42" s="2"/>
    </row>
    <row r="43" spans="1:26" ht="15" customHeight="1">
      <c r="A43" s="4"/>
      <c r="B43" s="5"/>
      <c r="C43" s="4"/>
      <c r="D43" s="2"/>
      <c r="E43" s="4"/>
      <c r="F43" s="508" t="s">
        <v>140</v>
      </c>
      <c r="G43" s="507"/>
      <c r="H43" s="5" t="s">
        <v>9</v>
      </c>
      <c r="I43" s="5">
        <v>8</v>
      </c>
      <c r="J43" s="2"/>
      <c r="K43" s="2"/>
      <c r="L43" s="2"/>
      <c r="M43" s="2"/>
      <c r="N43" s="2"/>
      <c r="O43" s="2"/>
      <c r="P43" s="2"/>
      <c r="Q43" s="2"/>
      <c r="R43" s="2"/>
      <c r="S43" s="2"/>
      <c r="T43" s="2"/>
      <c r="U43" s="2"/>
      <c r="V43" s="2"/>
      <c r="W43" s="2"/>
      <c r="X43" s="2"/>
      <c r="Y43" s="2"/>
      <c r="Z43" s="2"/>
    </row>
    <row r="44" spans="1:26" ht="15.75" customHeight="1">
      <c r="A44" s="4"/>
      <c r="B44" s="5"/>
      <c r="C44" s="4"/>
      <c r="D44" s="2"/>
      <c r="E44" s="4"/>
      <c r="F44" s="507"/>
      <c r="G44" s="507"/>
      <c r="H44" s="5" t="s">
        <v>12</v>
      </c>
      <c r="I44" s="5" t="s">
        <v>141</v>
      </c>
      <c r="J44" s="2"/>
      <c r="K44" s="2"/>
      <c r="L44" s="2"/>
      <c r="M44" s="2"/>
      <c r="N44" s="2"/>
      <c r="O44" s="2"/>
      <c r="P44" s="2"/>
      <c r="Q44" s="2"/>
      <c r="R44" s="2"/>
      <c r="S44" s="2"/>
      <c r="T44" s="2"/>
      <c r="U44" s="2"/>
      <c r="V44" s="2"/>
      <c r="W44" s="2"/>
      <c r="X44" s="2"/>
      <c r="Y44" s="2"/>
      <c r="Z44" s="2"/>
    </row>
    <row r="45" spans="1:26" ht="15.75" customHeight="1">
      <c r="A45" s="4"/>
      <c r="B45" s="5"/>
      <c r="C45" s="4"/>
      <c r="D45" s="2"/>
      <c r="E45" s="4"/>
      <c r="F45" s="507"/>
      <c r="G45" s="507"/>
      <c r="H45" s="5" t="s">
        <v>109</v>
      </c>
      <c r="I45" s="5" t="s">
        <v>142</v>
      </c>
      <c r="J45" s="2"/>
      <c r="K45" s="2"/>
      <c r="L45" s="2"/>
      <c r="M45" s="2"/>
      <c r="N45" s="2"/>
      <c r="O45" s="2"/>
      <c r="P45" s="2"/>
      <c r="Q45" s="2"/>
      <c r="R45" s="2"/>
      <c r="S45" s="2"/>
      <c r="T45" s="2"/>
      <c r="U45" s="2"/>
      <c r="V45" s="2"/>
      <c r="W45" s="2"/>
      <c r="X45" s="2"/>
      <c r="Y45" s="2"/>
      <c r="Z45" s="2"/>
    </row>
    <row r="46" spans="1:26" ht="15.75" customHeight="1">
      <c r="A46" s="4"/>
      <c r="B46" s="5"/>
      <c r="C46" s="4"/>
      <c r="D46" s="2"/>
      <c r="E46" s="4"/>
      <c r="F46" s="508" t="s">
        <v>143</v>
      </c>
      <c r="G46" s="507"/>
      <c r="H46" s="5" t="s">
        <v>9</v>
      </c>
      <c r="I46" s="5">
        <v>9</v>
      </c>
      <c r="J46" s="2"/>
      <c r="K46" s="2"/>
      <c r="L46" s="2"/>
      <c r="M46" s="2"/>
      <c r="N46" s="2"/>
      <c r="O46" s="2"/>
      <c r="P46" s="2"/>
      <c r="Q46" s="2"/>
      <c r="R46" s="2"/>
      <c r="S46" s="2"/>
      <c r="T46" s="2"/>
      <c r="U46" s="2"/>
      <c r="V46" s="2"/>
      <c r="W46" s="2"/>
      <c r="X46" s="2"/>
      <c r="Y46" s="2"/>
      <c r="Z46" s="2"/>
    </row>
    <row r="47" spans="1:26" ht="15.75" customHeight="1">
      <c r="A47" s="4"/>
      <c r="B47" s="5"/>
      <c r="C47" s="4"/>
      <c r="D47" s="2"/>
      <c r="E47" s="4"/>
      <c r="F47" s="507"/>
      <c r="G47" s="507"/>
      <c r="H47" s="5" t="s">
        <v>12</v>
      </c>
      <c r="I47" s="5" t="s">
        <v>144</v>
      </c>
      <c r="J47" s="2"/>
      <c r="K47" s="2"/>
      <c r="L47" s="2"/>
      <c r="M47" s="2"/>
      <c r="N47" s="2"/>
      <c r="O47" s="2"/>
      <c r="P47" s="2"/>
      <c r="Q47" s="2"/>
      <c r="R47" s="2"/>
      <c r="S47" s="2"/>
      <c r="T47" s="2"/>
      <c r="U47" s="2"/>
      <c r="V47" s="2"/>
      <c r="W47" s="2"/>
      <c r="X47" s="2"/>
      <c r="Y47" s="2"/>
      <c r="Z47" s="2"/>
    </row>
    <row r="48" spans="1:26" ht="15.75" customHeight="1">
      <c r="A48" s="7"/>
      <c r="B48" s="8"/>
      <c r="C48" s="7"/>
      <c r="D48" s="9"/>
      <c r="E48" s="7"/>
      <c r="F48" s="509"/>
      <c r="G48" s="509"/>
      <c r="H48" s="5" t="s">
        <v>109</v>
      </c>
      <c r="I48" s="5" t="s">
        <v>145</v>
      </c>
      <c r="J48" s="2"/>
      <c r="K48" s="2"/>
      <c r="L48" s="2"/>
      <c r="M48" s="2"/>
      <c r="N48" s="2"/>
      <c r="O48" s="2"/>
      <c r="P48" s="2"/>
      <c r="Q48" s="2"/>
      <c r="R48" s="2"/>
      <c r="S48" s="2"/>
      <c r="T48" s="2"/>
      <c r="U48" s="2"/>
      <c r="V48" s="2"/>
      <c r="W48" s="2"/>
      <c r="X48" s="2"/>
      <c r="Y48" s="2"/>
      <c r="Z48" s="2"/>
    </row>
    <row r="49" spans="1:26" ht="15.75" customHeight="1">
      <c r="A49" s="4"/>
      <c r="B49" s="5"/>
      <c r="C49" s="4"/>
      <c r="D49" s="2"/>
      <c r="E49" s="4"/>
      <c r="F49" s="2"/>
      <c r="G49" s="2"/>
      <c r="H49" s="5"/>
      <c r="I49" s="5"/>
      <c r="J49" s="2"/>
      <c r="K49" s="2"/>
      <c r="L49" s="2"/>
      <c r="M49" s="2"/>
      <c r="N49" s="2"/>
      <c r="O49" s="2"/>
      <c r="P49" s="2"/>
      <c r="Q49" s="2"/>
      <c r="R49" s="2"/>
      <c r="S49" s="2"/>
      <c r="T49" s="2"/>
      <c r="U49" s="2"/>
      <c r="V49" s="2"/>
      <c r="W49" s="2"/>
      <c r="X49" s="2"/>
      <c r="Y49" s="2"/>
      <c r="Z49" s="2"/>
    </row>
    <row r="50" spans="1:26" ht="15" customHeight="1">
      <c r="A50" s="4">
        <v>19</v>
      </c>
      <c r="B50" s="5" t="s">
        <v>146</v>
      </c>
      <c r="C50" s="4" t="s">
        <v>147</v>
      </c>
      <c r="D50" s="2" t="s">
        <v>148</v>
      </c>
      <c r="E50" s="4"/>
      <c r="F50" s="508" t="s">
        <v>149</v>
      </c>
      <c r="G50" s="507"/>
      <c r="H50" s="5" t="s">
        <v>9</v>
      </c>
      <c r="I50" s="5">
        <v>10</v>
      </c>
      <c r="J50" s="2"/>
      <c r="K50" s="2"/>
      <c r="L50" s="2"/>
      <c r="M50" s="2"/>
      <c r="N50" s="2"/>
      <c r="O50" s="2"/>
      <c r="P50" s="2"/>
      <c r="Q50" s="2"/>
      <c r="R50" s="2"/>
      <c r="S50" s="2"/>
      <c r="T50" s="2"/>
      <c r="U50" s="2"/>
      <c r="V50" s="2"/>
      <c r="W50" s="2"/>
      <c r="X50" s="2"/>
      <c r="Y50" s="2"/>
      <c r="Z50" s="2"/>
    </row>
    <row r="51" spans="1:26" ht="15.75" customHeight="1">
      <c r="A51" s="4">
        <f t="shared" ref="A51:A60" si="0">A50+1</f>
        <v>20</v>
      </c>
      <c r="B51" s="5" t="s">
        <v>150</v>
      </c>
      <c r="C51" s="4"/>
      <c r="D51" s="2" t="s">
        <v>151</v>
      </c>
      <c r="E51" s="4"/>
      <c r="F51" s="507"/>
      <c r="G51" s="507"/>
      <c r="H51" s="5" t="s">
        <v>12</v>
      </c>
      <c r="I51" s="5" t="s">
        <v>152</v>
      </c>
      <c r="J51" s="2"/>
      <c r="K51" s="2"/>
      <c r="L51" s="2"/>
      <c r="M51" s="2"/>
      <c r="N51" s="2"/>
      <c r="O51" s="2"/>
      <c r="P51" s="2"/>
      <c r="Q51" s="2"/>
      <c r="R51" s="2"/>
      <c r="S51" s="2"/>
      <c r="T51" s="2"/>
      <c r="U51" s="2"/>
      <c r="V51" s="2"/>
      <c r="W51" s="2"/>
      <c r="X51" s="2"/>
      <c r="Y51" s="2"/>
      <c r="Z51" s="2"/>
    </row>
    <row r="52" spans="1:26" ht="15.75" customHeight="1">
      <c r="A52" s="4">
        <f t="shared" si="0"/>
        <v>21</v>
      </c>
      <c r="B52" s="5" t="s">
        <v>153</v>
      </c>
      <c r="C52" s="4"/>
      <c r="D52" s="2" t="s">
        <v>154</v>
      </c>
      <c r="E52" s="4"/>
      <c r="F52" s="507"/>
      <c r="G52" s="507"/>
      <c r="H52" s="5" t="s">
        <v>14</v>
      </c>
      <c r="I52" s="5">
        <v>13</v>
      </c>
      <c r="J52" s="2"/>
      <c r="K52" s="2"/>
      <c r="L52" s="2"/>
      <c r="M52" s="2"/>
      <c r="N52" s="2"/>
      <c r="O52" s="2"/>
      <c r="P52" s="2"/>
      <c r="Q52" s="2"/>
      <c r="R52" s="2"/>
      <c r="S52" s="2"/>
      <c r="T52" s="2"/>
      <c r="U52" s="2"/>
      <c r="V52" s="2"/>
      <c r="W52" s="2"/>
      <c r="X52" s="2"/>
      <c r="Y52" s="2"/>
      <c r="Z52" s="2"/>
    </row>
    <row r="53" spans="1:26" ht="15.75" customHeight="1">
      <c r="A53" s="4">
        <f t="shared" si="0"/>
        <v>22</v>
      </c>
      <c r="B53" s="5" t="s">
        <v>155</v>
      </c>
      <c r="C53" s="4" t="s">
        <v>40</v>
      </c>
      <c r="D53" s="2" t="s">
        <v>156</v>
      </c>
      <c r="E53" s="4"/>
      <c r="F53" s="507"/>
      <c r="G53" s="507"/>
      <c r="H53" s="5" t="s">
        <v>17</v>
      </c>
      <c r="I53" s="5" t="s">
        <v>157</v>
      </c>
      <c r="J53" s="2"/>
      <c r="K53" s="2"/>
      <c r="L53" s="2"/>
      <c r="M53" s="2"/>
      <c r="N53" s="2"/>
      <c r="O53" s="2"/>
      <c r="P53" s="2"/>
      <c r="Q53" s="2"/>
      <c r="R53" s="2"/>
      <c r="S53" s="2"/>
      <c r="T53" s="2"/>
      <c r="U53" s="2"/>
      <c r="V53" s="2"/>
      <c r="W53" s="2"/>
      <c r="X53" s="2"/>
      <c r="Y53" s="2"/>
      <c r="Z53" s="2"/>
    </row>
    <row r="54" spans="1:26" ht="15.75" customHeight="1">
      <c r="A54" s="4">
        <f t="shared" si="0"/>
        <v>23</v>
      </c>
      <c r="B54" s="5" t="s">
        <v>158</v>
      </c>
      <c r="C54" s="4"/>
      <c r="D54" s="2" t="s">
        <v>159</v>
      </c>
      <c r="E54" s="4"/>
      <c r="F54" s="507"/>
      <c r="G54" s="507"/>
      <c r="H54" s="5" t="s">
        <v>160</v>
      </c>
      <c r="I54" s="5" t="s">
        <v>161</v>
      </c>
      <c r="J54" s="2"/>
      <c r="K54" s="2"/>
      <c r="L54" s="2"/>
      <c r="M54" s="2"/>
      <c r="N54" s="2"/>
      <c r="O54" s="2"/>
      <c r="P54" s="2"/>
      <c r="Q54" s="2"/>
      <c r="R54" s="2"/>
      <c r="S54" s="2"/>
      <c r="T54" s="2"/>
      <c r="U54" s="2"/>
      <c r="V54" s="2"/>
      <c r="W54" s="2"/>
      <c r="X54" s="2"/>
      <c r="Y54" s="2"/>
      <c r="Z54" s="2"/>
    </row>
    <row r="55" spans="1:26" ht="15.75" customHeight="1">
      <c r="A55" s="4">
        <f t="shared" si="0"/>
        <v>24</v>
      </c>
      <c r="B55" s="5" t="s">
        <v>162</v>
      </c>
      <c r="C55" s="4"/>
      <c r="D55" s="506" t="s">
        <v>163</v>
      </c>
      <c r="E55" s="4"/>
      <c r="F55" s="507"/>
      <c r="G55" s="507"/>
      <c r="H55" s="5" t="s">
        <v>27</v>
      </c>
      <c r="I55" s="5" t="s">
        <v>164</v>
      </c>
      <c r="J55" s="2"/>
      <c r="K55" s="2"/>
      <c r="L55" s="2"/>
      <c r="M55" s="2"/>
      <c r="N55" s="2"/>
      <c r="O55" s="2"/>
      <c r="P55" s="2"/>
      <c r="Q55" s="2"/>
      <c r="R55" s="2"/>
      <c r="S55" s="2"/>
      <c r="T55" s="2"/>
      <c r="U55" s="2"/>
      <c r="V55" s="2"/>
      <c r="W55" s="2"/>
      <c r="X55" s="2"/>
      <c r="Y55" s="2"/>
      <c r="Z55" s="2"/>
    </row>
    <row r="56" spans="1:26" ht="15.75" customHeight="1">
      <c r="A56" s="4">
        <f t="shared" si="0"/>
        <v>25</v>
      </c>
      <c r="B56" s="5" t="s">
        <v>165</v>
      </c>
      <c r="C56" s="4"/>
      <c r="D56" s="507"/>
      <c r="E56" s="4"/>
      <c r="F56" s="507"/>
      <c r="G56" s="507"/>
      <c r="H56" s="5"/>
      <c r="I56" s="5"/>
      <c r="J56" s="2"/>
      <c r="K56" s="2"/>
      <c r="L56" s="2"/>
      <c r="M56" s="2"/>
      <c r="N56" s="2"/>
      <c r="O56" s="2"/>
      <c r="P56" s="2"/>
      <c r="Q56" s="2"/>
      <c r="R56" s="2"/>
      <c r="S56" s="2"/>
      <c r="T56" s="2"/>
      <c r="U56" s="2"/>
      <c r="V56" s="2"/>
      <c r="W56" s="2"/>
      <c r="X56" s="2"/>
      <c r="Y56" s="2"/>
      <c r="Z56" s="2"/>
    </row>
    <row r="57" spans="1:26" ht="15.75" customHeight="1">
      <c r="A57" s="4">
        <f t="shared" si="0"/>
        <v>26</v>
      </c>
      <c r="B57" s="5" t="s">
        <v>166</v>
      </c>
      <c r="C57" s="4" t="s">
        <v>40</v>
      </c>
      <c r="D57" s="2" t="s">
        <v>167</v>
      </c>
      <c r="E57" s="4"/>
      <c r="F57" s="507"/>
      <c r="G57" s="507"/>
      <c r="H57" s="5"/>
      <c r="I57" s="5"/>
      <c r="J57" s="2"/>
      <c r="K57" s="2"/>
      <c r="L57" s="2"/>
      <c r="M57" s="2"/>
      <c r="N57" s="2"/>
      <c r="O57" s="2"/>
      <c r="P57" s="2"/>
      <c r="Q57" s="2"/>
      <c r="R57" s="2"/>
      <c r="S57" s="2"/>
      <c r="T57" s="2"/>
      <c r="U57" s="2"/>
      <c r="V57" s="2"/>
      <c r="W57" s="2"/>
      <c r="X57" s="2"/>
      <c r="Y57" s="2"/>
      <c r="Z57" s="2"/>
    </row>
    <row r="58" spans="1:26" ht="15.75" customHeight="1">
      <c r="A58" s="4">
        <f t="shared" si="0"/>
        <v>27</v>
      </c>
      <c r="B58" s="5" t="s">
        <v>168</v>
      </c>
      <c r="C58" s="4" t="s">
        <v>84</v>
      </c>
      <c r="D58" s="2" t="s">
        <v>169</v>
      </c>
      <c r="E58" s="4"/>
      <c r="F58" s="507"/>
      <c r="G58" s="507"/>
      <c r="H58" s="5"/>
      <c r="I58" s="5"/>
      <c r="J58" s="2"/>
      <c r="K58" s="2"/>
      <c r="L58" s="2"/>
      <c r="M58" s="2"/>
      <c r="N58" s="2"/>
      <c r="O58" s="2"/>
      <c r="P58" s="2"/>
      <c r="Q58" s="2"/>
      <c r="R58" s="2"/>
      <c r="S58" s="2"/>
      <c r="T58" s="2"/>
      <c r="U58" s="2"/>
      <c r="V58" s="2"/>
      <c r="W58" s="2"/>
      <c r="X58" s="2"/>
      <c r="Y58" s="2"/>
      <c r="Z58" s="2"/>
    </row>
    <row r="59" spans="1:26" ht="15.75" customHeight="1">
      <c r="A59" s="4">
        <f t="shared" si="0"/>
        <v>28</v>
      </c>
      <c r="B59" s="5" t="s">
        <v>170</v>
      </c>
      <c r="C59" s="4" t="s">
        <v>84</v>
      </c>
      <c r="D59" s="2" t="s">
        <v>171</v>
      </c>
      <c r="E59" s="4"/>
      <c r="F59" s="507"/>
      <c r="G59" s="507"/>
      <c r="H59" s="5"/>
      <c r="I59" s="5"/>
      <c r="J59" s="2"/>
      <c r="K59" s="2"/>
      <c r="L59" s="2"/>
      <c r="M59" s="2"/>
      <c r="N59" s="2"/>
      <c r="O59" s="2"/>
      <c r="P59" s="2"/>
      <c r="Q59" s="2"/>
      <c r="R59" s="2"/>
      <c r="S59" s="2"/>
      <c r="T59" s="2"/>
      <c r="U59" s="2"/>
      <c r="V59" s="2"/>
      <c r="W59" s="2"/>
      <c r="X59" s="2"/>
      <c r="Y59" s="2"/>
      <c r="Z59" s="2"/>
    </row>
    <row r="60" spans="1:26" ht="15.75" customHeight="1">
      <c r="A60" s="4">
        <f t="shared" si="0"/>
        <v>29</v>
      </c>
      <c r="B60" s="5" t="s">
        <v>172</v>
      </c>
      <c r="C60" s="4"/>
      <c r="D60" s="2" t="s">
        <v>173</v>
      </c>
      <c r="E60" s="4"/>
      <c r="F60" s="507"/>
      <c r="G60" s="507"/>
      <c r="H60" s="5"/>
      <c r="I60" s="5"/>
      <c r="J60" s="2"/>
      <c r="K60" s="2"/>
      <c r="L60" s="2"/>
      <c r="M60" s="2"/>
      <c r="N60" s="2"/>
      <c r="O60" s="2"/>
      <c r="P60" s="2"/>
      <c r="Q60" s="2"/>
      <c r="R60" s="2"/>
      <c r="S60" s="2"/>
      <c r="T60" s="2"/>
      <c r="U60" s="2"/>
      <c r="V60" s="2"/>
      <c r="W60" s="2"/>
      <c r="X60" s="2"/>
      <c r="Y60" s="2"/>
      <c r="Z60" s="2"/>
    </row>
    <row r="61" spans="1:26" ht="15.75" customHeight="1">
      <c r="A61" s="4" t="s">
        <v>174</v>
      </c>
      <c r="B61" s="5" t="s">
        <v>175</v>
      </c>
      <c r="C61" s="4"/>
      <c r="D61" s="2" t="s">
        <v>176</v>
      </c>
      <c r="E61" s="4"/>
      <c r="F61" s="507"/>
      <c r="G61" s="507"/>
      <c r="H61" s="5"/>
      <c r="I61" s="5"/>
      <c r="J61" s="2"/>
      <c r="K61" s="2"/>
      <c r="L61" s="2"/>
      <c r="M61" s="2"/>
      <c r="N61" s="2"/>
      <c r="O61" s="2"/>
      <c r="P61" s="2"/>
      <c r="Q61" s="2"/>
      <c r="R61" s="2"/>
      <c r="S61" s="2"/>
      <c r="T61" s="2"/>
      <c r="U61" s="2"/>
      <c r="V61" s="2"/>
      <c r="W61" s="2"/>
      <c r="X61" s="2"/>
      <c r="Y61" s="2"/>
      <c r="Z61" s="2"/>
    </row>
    <row r="62" spans="1:26" ht="15.75" customHeight="1">
      <c r="A62" s="4">
        <v>30</v>
      </c>
      <c r="B62" s="5"/>
      <c r="C62" s="4" t="s">
        <v>84</v>
      </c>
      <c r="D62" s="2" t="s">
        <v>177</v>
      </c>
      <c r="E62" s="4"/>
      <c r="F62" s="507"/>
      <c r="G62" s="507"/>
      <c r="H62" s="5"/>
      <c r="I62" s="5"/>
      <c r="J62" s="2"/>
      <c r="K62" s="2"/>
      <c r="L62" s="2"/>
      <c r="M62" s="2"/>
      <c r="N62" s="2"/>
      <c r="O62" s="2"/>
      <c r="P62" s="2"/>
      <c r="Q62" s="2"/>
      <c r="R62" s="2"/>
      <c r="S62" s="2"/>
      <c r="T62" s="2"/>
      <c r="U62" s="2"/>
      <c r="V62" s="2"/>
      <c r="W62" s="2"/>
      <c r="X62" s="2"/>
      <c r="Y62" s="2"/>
      <c r="Z62" s="2"/>
    </row>
    <row r="63" spans="1:26" ht="15" customHeight="1">
      <c r="A63" s="4">
        <f t="shared" ref="A63:A72" si="1">A62+1</f>
        <v>31</v>
      </c>
      <c r="B63" s="5" t="s">
        <v>178</v>
      </c>
      <c r="C63" s="4" t="s">
        <v>179</v>
      </c>
      <c r="D63" s="2" t="s">
        <v>180</v>
      </c>
      <c r="E63" s="4"/>
      <c r="F63" s="508" t="s">
        <v>181</v>
      </c>
      <c r="G63" s="507"/>
      <c r="H63" s="5" t="s">
        <v>9</v>
      </c>
      <c r="I63" s="5">
        <v>11</v>
      </c>
      <c r="J63" s="2"/>
      <c r="K63" s="2"/>
      <c r="L63" s="2"/>
      <c r="M63" s="2"/>
      <c r="N63" s="2"/>
      <c r="O63" s="2"/>
      <c r="P63" s="2"/>
      <c r="Q63" s="2"/>
      <c r="R63" s="2"/>
      <c r="S63" s="2"/>
      <c r="T63" s="2"/>
      <c r="U63" s="2"/>
      <c r="V63" s="2"/>
      <c r="W63" s="2"/>
      <c r="X63" s="2"/>
      <c r="Y63" s="2"/>
      <c r="Z63" s="2"/>
    </row>
    <row r="64" spans="1:26" ht="15.75" customHeight="1">
      <c r="A64" s="4">
        <f t="shared" si="1"/>
        <v>32</v>
      </c>
      <c r="B64" s="5" t="s">
        <v>182</v>
      </c>
      <c r="C64" s="4" t="s">
        <v>40</v>
      </c>
      <c r="D64" s="2" t="s">
        <v>183</v>
      </c>
      <c r="E64" s="4"/>
      <c r="F64" s="507"/>
      <c r="G64" s="507"/>
      <c r="H64" s="5" t="s">
        <v>12</v>
      </c>
      <c r="I64" s="5" t="s">
        <v>184</v>
      </c>
      <c r="J64" s="2"/>
      <c r="K64" s="2"/>
      <c r="L64" s="2"/>
      <c r="M64" s="2"/>
      <c r="N64" s="2"/>
      <c r="O64" s="2"/>
      <c r="P64" s="2"/>
      <c r="Q64" s="2"/>
      <c r="R64" s="2"/>
      <c r="S64" s="2"/>
      <c r="T64" s="2"/>
      <c r="U64" s="2"/>
      <c r="V64" s="2"/>
      <c r="W64" s="2"/>
      <c r="X64" s="2"/>
      <c r="Y64" s="2"/>
      <c r="Z64" s="2"/>
    </row>
    <row r="65" spans="1:26" ht="15.75" customHeight="1">
      <c r="A65" s="4">
        <f t="shared" si="1"/>
        <v>33</v>
      </c>
      <c r="B65" s="5" t="s">
        <v>185</v>
      </c>
      <c r="C65" s="4" t="s">
        <v>84</v>
      </c>
      <c r="D65" s="2" t="s">
        <v>186</v>
      </c>
      <c r="E65" s="4"/>
      <c r="F65" s="507"/>
      <c r="G65" s="507"/>
      <c r="H65" s="5" t="s">
        <v>109</v>
      </c>
      <c r="I65" s="5" t="s">
        <v>187</v>
      </c>
      <c r="J65" s="2"/>
      <c r="K65" s="2"/>
      <c r="L65" s="2"/>
      <c r="M65" s="2"/>
      <c r="N65" s="2"/>
      <c r="O65" s="2"/>
      <c r="P65" s="2"/>
      <c r="Q65" s="2"/>
      <c r="R65" s="2"/>
      <c r="S65" s="2"/>
      <c r="T65" s="2"/>
      <c r="U65" s="2"/>
      <c r="V65" s="2"/>
      <c r="W65" s="2"/>
      <c r="X65" s="2"/>
      <c r="Y65" s="2"/>
      <c r="Z65" s="2"/>
    </row>
    <row r="66" spans="1:26" ht="15.75" customHeight="1">
      <c r="A66" s="4">
        <f t="shared" si="1"/>
        <v>34</v>
      </c>
      <c r="B66" s="5" t="s">
        <v>188</v>
      </c>
      <c r="C66" s="4" t="s">
        <v>84</v>
      </c>
      <c r="D66" s="2" t="s">
        <v>189</v>
      </c>
      <c r="E66" s="4"/>
      <c r="F66" s="507"/>
      <c r="G66" s="507"/>
      <c r="H66" s="5"/>
      <c r="I66" s="5" t="s">
        <v>190</v>
      </c>
      <c r="J66" s="2"/>
      <c r="K66" s="2"/>
      <c r="L66" s="2"/>
      <c r="M66" s="2"/>
      <c r="N66" s="2"/>
      <c r="O66" s="2"/>
      <c r="P66" s="2"/>
      <c r="Q66" s="2"/>
      <c r="R66" s="2"/>
      <c r="S66" s="2"/>
      <c r="T66" s="2"/>
      <c r="U66" s="2"/>
      <c r="V66" s="2"/>
      <c r="W66" s="2"/>
      <c r="X66" s="2"/>
      <c r="Y66" s="2"/>
      <c r="Z66" s="2"/>
    </row>
    <row r="67" spans="1:26" ht="15.75" customHeight="1">
      <c r="A67" s="4">
        <f t="shared" si="1"/>
        <v>35</v>
      </c>
      <c r="B67" s="5" t="s">
        <v>191</v>
      </c>
      <c r="C67" s="4" t="s">
        <v>84</v>
      </c>
      <c r="D67" s="2" t="s">
        <v>192</v>
      </c>
      <c r="E67" s="15" t="s">
        <v>193</v>
      </c>
      <c r="F67" s="507"/>
      <c r="G67" s="507"/>
      <c r="H67" s="5"/>
      <c r="I67" s="5" t="s">
        <v>194</v>
      </c>
      <c r="J67" s="2"/>
      <c r="K67" s="2"/>
      <c r="L67" s="2"/>
      <c r="M67" s="2"/>
      <c r="N67" s="2"/>
      <c r="O67" s="2"/>
      <c r="P67" s="2"/>
      <c r="Q67" s="2"/>
      <c r="R67" s="2"/>
      <c r="S67" s="2"/>
      <c r="T67" s="2"/>
      <c r="U67" s="2"/>
      <c r="V67" s="2"/>
      <c r="W67" s="2"/>
      <c r="X67" s="2"/>
      <c r="Y67" s="2"/>
      <c r="Z67" s="2"/>
    </row>
    <row r="68" spans="1:26" ht="15.75" customHeight="1">
      <c r="A68" s="4">
        <f t="shared" si="1"/>
        <v>36</v>
      </c>
      <c r="B68" s="5" t="s">
        <v>195</v>
      </c>
      <c r="C68" s="4" t="s">
        <v>84</v>
      </c>
      <c r="D68" s="2" t="s">
        <v>196</v>
      </c>
      <c r="E68" s="4"/>
      <c r="F68" s="507"/>
      <c r="G68" s="507"/>
      <c r="H68" s="5"/>
      <c r="I68" s="5"/>
      <c r="J68" s="2"/>
      <c r="K68" s="2"/>
      <c r="L68" s="2"/>
      <c r="M68" s="2"/>
      <c r="N68" s="2"/>
      <c r="O68" s="2"/>
      <c r="P68" s="2"/>
      <c r="Q68" s="2"/>
      <c r="R68" s="2"/>
      <c r="S68" s="2"/>
      <c r="T68" s="2"/>
      <c r="U68" s="2"/>
      <c r="V68" s="2"/>
      <c r="W68" s="2"/>
      <c r="X68" s="2"/>
      <c r="Y68" s="2"/>
      <c r="Z68" s="2"/>
    </row>
    <row r="69" spans="1:26" ht="15.75" customHeight="1">
      <c r="A69" s="4">
        <f t="shared" si="1"/>
        <v>37</v>
      </c>
      <c r="B69" s="5" t="s">
        <v>197</v>
      </c>
      <c r="C69" s="4" t="s">
        <v>84</v>
      </c>
      <c r="D69" s="2" t="s">
        <v>198</v>
      </c>
      <c r="E69" s="15" t="s">
        <v>199</v>
      </c>
      <c r="F69" s="507"/>
      <c r="G69" s="507"/>
      <c r="H69" s="5"/>
      <c r="I69" s="5"/>
      <c r="J69" s="2"/>
      <c r="K69" s="2"/>
      <c r="L69" s="2"/>
      <c r="M69" s="2"/>
      <c r="N69" s="2"/>
      <c r="O69" s="2"/>
      <c r="P69" s="2"/>
      <c r="Q69" s="2"/>
      <c r="R69" s="2"/>
      <c r="S69" s="2"/>
      <c r="T69" s="2"/>
      <c r="U69" s="2"/>
      <c r="V69" s="2"/>
      <c r="W69" s="2"/>
      <c r="X69" s="2"/>
      <c r="Y69" s="2"/>
      <c r="Z69" s="2"/>
    </row>
    <row r="70" spans="1:26" ht="15" customHeight="1">
      <c r="A70" s="4">
        <f t="shared" si="1"/>
        <v>38</v>
      </c>
      <c r="B70" s="5" t="s">
        <v>200</v>
      </c>
      <c r="C70" s="4" t="s">
        <v>40</v>
      </c>
      <c r="D70" s="2" t="s">
        <v>201</v>
      </c>
      <c r="E70" s="4"/>
      <c r="F70" s="508" t="s">
        <v>202</v>
      </c>
      <c r="G70" s="507"/>
      <c r="H70" s="5" t="s">
        <v>9</v>
      </c>
      <c r="I70" s="5">
        <v>12</v>
      </c>
      <c r="J70" s="2"/>
      <c r="K70" s="2"/>
      <c r="L70" s="2"/>
      <c r="M70" s="2"/>
      <c r="N70" s="2"/>
      <c r="O70" s="2"/>
      <c r="P70" s="2"/>
      <c r="Q70" s="2"/>
      <c r="R70" s="2"/>
      <c r="S70" s="2"/>
      <c r="T70" s="2"/>
      <c r="U70" s="2"/>
      <c r="V70" s="2"/>
      <c r="W70" s="2"/>
      <c r="X70" s="2"/>
      <c r="Y70" s="2"/>
      <c r="Z70" s="2"/>
    </row>
    <row r="71" spans="1:26" ht="15.75" customHeight="1">
      <c r="A71" s="4">
        <f t="shared" si="1"/>
        <v>39</v>
      </c>
      <c r="B71" s="5" t="s">
        <v>203</v>
      </c>
      <c r="C71" s="4" t="s">
        <v>84</v>
      </c>
      <c r="D71" s="2" t="s">
        <v>204</v>
      </c>
      <c r="E71" s="4"/>
      <c r="F71" s="507"/>
      <c r="G71" s="507"/>
      <c r="H71" s="5"/>
      <c r="I71" s="5"/>
      <c r="J71" s="2"/>
      <c r="K71" s="2"/>
      <c r="L71" s="2"/>
      <c r="M71" s="2"/>
      <c r="N71" s="2"/>
      <c r="O71" s="2"/>
      <c r="P71" s="2"/>
      <c r="Q71" s="2"/>
      <c r="R71" s="2"/>
      <c r="S71" s="2"/>
      <c r="T71" s="2"/>
      <c r="U71" s="2"/>
      <c r="V71" s="2"/>
      <c r="W71" s="2"/>
      <c r="X71" s="2"/>
      <c r="Y71" s="2"/>
      <c r="Z71" s="2"/>
    </row>
    <row r="72" spans="1:26" ht="15.75" customHeight="1">
      <c r="A72" s="4">
        <f t="shared" si="1"/>
        <v>40</v>
      </c>
      <c r="B72" s="5" t="s">
        <v>205</v>
      </c>
      <c r="C72" s="4" t="s">
        <v>84</v>
      </c>
      <c r="D72" s="2" t="s">
        <v>206</v>
      </c>
      <c r="E72" s="4"/>
      <c r="F72" s="507"/>
      <c r="G72" s="507"/>
      <c r="H72" s="5"/>
      <c r="I72" s="5"/>
      <c r="J72" s="2"/>
      <c r="K72" s="2"/>
      <c r="L72" s="2"/>
      <c r="M72" s="2"/>
      <c r="N72" s="2"/>
      <c r="O72" s="2"/>
      <c r="P72" s="2"/>
      <c r="Q72" s="2"/>
      <c r="R72" s="2"/>
      <c r="S72" s="2"/>
      <c r="T72" s="2"/>
      <c r="U72" s="2"/>
      <c r="V72" s="2"/>
      <c r="W72" s="2"/>
      <c r="X72" s="2"/>
      <c r="Y72" s="2"/>
      <c r="Z72" s="2"/>
    </row>
    <row r="73" spans="1:26" ht="15.75" customHeight="1">
      <c r="A73" s="4" t="s">
        <v>207</v>
      </c>
      <c r="B73" s="5" t="s">
        <v>208</v>
      </c>
      <c r="C73" s="4" t="s">
        <v>84</v>
      </c>
      <c r="D73" s="2" t="s">
        <v>209</v>
      </c>
      <c r="E73" s="4"/>
      <c r="F73" s="507"/>
      <c r="G73" s="507"/>
      <c r="H73" s="5"/>
      <c r="I73" s="5"/>
      <c r="J73" s="2"/>
      <c r="K73" s="2"/>
      <c r="L73" s="2"/>
      <c r="M73" s="2"/>
      <c r="N73" s="2"/>
      <c r="O73" s="2"/>
      <c r="P73" s="2"/>
      <c r="Q73" s="2"/>
      <c r="R73" s="2"/>
      <c r="S73" s="2"/>
      <c r="T73" s="2"/>
      <c r="U73" s="2"/>
      <c r="V73" s="2"/>
      <c r="W73" s="2"/>
      <c r="X73" s="2"/>
      <c r="Y73" s="2"/>
      <c r="Z73" s="2"/>
    </row>
    <row r="74" spans="1:26" ht="15.75" customHeight="1">
      <c r="A74" s="4">
        <v>40</v>
      </c>
      <c r="B74" s="5" t="s">
        <v>210</v>
      </c>
      <c r="C74" s="4"/>
      <c r="D74" s="2" t="s">
        <v>211</v>
      </c>
      <c r="E74" s="4"/>
      <c r="F74" s="507"/>
      <c r="G74" s="507"/>
      <c r="H74" s="5"/>
      <c r="I74" s="5"/>
      <c r="J74" s="2"/>
      <c r="K74" s="2"/>
      <c r="L74" s="2"/>
      <c r="M74" s="2"/>
      <c r="N74" s="2"/>
      <c r="O74" s="2"/>
      <c r="P74" s="2"/>
      <c r="Q74" s="2"/>
      <c r="R74" s="2"/>
      <c r="S74" s="2"/>
      <c r="T74" s="2"/>
      <c r="U74" s="2"/>
      <c r="V74" s="2"/>
      <c r="W74" s="2"/>
      <c r="X74" s="2"/>
      <c r="Y74" s="2"/>
      <c r="Z74" s="2"/>
    </row>
    <row r="75" spans="1:26" ht="15.75" customHeight="1">
      <c r="A75" s="4">
        <v>41</v>
      </c>
      <c r="B75" s="5" t="s">
        <v>212</v>
      </c>
      <c r="C75" s="4"/>
      <c r="D75" s="2" t="s">
        <v>213</v>
      </c>
      <c r="E75" s="4"/>
      <c r="F75" s="507"/>
      <c r="G75" s="507"/>
      <c r="H75" s="5"/>
      <c r="I75" s="5"/>
      <c r="J75" s="2"/>
      <c r="K75" s="2"/>
      <c r="L75" s="2"/>
      <c r="M75" s="2"/>
      <c r="N75" s="2"/>
      <c r="O75" s="2"/>
      <c r="P75" s="2"/>
      <c r="Q75" s="2"/>
      <c r="R75" s="2"/>
      <c r="S75" s="2"/>
      <c r="T75" s="2"/>
      <c r="U75" s="2"/>
      <c r="V75" s="2"/>
      <c r="W75" s="2"/>
      <c r="X75" s="2"/>
      <c r="Y75" s="2"/>
      <c r="Z75" s="2"/>
    </row>
    <row r="76" spans="1:26" ht="15.75" customHeight="1">
      <c r="A76" s="4">
        <v>42</v>
      </c>
      <c r="B76" s="5" t="s">
        <v>214</v>
      </c>
      <c r="C76" s="4" t="s">
        <v>84</v>
      </c>
      <c r="D76" s="2" t="s">
        <v>215</v>
      </c>
      <c r="E76" s="4"/>
      <c r="F76" s="507"/>
      <c r="G76" s="507"/>
      <c r="H76" s="5"/>
      <c r="I76" s="5"/>
      <c r="J76" s="2"/>
      <c r="K76" s="2"/>
      <c r="L76" s="2"/>
      <c r="M76" s="2"/>
      <c r="N76" s="2"/>
      <c r="O76" s="2"/>
      <c r="P76" s="2"/>
      <c r="Q76" s="2"/>
      <c r="R76" s="2"/>
      <c r="S76" s="2"/>
      <c r="T76" s="2"/>
      <c r="U76" s="2"/>
      <c r="V76" s="2"/>
      <c r="W76" s="2"/>
      <c r="X76" s="2"/>
      <c r="Y76" s="2"/>
      <c r="Z76" s="2"/>
    </row>
    <row r="77" spans="1:26" ht="15.75" customHeight="1">
      <c r="A77" s="4">
        <v>43</v>
      </c>
      <c r="B77" s="5" t="s">
        <v>216</v>
      </c>
      <c r="C77" s="4" t="s">
        <v>40</v>
      </c>
      <c r="D77" s="2" t="s">
        <v>217</v>
      </c>
      <c r="E77" s="4"/>
      <c r="F77" s="507"/>
      <c r="G77" s="507"/>
      <c r="H77" s="5"/>
      <c r="I77" s="5"/>
      <c r="J77" s="2"/>
      <c r="K77" s="2"/>
      <c r="L77" s="2"/>
      <c r="M77" s="2"/>
      <c r="N77" s="2"/>
      <c r="O77" s="2"/>
      <c r="P77" s="2"/>
      <c r="Q77" s="2"/>
      <c r="R77" s="2"/>
      <c r="S77" s="2"/>
      <c r="T77" s="2"/>
      <c r="U77" s="2"/>
      <c r="V77" s="2"/>
      <c r="W77" s="2"/>
      <c r="X77" s="2"/>
      <c r="Y77" s="2"/>
      <c r="Z77" s="2"/>
    </row>
    <row r="78" spans="1:26" ht="15.75" customHeight="1">
      <c r="A78" s="4">
        <v>44</v>
      </c>
      <c r="B78" s="5" t="s">
        <v>218</v>
      </c>
      <c r="C78" s="4" t="s">
        <v>40</v>
      </c>
      <c r="D78" s="2" t="s">
        <v>219</v>
      </c>
      <c r="E78" s="4"/>
      <c r="F78" s="507"/>
      <c r="G78" s="507"/>
      <c r="H78" s="5"/>
      <c r="I78" s="5"/>
      <c r="J78" s="2"/>
      <c r="K78" s="2"/>
      <c r="L78" s="2"/>
      <c r="M78" s="2"/>
      <c r="N78" s="2"/>
      <c r="O78" s="2"/>
      <c r="P78" s="2"/>
      <c r="Q78" s="2"/>
      <c r="R78" s="2"/>
      <c r="S78" s="2"/>
      <c r="T78" s="2"/>
      <c r="U78" s="2"/>
      <c r="V78" s="2"/>
      <c r="W78" s="2"/>
      <c r="X78" s="2"/>
      <c r="Y78" s="2"/>
      <c r="Z78" s="2"/>
    </row>
    <row r="79" spans="1:26" ht="15.75" customHeight="1">
      <c r="A79" s="4">
        <v>45</v>
      </c>
      <c r="B79" s="5" t="s">
        <v>220</v>
      </c>
      <c r="C79" s="4" t="s">
        <v>84</v>
      </c>
      <c r="D79" s="2" t="s">
        <v>221</v>
      </c>
      <c r="E79" s="4"/>
      <c r="F79" s="507"/>
      <c r="G79" s="507"/>
      <c r="H79" s="5"/>
      <c r="I79" s="5"/>
      <c r="J79" s="2"/>
      <c r="K79" s="2"/>
      <c r="L79" s="2"/>
      <c r="M79" s="2"/>
      <c r="N79" s="2"/>
      <c r="O79" s="2"/>
      <c r="P79" s="2"/>
      <c r="Q79" s="2"/>
      <c r="R79" s="2"/>
      <c r="S79" s="2"/>
      <c r="T79" s="2"/>
      <c r="U79" s="2"/>
      <c r="V79" s="2"/>
      <c r="W79" s="2"/>
      <c r="X79" s="2"/>
      <c r="Y79" s="2"/>
      <c r="Z79" s="2"/>
    </row>
    <row r="80" spans="1:26" ht="15" customHeight="1">
      <c r="A80" s="13" t="s">
        <v>222</v>
      </c>
      <c r="B80" s="5" t="s">
        <v>208</v>
      </c>
      <c r="C80" s="4" t="s">
        <v>84</v>
      </c>
      <c r="D80" s="2" t="s">
        <v>223</v>
      </c>
      <c r="E80" s="4"/>
      <c r="F80" s="507"/>
      <c r="G80" s="507"/>
      <c r="H80" s="5"/>
      <c r="I80" s="5"/>
      <c r="J80" s="2"/>
      <c r="K80" s="2"/>
      <c r="L80" s="2"/>
      <c r="M80" s="2"/>
      <c r="N80" s="2"/>
      <c r="O80" s="2"/>
      <c r="P80" s="2"/>
      <c r="Q80" s="2"/>
      <c r="R80" s="2"/>
      <c r="S80" s="2"/>
      <c r="T80" s="2"/>
      <c r="U80" s="2"/>
      <c r="V80" s="2"/>
      <c r="W80" s="2"/>
      <c r="X80" s="2"/>
      <c r="Y80" s="2"/>
      <c r="Z80" s="2"/>
    </row>
    <row r="81" spans="1:26" ht="15" customHeight="1">
      <c r="A81" s="4">
        <v>46</v>
      </c>
      <c r="B81" s="5" t="s">
        <v>224</v>
      </c>
      <c r="C81" s="4"/>
      <c r="D81" s="2" t="s">
        <v>225</v>
      </c>
      <c r="E81" s="4"/>
      <c r="F81" s="508" t="s">
        <v>226</v>
      </c>
      <c r="G81" s="507"/>
      <c r="H81" s="5" t="s">
        <v>9</v>
      </c>
      <c r="I81" s="5">
        <v>13</v>
      </c>
      <c r="J81" s="2"/>
      <c r="K81" s="2"/>
      <c r="L81" s="2"/>
      <c r="M81" s="2"/>
      <c r="N81" s="2"/>
      <c r="O81" s="2"/>
      <c r="P81" s="2"/>
      <c r="Q81" s="2"/>
      <c r="R81" s="2"/>
      <c r="S81" s="2"/>
      <c r="T81" s="2"/>
      <c r="U81" s="2"/>
      <c r="V81" s="2"/>
      <c r="W81" s="2"/>
      <c r="X81" s="2"/>
      <c r="Y81" s="2"/>
      <c r="Z81" s="2"/>
    </row>
    <row r="82" spans="1:26" ht="15" customHeight="1">
      <c r="A82" s="4">
        <v>47</v>
      </c>
      <c r="B82" s="5" t="s">
        <v>227</v>
      </c>
      <c r="C82" s="4"/>
      <c r="D82" s="2" t="s">
        <v>228</v>
      </c>
      <c r="E82" s="4"/>
      <c r="F82" s="507"/>
      <c r="G82" s="507"/>
      <c r="H82" s="5"/>
      <c r="I82" s="5"/>
      <c r="J82" s="2"/>
      <c r="K82" s="2"/>
      <c r="L82" s="2"/>
      <c r="M82" s="2"/>
      <c r="N82" s="2"/>
      <c r="O82" s="2"/>
      <c r="P82" s="2"/>
      <c r="Q82" s="2"/>
      <c r="R82" s="2"/>
      <c r="S82" s="2"/>
      <c r="T82" s="2"/>
      <c r="U82" s="2"/>
      <c r="V82" s="2"/>
      <c r="W82" s="2"/>
      <c r="X82" s="2"/>
      <c r="Y82" s="2"/>
      <c r="Z82" s="2"/>
    </row>
    <row r="83" spans="1:26" ht="15.75" customHeight="1">
      <c r="A83" s="4">
        <v>48</v>
      </c>
      <c r="B83" s="5" t="s">
        <v>229</v>
      </c>
      <c r="C83" s="4" t="s">
        <v>84</v>
      </c>
      <c r="D83" s="2" t="s">
        <v>230</v>
      </c>
      <c r="E83" s="4"/>
      <c r="F83" s="507"/>
      <c r="G83" s="507"/>
      <c r="H83" s="5"/>
      <c r="I83" s="5"/>
      <c r="J83" s="2"/>
      <c r="K83" s="2"/>
      <c r="L83" s="2"/>
      <c r="M83" s="2"/>
      <c r="N83" s="2"/>
      <c r="O83" s="2"/>
      <c r="P83" s="2"/>
      <c r="Q83" s="2"/>
      <c r="R83" s="2"/>
      <c r="S83" s="2"/>
      <c r="T83" s="2"/>
      <c r="U83" s="2"/>
      <c r="V83" s="2"/>
      <c r="W83" s="2"/>
      <c r="X83" s="2"/>
      <c r="Y83" s="2"/>
      <c r="Z83" s="2"/>
    </row>
    <row r="84" spans="1:26" ht="15.75" customHeight="1">
      <c r="A84" s="12" t="s">
        <v>231</v>
      </c>
      <c r="B84" s="8" t="s">
        <v>208</v>
      </c>
      <c r="C84" s="7" t="s">
        <v>84</v>
      </c>
      <c r="D84" s="9" t="s">
        <v>232</v>
      </c>
      <c r="E84" s="7" t="s">
        <v>233</v>
      </c>
      <c r="F84" s="509"/>
      <c r="G84" s="509"/>
      <c r="H84" s="5"/>
      <c r="I84" s="5"/>
      <c r="J84" s="2"/>
      <c r="K84" s="2"/>
      <c r="L84" s="2"/>
      <c r="M84" s="2"/>
      <c r="N84" s="2"/>
      <c r="O84" s="2"/>
      <c r="P84" s="2"/>
      <c r="Q84" s="2"/>
      <c r="R84" s="2"/>
      <c r="S84" s="2"/>
      <c r="T84" s="2"/>
      <c r="U84" s="2"/>
      <c r="V84" s="2"/>
      <c r="W84" s="2"/>
      <c r="X84" s="2"/>
      <c r="Y84" s="2"/>
      <c r="Z84" s="2"/>
    </row>
    <row r="85" spans="1:26" ht="15.75" customHeight="1">
      <c r="A85" s="4"/>
      <c r="B85" s="5"/>
      <c r="C85" s="4"/>
      <c r="D85" s="2"/>
      <c r="E85" s="4"/>
      <c r="F85" s="16"/>
      <c r="G85" s="16"/>
      <c r="H85" s="5"/>
      <c r="I85" s="5"/>
      <c r="J85" s="2"/>
      <c r="K85" s="2"/>
      <c r="L85" s="2"/>
      <c r="M85" s="2"/>
      <c r="N85" s="2"/>
      <c r="O85" s="2"/>
      <c r="P85" s="2"/>
      <c r="Q85" s="2"/>
      <c r="R85" s="2"/>
      <c r="S85" s="2"/>
      <c r="T85" s="2"/>
      <c r="U85" s="2"/>
      <c r="V85" s="2"/>
      <c r="W85" s="2"/>
      <c r="X85" s="2"/>
      <c r="Y85" s="2"/>
      <c r="Z85" s="2"/>
    </row>
    <row r="86" spans="1:26" ht="15" customHeight="1">
      <c r="A86" s="4">
        <v>49</v>
      </c>
      <c r="B86" s="5" t="s">
        <v>234</v>
      </c>
      <c r="C86" s="4"/>
      <c r="D86" s="2" t="s">
        <v>235</v>
      </c>
      <c r="E86" s="4"/>
      <c r="F86" s="510" t="s">
        <v>236</v>
      </c>
      <c r="G86" s="507"/>
      <c r="H86" s="5" t="s">
        <v>9</v>
      </c>
      <c r="I86" s="5">
        <v>14</v>
      </c>
      <c r="J86" s="2"/>
      <c r="K86" s="2"/>
      <c r="L86" s="2"/>
      <c r="M86" s="2"/>
      <c r="N86" s="2"/>
      <c r="O86" s="2"/>
      <c r="P86" s="2"/>
      <c r="Q86" s="2"/>
      <c r="R86" s="2"/>
      <c r="S86" s="2"/>
      <c r="T86" s="2"/>
      <c r="U86" s="2"/>
      <c r="V86" s="2"/>
      <c r="W86" s="2"/>
      <c r="X86" s="2"/>
      <c r="Y86" s="2"/>
      <c r="Z86" s="2"/>
    </row>
    <row r="87" spans="1:26" ht="15.75" customHeight="1">
      <c r="A87" s="4">
        <v>50</v>
      </c>
      <c r="B87" s="5" t="s">
        <v>237</v>
      </c>
      <c r="C87" s="4" t="s">
        <v>40</v>
      </c>
      <c r="D87" s="2" t="s">
        <v>238</v>
      </c>
      <c r="E87" s="4"/>
      <c r="F87" s="507"/>
      <c r="G87" s="507"/>
      <c r="H87" s="5" t="s">
        <v>12</v>
      </c>
      <c r="I87" s="5" t="s">
        <v>239</v>
      </c>
      <c r="J87" s="2"/>
      <c r="K87" s="2"/>
      <c r="L87" s="2"/>
      <c r="M87" s="2"/>
      <c r="N87" s="2"/>
      <c r="O87" s="2"/>
      <c r="P87" s="2"/>
      <c r="Q87" s="2"/>
      <c r="R87" s="2"/>
      <c r="S87" s="2"/>
      <c r="T87" s="2"/>
      <c r="U87" s="2"/>
      <c r="V87" s="2"/>
      <c r="W87" s="2"/>
      <c r="X87" s="2"/>
      <c r="Y87" s="2"/>
      <c r="Z87" s="2"/>
    </row>
    <row r="88" spans="1:26" ht="15.75" customHeight="1">
      <c r="A88" s="4">
        <v>51</v>
      </c>
      <c r="B88" s="5" t="s">
        <v>240</v>
      </c>
      <c r="C88" s="4" t="s">
        <v>40</v>
      </c>
      <c r="D88" s="2" t="s">
        <v>241</v>
      </c>
      <c r="E88" s="4"/>
      <c r="F88" s="507"/>
      <c r="G88" s="507"/>
      <c r="H88" s="5" t="s">
        <v>14</v>
      </c>
      <c r="I88" s="5">
        <v>15</v>
      </c>
      <c r="J88" s="2"/>
      <c r="K88" s="2"/>
      <c r="L88" s="2"/>
      <c r="M88" s="2"/>
      <c r="N88" s="2"/>
      <c r="O88" s="2"/>
      <c r="P88" s="2"/>
      <c r="Q88" s="2"/>
      <c r="R88" s="2"/>
      <c r="S88" s="2"/>
      <c r="T88" s="2"/>
      <c r="U88" s="2"/>
      <c r="V88" s="2"/>
      <c r="W88" s="2"/>
      <c r="X88" s="2"/>
      <c r="Y88" s="2"/>
      <c r="Z88" s="2"/>
    </row>
    <row r="89" spans="1:26" ht="15.75" customHeight="1">
      <c r="A89" s="4">
        <v>52</v>
      </c>
      <c r="B89" s="5" t="s">
        <v>242</v>
      </c>
      <c r="C89" s="4" t="s">
        <v>40</v>
      </c>
      <c r="D89" s="2" t="s">
        <v>243</v>
      </c>
      <c r="E89" s="4"/>
      <c r="F89" s="507"/>
      <c r="G89" s="507"/>
      <c r="H89" s="5" t="s">
        <v>17</v>
      </c>
      <c r="I89" s="5" t="s">
        <v>244</v>
      </c>
      <c r="J89" s="2"/>
      <c r="K89" s="2"/>
      <c r="L89" s="2"/>
      <c r="M89" s="2"/>
      <c r="N89" s="2"/>
      <c r="O89" s="2"/>
      <c r="P89" s="2"/>
      <c r="Q89" s="2"/>
      <c r="R89" s="2"/>
      <c r="S89" s="2"/>
      <c r="T89" s="2"/>
      <c r="U89" s="2"/>
      <c r="V89" s="2"/>
      <c r="W89" s="2"/>
      <c r="X89" s="2"/>
      <c r="Y89" s="2"/>
      <c r="Z89" s="2"/>
    </row>
    <row r="90" spans="1:26" ht="15.75" customHeight="1">
      <c r="A90" s="4">
        <v>53</v>
      </c>
      <c r="B90" s="5" t="s">
        <v>245</v>
      </c>
      <c r="C90" s="4" t="s">
        <v>84</v>
      </c>
      <c r="D90" s="2" t="s">
        <v>246</v>
      </c>
      <c r="E90" s="4"/>
      <c r="F90" s="507"/>
      <c r="G90" s="507"/>
      <c r="H90" s="5" t="s">
        <v>247</v>
      </c>
      <c r="I90" s="5" t="s">
        <v>248</v>
      </c>
      <c r="J90" s="2"/>
      <c r="K90" s="2"/>
      <c r="L90" s="2"/>
      <c r="M90" s="2"/>
      <c r="N90" s="2"/>
      <c r="O90" s="2"/>
      <c r="P90" s="2"/>
      <c r="Q90" s="2"/>
      <c r="R90" s="2"/>
      <c r="S90" s="2"/>
      <c r="T90" s="2"/>
      <c r="U90" s="2"/>
      <c r="V90" s="2"/>
      <c r="W90" s="2"/>
      <c r="X90" s="2"/>
      <c r="Y90" s="2"/>
      <c r="Z90" s="2"/>
    </row>
    <row r="91" spans="1:26" ht="15.75" customHeight="1">
      <c r="A91" s="4" t="s">
        <v>249</v>
      </c>
      <c r="B91" s="5" t="s">
        <v>208</v>
      </c>
      <c r="C91" s="4" t="s">
        <v>84</v>
      </c>
      <c r="D91" s="2" t="s">
        <v>250</v>
      </c>
      <c r="E91" s="4"/>
      <c r="F91" s="507"/>
      <c r="G91" s="507"/>
      <c r="H91" s="17" t="s">
        <v>27</v>
      </c>
      <c r="I91" s="5" t="s">
        <v>251</v>
      </c>
      <c r="J91" s="2"/>
      <c r="K91" s="2"/>
      <c r="L91" s="2"/>
      <c r="M91" s="2"/>
      <c r="N91" s="2"/>
      <c r="O91" s="2"/>
      <c r="P91" s="2"/>
      <c r="Q91" s="2"/>
      <c r="R91" s="2"/>
      <c r="S91" s="2"/>
      <c r="T91" s="2"/>
      <c r="U91" s="2"/>
      <c r="V91" s="2"/>
      <c r="W91" s="2"/>
      <c r="X91" s="2"/>
      <c r="Y91" s="2"/>
      <c r="Z91" s="2"/>
    </row>
    <row r="92" spans="1:26" ht="15.75" customHeight="1">
      <c r="A92" s="13" t="s">
        <v>252</v>
      </c>
      <c r="B92" s="5" t="s">
        <v>208</v>
      </c>
      <c r="C92" s="4" t="s">
        <v>84</v>
      </c>
      <c r="D92" s="2" t="s">
        <v>253</v>
      </c>
      <c r="E92" s="4"/>
      <c r="F92" s="507"/>
      <c r="G92" s="507"/>
      <c r="H92" s="17"/>
      <c r="I92" s="5"/>
      <c r="J92" s="2"/>
      <c r="K92" s="2"/>
      <c r="L92" s="2"/>
      <c r="M92" s="2"/>
      <c r="N92" s="2"/>
      <c r="O92" s="2"/>
      <c r="P92" s="2"/>
      <c r="Q92" s="2"/>
      <c r="R92" s="2"/>
      <c r="S92" s="2"/>
      <c r="T92" s="2"/>
      <c r="U92" s="2"/>
      <c r="V92" s="2"/>
      <c r="W92" s="2"/>
      <c r="X92" s="2"/>
      <c r="Y92" s="2"/>
      <c r="Z92" s="2"/>
    </row>
    <row r="93" spans="1:26" ht="15.75" customHeight="1">
      <c r="A93" s="4">
        <v>54</v>
      </c>
      <c r="B93" s="5" t="s">
        <v>254</v>
      </c>
      <c r="C93" s="4" t="s">
        <v>84</v>
      </c>
      <c r="D93" s="2" t="s">
        <v>255</v>
      </c>
      <c r="E93" s="4"/>
      <c r="F93" s="507"/>
      <c r="G93" s="507"/>
      <c r="H93" s="5"/>
      <c r="I93" s="5"/>
      <c r="J93" s="2"/>
      <c r="K93" s="2"/>
      <c r="L93" s="2"/>
      <c r="M93" s="2"/>
      <c r="N93" s="2"/>
      <c r="O93" s="2"/>
      <c r="P93" s="2"/>
      <c r="Q93" s="2"/>
      <c r="R93" s="2"/>
      <c r="S93" s="2"/>
      <c r="T93" s="2"/>
      <c r="U93" s="2"/>
      <c r="V93" s="2"/>
      <c r="W93" s="2"/>
      <c r="X93" s="2"/>
      <c r="Y93" s="2"/>
      <c r="Z93" s="2"/>
    </row>
    <row r="94" spans="1:26" ht="15.75" customHeight="1">
      <c r="A94" s="4" t="s">
        <v>256</v>
      </c>
      <c r="B94" s="5" t="s">
        <v>208</v>
      </c>
      <c r="C94" s="4" t="s">
        <v>84</v>
      </c>
      <c r="D94" s="2" t="s">
        <v>257</v>
      </c>
      <c r="E94" s="4"/>
      <c r="F94" s="507"/>
      <c r="G94" s="507"/>
      <c r="H94" s="5"/>
      <c r="I94" s="5"/>
      <c r="J94" s="2"/>
      <c r="K94" s="2"/>
      <c r="L94" s="2"/>
      <c r="M94" s="2"/>
      <c r="N94" s="2"/>
      <c r="O94" s="2"/>
      <c r="P94" s="2"/>
      <c r="Q94" s="2"/>
      <c r="R94" s="2"/>
      <c r="S94" s="2"/>
      <c r="T94" s="2"/>
      <c r="U94" s="2"/>
      <c r="V94" s="2"/>
      <c r="W94" s="2"/>
      <c r="X94" s="2"/>
      <c r="Y94" s="2"/>
      <c r="Z94" s="2"/>
    </row>
    <row r="95" spans="1:26" ht="15.75" customHeight="1">
      <c r="A95" s="13" t="s">
        <v>258</v>
      </c>
      <c r="B95" s="5" t="s">
        <v>208</v>
      </c>
      <c r="C95" s="4" t="s">
        <v>84</v>
      </c>
      <c r="D95" s="2" t="s">
        <v>259</v>
      </c>
      <c r="E95" s="4"/>
      <c r="F95" s="507"/>
      <c r="G95" s="507"/>
      <c r="H95" s="5"/>
      <c r="I95" s="5"/>
      <c r="J95" s="2"/>
      <c r="K95" s="2"/>
      <c r="L95" s="2"/>
      <c r="M95" s="2"/>
      <c r="N95" s="2"/>
      <c r="O95" s="2"/>
      <c r="P95" s="2"/>
      <c r="Q95" s="2"/>
      <c r="R95" s="2"/>
      <c r="S95" s="2"/>
      <c r="T95" s="2"/>
      <c r="U95" s="2"/>
      <c r="V95" s="2"/>
      <c r="W95" s="2"/>
      <c r="X95" s="2"/>
      <c r="Y95" s="2"/>
      <c r="Z95" s="2"/>
    </row>
    <row r="96" spans="1:26" ht="15" customHeight="1">
      <c r="A96" s="4">
        <v>55</v>
      </c>
      <c r="B96" s="5" t="s">
        <v>260</v>
      </c>
      <c r="C96" s="4"/>
      <c r="D96" s="2" t="s">
        <v>261</v>
      </c>
      <c r="E96" s="4"/>
      <c r="F96" s="507"/>
      <c r="G96" s="507"/>
      <c r="H96" s="5"/>
      <c r="I96" s="5"/>
      <c r="J96" s="2"/>
      <c r="K96" s="2"/>
      <c r="L96" s="2"/>
      <c r="M96" s="2"/>
      <c r="N96" s="2"/>
      <c r="O96" s="2"/>
      <c r="P96" s="2"/>
      <c r="Q96" s="2"/>
      <c r="R96" s="2"/>
      <c r="S96" s="2"/>
      <c r="T96" s="2"/>
      <c r="U96" s="2"/>
      <c r="V96" s="2"/>
      <c r="W96" s="2"/>
      <c r="X96" s="2"/>
      <c r="Y96" s="2"/>
      <c r="Z96" s="2"/>
    </row>
    <row r="97" spans="1:26" ht="15.75" customHeight="1">
      <c r="A97" s="4">
        <v>56</v>
      </c>
      <c r="B97" s="5" t="s">
        <v>262</v>
      </c>
      <c r="C97" s="4"/>
      <c r="D97" s="2" t="s">
        <v>263</v>
      </c>
      <c r="E97" s="4"/>
      <c r="F97" s="507"/>
      <c r="G97" s="507"/>
      <c r="H97" s="5"/>
      <c r="I97" s="5"/>
      <c r="J97" s="2"/>
      <c r="K97" s="2"/>
      <c r="L97" s="2"/>
      <c r="M97" s="2"/>
      <c r="N97" s="2"/>
      <c r="O97" s="2"/>
      <c r="P97" s="2"/>
      <c r="Q97" s="2"/>
      <c r="R97" s="2"/>
      <c r="S97" s="2"/>
      <c r="T97" s="2"/>
      <c r="U97" s="2"/>
      <c r="V97" s="2"/>
      <c r="W97" s="2"/>
      <c r="X97" s="2"/>
      <c r="Y97" s="2"/>
      <c r="Z97" s="2"/>
    </row>
    <row r="98" spans="1:26" ht="15.75" customHeight="1">
      <c r="A98" s="4">
        <v>57</v>
      </c>
      <c r="B98" s="5" t="s">
        <v>264</v>
      </c>
      <c r="C98" s="4" t="s">
        <v>40</v>
      </c>
      <c r="D98" s="2" t="s">
        <v>265</v>
      </c>
      <c r="E98" s="4"/>
      <c r="F98" s="507"/>
      <c r="G98" s="507"/>
      <c r="H98" s="5"/>
      <c r="I98" s="5"/>
      <c r="J98" s="2"/>
      <c r="K98" s="2"/>
      <c r="L98" s="2"/>
      <c r="M98" s="2"/>
      <c r="N98" s="2"/>
      <c r="O98" s="2"/>
      <c r="P98" s="2"/>
      <c r="Q98" s="2"/>
      <c r="R98" s="2"/>
      <c r="S98" s="2"/>
      <c r="T98" s="2"/>
      <c r="U98" s="2"/>
      <c r="V98" s="2"/>
      <c r="W98" s="2"/>
      <c r="X98" s="2"/>
      <c r="Y98" s="2"/>
      <c r="Z98" s="2"/>
    </row>
    <row r="99" spans="1:26" ht="15.75" customHeight="1">
      <c r="A99" s="4">
        <v>58</v>
      </c>
      <c r="B99" s="5" t="s">
        <v>266</v>
      </c>
      <c r="C99" s="4" t="s">
        <v>84</v>
      </c>
      <c r="D99" s="2" t="s">
        <v>267</v>
      </c>
      <c r="E99" s="4"/>
      <c r="F99" s="507"/>
      <c r="G99" s="507"/>
      <c r="H99" s="5"/>
      <c r="I99" s="5"/>
      <c r="J99" s="2"/>
      <c r="K99" s="2"/>
      <c r="L99" s="2"/>
      <c r="M99" s="2"/>
      <c r="N99" s="2"/>
      <c r="O99" s="2"/>
      <c r="P99" s="2"/>
      <c r="Q99" s="2"/>
      <c r="R99" s="2"/>
      <c r="S99" s="2"/>
      <c r="T99" s="2"/>
      <c r="U99" s="2"/>
      <c r="V99" s="2"/>
      <c r="W99" s="2"/>
      <c r="X99" s="2"/>
      <c r="Y99" s="2"/>
      <c r="Z99" s="2"/>
    </row>
    <row r="100" spans="1:26" ht="15.75" customHeight="1">
      <c r="A100" s="4" t="s">
        <v>268</v>
      </c>
      <c r="B100" s="5" t="s">
        <v>269</v>
      </c>
      <c r="C100" s="4"/>
      <c r="D100" s="2" t="s">
        <v>270</v>
      </c>
      <c r="E100" s="4"/>
      <c r="F100" s="507"/>
      <c r="G100" s="507"/>
      <c r="H100" s="5"/>
      <c r="I100" s="5"/>
      <c r="J100" s="2"/>
      <c r="K100" s="2"/>
      <c r="L100" s="2"/>
      <c r="M100" s="2"/>
      <c r="N100" s="2"/>
      <c r="O100" s="2"/>
      <c r="P100" s="2"/>
      <c r="Q100" s="2"/>
      <c r="R100" s="2"/>
      <c r="S100" s="2"/>
      <c r="T100" s="2"/>
      <c r="U100" s="2"/>
      <c r="V100" s="2"/>
      <c r="W100" s="2"/>
      <c r="X100" s="2"/>
      <c r="Y100" s="2"/>
      <c r="Z100" s="2"/>
    </row>
    <row r="101" spans="1:26" ht="15.75" customHeight="1">
      <c r="A101" s="4"/>
      <c r="B101" s="5"/>
      <c r="C101" s="4"/>
      <c r="D101" s="2"/>
      <c r="E101" s="4"/>
      <c r="F101" s="507"/>
      <c r="G101" s="507"/>
      <c r="H101" s="5"/>
      <c r="I101" s="5"/>
      <c r="J101" s="2"/>
      <c r="K101" s="2"/>
      <c r="L101" s="2"/>
      <c r="M101" s="2"/>
      <c r="N101" s="2"/>
      <c r="O101" s="2"/>
      <c r="P101" s="2"/>
      <c r="Q101" s="2"/>
      <c r="R101" s="2"/>
      <c r="S101" s="2"/>
      <c r="T101" s="2"/>
      <c r="U101" s="2"/>
      <c r="V101" s="2"/>
      <c r="W101" s="2"/>
      <c r="X101" s="2"/>
      <c r="Y101" s="2"/>
      <c r="Z101" s="2"/>
    </row>
    <row r="102" spans="1:26" ht="15.75" customHeight="1">
      <c r="A102" s="4"/>
      <c r="B102" s="5"/>
      <c r="C102" s="4"/>
      <c r="D102" s="2"/>
      <c r="E102" s="4"/>
      <c r="F102" s="507"/>
      <c r="G102" s="507"/>
      <c r="H102" s="5"/>
      <c r="I102" s="5"/>
      <c r="J102" s="2"/>
      <c r="K102" s="2"/>
      <c r="L102" s="2"/>
      <c r="M102" s="2"/>
      <c r="N102" s="2"/>
      <c r="O102" s="2"/>
      <c r="P102" s="2"/>
      <c r="Q102" s="2"/>
      <c r="R102" s="2"/>
      <c r="S102" s="2"/>
      <c r="T102" s="2"/>
      <c r="U102" s="2"/>
      <c r="V102" s="2"/>
      <c r="W102" s="2"/>
      <c r="X102" s="2"/>
      <c r="Y102" s="2"/>
      <c r="Z102" s="2"/>
    </row>
    <row r="103" spans="1:26" ht="15.75" customHeight="1">
      <c r="A103" s="7"/>
      <c r="B103" s="8"/>
      <c r="C103" s="7"/>
      <c r="D103" s="9"/>
      <c r="E103" s="7"/>
      <c r="F103" s="509"/>
      <c r="G103" s="509"/>
      <c r="H103" s="5"/>
      <c r="I103" s="5"/>
      <c r="J103" s="2"/>
      <c r="K103" s="2"/>
      <c r="L103" s="2"/>
      <c r="M103" s="2"/>
      <c r="N103" s="2"/>
      <c r="O103" s="2"/>
      <c r="P103" s="2"/>
      <c r="Q103" s="2"/>
      <c r="R103" s="2"/>
      <c r="S103" s="2"/>
      <c r="T103" s="2"/>
      <c r="U103" s="2"/>
      <c r="V103" s="2"/>
      <c r="W103" s="2"/>
      <c r="X103" s="2"/>
      <c r="Y103" s="2"/>
      <c r="Z103" s="2"/>
    </row>
    <row r="104" spans="1:26" ht="15" customHeight="1">
      <c r="A104" s="4">
        <v>59</v>
      </c>
      <c r="B104" s="5" t="s">
        <v>271</v>
      </c>
      <c r="C104" s="4" t="s">
        <v>27</v>
      </c>
      <c r="D104" s="2" t="s">
        <v>272</v>
      </c>
      <c r="E104" s="4" t="s">
        <v>273</v>
      </c>
      <c r="F104" s="511" t="s">
        <v>274</v>
      </c>
      <c r="G104" s="512"/>
      <c r="H104" s="5" t="s">
        <v>9</v>
      </c>
      <c r="I104" s="5">
        <v>15</v>
      </c>
      <c r="J104" s="2"/>
      <c r="K104" s="2"/>
      <c r="L104" s="2"/>
      <c r="M104" s="2"/>
      <c r="N104" s="2"/>
      <c r="O104" s="2"/>
      <c r="P104" s="2"/>
      <c r="Q104" s="2"/>
      <c r="R104" s="2"/>
      <c r="S104" s="2"/>
      <c r="T104" s="2"/>
      <c r="U104" s="2"/>
      <c r="V104" s="2"/>
      <c r="W104" s="2"/>
      <c r="X104" s="2"/>
      <c r="Y104" s="2"/>
      <c r="Z104" s="2"/>
    </row>
    <row r="105" spans="1:26" ht="15.75" customHeight="1">
      <c r="A105" s="4">
        <v>60</v>
      </c>
      <c r="B105" s="5" t="s">
        <v>275</v>
      </c>
      <c r="C105" s="4"/>
      <c r="D105" s="2" t="s">
        <v>276</v>
      </c>
      <c r="E105" s="4"/>
      <c r="F105" s="507"/>
      <c r="G105" s="507"/>
      <c r="H105" s="5" t="s">
        <v>12</v>
      </c>
      <c r="I105" s="5" t="s">
        <v>277</v>
      </c>
      <c r="J105" s="2"/>
      <c r="K105" s="2"/>
      <c r="L105" s="2"/>
      <c r="M105" s="2"/>
      <c r="N105" s="2"/>
      <c r="O105" s="2"/>
      <c r="P105" s="2"/>
      <c r="Q105" s="2"/>
      <c r="R105" s="2"/>
      <c r="S105" s="2"/>
      <c r="T105" s="2"/>
      <c r="U105" s="2"/>
      <c r="V105" s="2"/>
      <c r="W105" s="2"/>
      <c r="X105" s="2"/>
      <c r="Y105" s="2"/>
      <c r="Z105" s="2"/>
    </row>
    <row r="106" spans="1:26" ht="15.75" customHeight="1">
      <c r="A106" s="4">
        <v>61</v>
      </c>
      <c r="B106" s="5" t="s">
        <v>278</v>
      </c>
      <c r="C106" s="4" t="s">
        <v>40</v>
      </c>
      <c r="D106" s="2" t="s">
        <v>279</v>
      </c>
      <c r="E106" s="4"/>
      <c r="F106" s="507"/>
      <c r="G106" s="507"/>
      <c r="H106" s="5" t="s">
        <v>14</v>
      </c>
      <c r="I106" s="5">
        <v>10</v>
      </c>
      <c r="J106" s="2"/>
      <c r="K106" s="2"/>
      <c r="L106" s="2"/>
      <c r="M106" s="2"/>
      <c r="N106" s="2"/>
      <c r="O106" s="2"/>
      <c r="P106" s="2"/>
      <c r="Q106" s="2"/>
      <c r="R106" s="2"/>
      <c r="S106" s="2"/>
      <c r="T106" s="2"/>
      <c r="U106" s="2"/>
      <c r="V106" s="2"/>
      <c r="W106" s="2"/>
      <c r="X106" s="2"/>
      <c r="Y106" s="2"/>
      <c r="Z106" s="2"/>
    </row>
    <row r="107" spans="1:26" ht="15.75" customHeight="1">
      <c r="A107" s="4">
        <v>62</v>
      </c>
      <c r="B107" s="5" t="s">
        <v>280</v>
      </c>
      <c r="C107" s="4" t="s">
        <v>40</v>
      </c>
      <c r="D107" s="2" t="s">
        <v>281</v>
      </c>
      <c r="E107" s="4"/>
      <c r="F107" s="507"/>
      <c r="G107" s="507"/>
      <c r="H107" s="5" t="s">
        <v>17</v>
      </c>
      <c r="I107" s="5" t="s">
        <v>282</v>
      </c>
      <c r="J107" s="2"/>
      <c r="K107" s="2"/>
      <c r="L107" s="2"/>
      <c r="M107" s="2"/>
      <c r="N107" s="2"/>
      <c r="O107" s="2"/>
      <c r="P107" s="2"/>
      <c r="Q107" s="2"/>
      <c r="R107" s="2"/>
      <c r="S107" s="2"/>
      <c r="T107" s="2"/>
      <c r="U107" s="2"/>
      <c r="V107" s="2"/>
      <c r="W107" s="2"/>
      <c r="X107" s="2"/>
      <c r="Y107" s="2"/>
      <c r="Z107" s="2"/>
    </row>
    <row r="108" spans="1:26" ht="15.75" customHeight="1">
      <c r="A108" s="4">
        <v>63</v>
      </c>
      <c r="B108" s="5"/>
      <c r="C108" s="4" t="s">
        <v>84</v>
      </c>
      <c r="D108" s="2" t="s">
        <v>283</v>
      </c>
      <c r="E108" s="4"/>
      <c r="F108" s="507"/>
      <c r="G108" s="507"/>
      <c r="H108" s="5" t="s">
        <v>284</v>
      </c>
      <c r="I108" s="5" t="s">
        <v>285</v>
      </c>
      <c r="J108" s="2"/>
      <c r="K108" s="2"/>
      <c r="L108" s="2"/>
      <c r="M108" s="2"/>
      <c r="N108" s="2"/>
      <c r="O108" s="2"/>
      <c r="P108" s="2"/>
      <c r="Q108" s="2"/>
      <c r="R108" s="2"/>
      <c r="S108" s="2"/>
      <c r="T108" s="2"/>
      <c r="U108" s="2"/>
      <c r="V108" s="2"/>
      <c r="W108" s="2"/>
      <c r="X108" s="2"/>
      <c r="Y108" s="2"/>
      <c r="Z108" s="2"/>
    </row>
    <row r="109" spans="1:26" ht="15.75" customHeight="1">
      <c r="A109" s="4">
        <v>64</v>
      </c>
      <c r="B109" s="5" t="s">
        <v>286</v>
      </c>
      <c r="C109" s="4" t="s">
        <v>40</v>
      </c>
      <c r="D109" s="2" t="s">
        <v>287</v>
      </c>
      <c r="E109" s="4"/>
      <c r="F109" s="507"/>
      <c r="G109" s="507"/>
      <c r="H109" s="17" t="s">
        <v>27</v>
      </c>
      <c r="I109" s="5" t="s">
        <v>288</v>
      </c>
      <c r="J109" s="2"/>
      <c r="K109" s="2"/>
      <c r="L109" s="2"/>
      <c r="M109" s="2"/>
      <c r="N109" s="2"/>
      <c r="O109" s="2"/>
      <c r="P109" s="2"/>
      <c r="Q109" s="2"/>
      <c r="R109" s="2"/>
      <c r="S109" s="2"/>
      <c r="T109" s="2"/>
      <c r="U109" s="2"/>
      <c r="V109" s="2"/>
      <c r="W109" s="2"/>
      <c r="X109" s="2"/>
      <c r="Y109" s="2"/>
      <c r="Z109" s="2"/>
    </row>
    <row r="110" spans="1:26" ht="15.75" customHeight="1">
      <c r="A110" s="4">
        <v>65</v>
      </c>
      <c r="B110" s="5"/>
      <c r="C110" s="4" t="s">
        <v>84</v>
      </c>
      <c r="D110" s="2" t="s">
        <v>289</v>
      </c>
      <c r="E110" s="4"/>
      <c r="F110" s="507"/>
      <c r="G110" s="507"/>
      <c r="H110" s="5"/>
      <c r="I110" s="5"/>
      <c r="J110" s="2"/>
      <c r="K110" s="2"/>
      <c r="L110" s="2"/>
      <c r="M110" s="2"/>
      <c r="N110" s="2"/>
      <c r="O110" s="2"/>
      <c r="P110" s="2"/>
      <c r="Q110" s="2"/>
      <c r="R110" s="2"/>
      <c r="S110" s="2"/>
      <c r="T110" s="2"/>
      <c r="U110" s="2"/>
      <c r="V110" s="2"/>
      <c r="W110" s="2"/>
      <c r="X110" s="2"/>
      <c r="Y110" s="2"/>
      <c r="Z110" s="2"/>
    </row>
    <row r="111" spans="1:26" ht="15.75" customHeight="1">
      <c r="A111" s="4">
        <v>66</v>
      </c>
      <c r="B111" s="5"/>
      <c r="C111" s="4" t="s">
        <v>27</v>
      </c>
      <c r="D111" s="2" t="s">
        <v>290</v>
      </c>
      <c r="E111" s="4" t="s">
        <v>291</v>
      </c>
      <c r="F111" s="507"/>
      <c r="G111" s="507"/>
      <c r="H111" s="5"/>
      <c r="I111" s="5"/>
      <c r="J111" s="2"/>
      <c r="K111" s="2"/>
      <c r="L111" s="2"/>
      <c r="M111" s="2"/>
      <c r="N111" s="2"/>
      <c r="O111" s="2"/>
      <c r="P111" s="2"/>
      <c r="Q111" s="2"/>
      <c r="R111" s="2"/>
      <c r="S111" s="2"/>
      <c r="T111" s="2"/>
      <c r="U111" s="2"/>
      <c r="V111" s="2"/>
      <c r="W111" s="2"/>
      <c r="X111" s="2"/>
      <c r="Y111" s="2"/>
      <c r="Z111" s="2"/>
    </row>
    <row r="112" spans="1:26" ht="15.75" customHeight="1">
      <c r="A112" s="4">
        <v>67</v>
      </c>
      <c r="B112" s="5" t="s">
        <v>292</v>
      </c>
      <c r="C112" s="4"/>
      <c r="D112" s="2" t="s">
        <v>293</v>
      </c>
      <c r="E112" s="4"/>
      <c r="F112" s="507"/>
      <c r="G112" s="507"/>
      <c r="H112" s="5"/>
      <c r="I112" s="5"/>
      <c r="J112" s="2"/>
      <c r="K112" s="2"/>
      <c r="L112" s="2"/>
      <c r="M112" s="2"/>
      <c r="N112" s="2"/>
      <c r="O112" s="2"/>
      <c r="P112" s="2"/>
      <c r="Q112" s="2"/>
      <c r="R112" s="2"/>
      <c r="S112" s="2"/>
      <c r="T112" s="2"/>
      <c r="U112" s="2"/>
      <c r="V112" s="2"/>
      <c r="W112" s="2"/>
      <c r="X112" s="2"/>
      <c r="Y112" s="2"/>
      <c r="Z112" s="2"/>
    </row>
    <row r="113" spans="1:26" ht="15.75" customHeight="1">
      <c r="A113" s="4">
        <v>68</v>
      </c>
      <c r="B113" s="2"/>
      <c r="C113" s="5" t="s">
        <v>294</v>
      </c>
      <c r="D113" s="2" t="s">
        <v>295</v>
      </c>
      <c r="E113" s="15" t="s">
        <v>296</v>
      </c>
      <c r="F113" s="507"/>
      <c r="G113" s="507"/>
      <c r="H113" s="5"/>
      <c r="I113" s="5"/>
      <c r="J113" s="2"/>
      <c r="K113" s="2"/>
      <c r="L113" s="2"/>
      <c r="M113" s="2"/>
      <c r="N113" s="2"/>
      <c r="O113" s="2"/>
      <c r="P113" s="2"/>
      <c r="Q113" s="2"/>
      <c r="R113" s="2"/>
      <c r="S113" s="2"/>
      <c r="T113" s="2"/>
      <c r="U113" s="2"/>
      <c r="V113" s="2"/>
      <c r="W113" s="2"/>
      <c r="X113" s="2"/>
      <c r="Y113" s="2"/>
      <c r="Z113" s="2"/>
    </row>
    <row r="114" spans="1:26" ht="15.75" customHeight="1">
      <c r="A114" s="4"/>
      <c r="B114" s="5"/>
      <c r="C114" s="4"/>
      <c r="D114" s="2"/>
      <c r="E114" s="4"/>
      <c r="F114" s="18"/>
      <c r="G114" s="18"/>
      <c r="H114" s="5"/>
      <c r="I114" s="5"/>
      <c r="J114" s="2"/>
      <c r="K114" s="2"/>
      <c r="L114" s="2"/>
      <c r="M114" s="2"/>
      <c r="N114" s="2"/>
      <c r="O114" s="2"/>
      <c r="P114" s="2"/>
      <c r="Q114" s="2"/>
      <c r="R114" s="2"/>
      <c r="S114" s="2"/>
      <c r="T114" s="2"/>
      <c r="U114" s="2"/>
      <c r="V114" s="2"/>
      <c r="W114" s="2"/>
      <c r="X114" s="2"/>
      <c r="Y114" s="2"/>
      <c r="Z114" s="2"/>
    </row>
    <row r="115" spans="1:26" ht="15.75" customHeight="1">
      <c r="A115" s="4"/>
      <c r="B115" s="5"/>
      <c r="C115" s="4"/>
      <c r="D115" s="2"/>
      <c r="E115" s="4"/>
      <c r="F115" s="18"/>
      <c r="G115" s="18"/>
      <c r="H115" s="5"/>
      <c r="I115" s="5"/>
      <c r="J115" s="2"/>
      <c r="K115" s="2"/>
      <c r="L115" s="2"/>
      <c r="M115" s="2"/>
      <c r="N115" s="2"/>
      <c r="O115" s="2"/>
      <c r="P115" s="2"/>
      <c r="Q115" s="2"/>
      <c r="R115" s="2"/>
      <c r="S115" s="2"/>
      <c r="T115" s="2"/>
      <c r="U115" s="2"/>
      <c r="V115" s="2"/>
      <c r="W115" s="2"/>
      <c r="X115" s="2"/>
      <c r="Y115" s="2"/>
      <c r="Z115" s="2"/>
    </row>
    <row r="116" spans="1:26" ht="15.75" customHeight="1">
      <c r="A116" s="4"/>
      <c r="B116" s="5"/>
      <c r="C116" s="4"/>
      <c r="D116" s="2"/>
      <c r="E116" s="4"/>
      <c r="F116" s="18"/>
      <c r="G116" s="18"/>
      <c r="H116" s="5"/>
      <c r="I116" s="5"/>
      <c r="J116" s="2"/>
      <c r="K116" s="2"/>
      <c r="L116" s="2"/>
      <c r="M116" s="2"/>
      <c r="N116" s="2"/>
      <c r="O116" s="2"/>
      <c r="P116" s="2"/>
      <c r="Q116" s="2"/>
      <c r="R116" s="2"/>
      <c r="S116" s="2"/>
      <c r="T116" s="2"/>
      <c r="U116" s="2"/>
      <c r="V116" s="2"/>
      <c r="W116" s="2"/>
      <c r="X116" s="2"/>
      <c r="Y116" s="2"/>
      <c r="Z116" s="2"/>
    </row>
    <row r="117" spans="1:26" ht="15.75" customHeight="1">
      <c r="A117" s="4"/>
      <c r="B117" s="5"/>
      <c r="C117" s="4"/>
      <c r="D117" s="2"/>
      <c r="E117" s="4"/>
      <c r="F117" s="18"/>
      <c r="G117" s="18"/>
      <c r="H117" s="5"/>
      <c r="I117" s="5"/>
      <c r="J117" s="2"/>
      <c r="K117" s="2"/>
      <c r="L117" s="2"/>
      <c r="M117" s="2"/>
      <c r="N117" s="2"/>
      <c r="O117" s="2"/>
      <c r="P117" s="2"/>
      <c r="Q117" s="2"/>
      <c r="R117" s="2"/>
      <c r="S117" s="2"/>
      <c r="T117" s="2"/>
      <c r="U117" s="2"/>
      <c r="V117" s="2"/>
      <c r="W117" s="2"/>
      <c r="X117" s="2"/>
      <c r="Y117" s="2"/>
      <c r="Z117" s="2"/>
    </row>
    <row r="118" spans="1:26" ht="15.75" customHeight="1">
      <c r="A118" s="4"/>
      <c r="B118" s="5"/>
      <c r="C118" s="4"/>
      <c r="D118" s="2"/>
      <c r="E118" s="4"/>
      <c r="F118" s="18"/>
      <c r="G118" s="18"/>
      <c r="H118" s="5"/>
      <c r="I118" s="5"/>
      <c r="J118" s="2"/>
      <c r="K118" s="2"/>
      <c r="L118" s="2"/>
      <c r="M118" s="2"/>
      <c r="N118" s="2"/>
      <c r="O118" s="2"/>
      <c r="P118" s="2"/>
      <c r="Q118" s="2"/>
      <c r="R118" s="2"/>
      <c r="S118" s="2"/>
      <c r="T118" s="2"/>
      <c r="U118" s="2"/>
      <c r="V118" s="2"/>
      <c r="W118" s="2"/>
      <c r="X118" s="2"/>
      <c r="Y118" s="2"/>
      <c r="Z118" s="2"/>
    </row>
    <row r="119" spans="1:26" ht="15.75" customHeight="1">
      <c r="A119" s="4"/>
      <c r="B119" s="5"/>
      <c r="C119" s="4"/>
      <c r="D119" s="2"/>
      <c r="E119" s="4"/>
      <c r="F119" s="18"/>
      <c r="G119" s="18"/>
      <c r="H119" s="5"/>
      <c r="I119" s="5"/>
      <c r="J119" s="2"/>
      <c r="K119" s="2"/>
      <c r="L119" s="2"/>
      <c r="M119" s="2"/>
      <c r="N119" s="2"/>
      <c r="O119" s="2"/>
      <c r="P119" s="2"/>
      <c r="Q119" s="2"/>
      <c r="R119" s="2"/>
      <c r="S119" s="2"/>
      <c r="T119" s="2"/>
      <c r="U119" s="2"/>
      <c r="V119" s="2"/>
      <c r="W119" s="2"/>
      <c r="X119" s="2"/>
      <c r="Y119" s="2"/>
      <c r="Z119" s="2"/>
    </row>
    <row r="120" spans="1:26" ht="15.75" customHeight="1">
      <c r="A120" s="4"/>
      <c r="B120" s="5"/>
      <c r="C120" s="4"/>
      <c r="D120" s="2"/>
      <c r="E120" s="4"/>
      <c r="F120" s="18"/>
      <c r="G120" s="18"/>
      <c r="H120" s="5"/>
      <c r="I120" s="5"/>
      <c r="J120" s="2"/>
      <c r="K120" s="2"/>
      <c r="L120" s="2"/>
      <c r="M120" s="2"/>
      <c r="N120" s="2"/>
      <c r="O120" s="2"/>
      <c r="P120" s="2"/>
      <c r="Q120" s="2"/>
      <c r="R120" s="2"/>
      <c r="S120" s="2"/>
      <c r="T120" s="2"/>
      <c r="U120" s="2"/>
      <c r="V120" s="2"/>
      <c r="W120" s="2"/>
      <c r="X120" s="2"/>
      <c r="Y120" s="2"/>
      <c r="Z120" s="2"/>
    </row>
    <row r="121" spans="1:26" ht="15.75" customHeight="1">
      <c r="A121" s="4"/>
      <c r="B121" s="5"/>
      <c r="C121" s="4"/>
      <c r="D121" s="2"/>
      <c r="E121" s="4"/>
      <c r="F121" s="18"/>
      <c r="G121" s="18"/>
      <c r="H121" s="5"/>
      <c r="I121" s="5"/>
      <c r="J121" s="2"/>
      <c r="K121" s="2"/>
      <c r="L121" s="2"/>
      <c r="M121" s="2"/>
      <c r="N121" s="2"/>
      <c r="O121" s="2"/>
      <c r="P121" s="2"/>
      <c r="Q121" s="2"/>
      <c r="R121" s="2"/>
      <c r="S121" s="2"/>
      <c r="T121" s="2"/>
      <c r="U121" s="2"/>
      <c r="V121" s="2"/>
      <c r="W121" s="2"/>
      <c r="X121" s="2"/>
      <c r="Y121" s="2"/>
      <c r="Z121" s="2"/>
    </row>
    <row r="122" spans="1:26" ht="15.75" customHeight="1">
      <c r="A122" s="4"/>
      <c r="B122" s="5"/>
      <c r="C122" s="4"/>
      <c r="D122" s="2"/>
      <c r="E122" s="4"/>
      <c r="F122" s="2"/>
      <c r="G122" s="2"/>
      <c r="H122" s="5"/>
      <c r="I122" s="5"/>
      <c r="J122" s="2"/>
      <c r="K122" s="2"/>
      <c r="L122" s="2"/>
      <c r="M122" s="2"/>
      <c r="N122" s="2"/>
      <c r="O122" s="2"/>
      <c r="P122" s="2"/>
      <c r="Q122" s="2"/>
      <c r="R122" s="2"/>
      <c r="S122" s="2"/>
      <c r="T122" s="2"/>
      <c r="U122" s="2"/>
      <c r="V122" s="2"/>
      <c r="W122" s="2"/>
      <c r="X122" s="2"/>
      <c r="Y122" s="2"/>
      <c r="Z122" s="2"/>
    </row>
    <row r="123" spans="1:26" ht="15.75" customHeight="1">
      <c r="A123" s="4"/>
      <c r="B123" s="5"/>
      <c r="C123" s="4"/>
      <c r="D123" s="2"/>
      <c r="E123" s="4"/>
      <c r="F123" s="2"/>
      <c r="G123" s="2"/>
      <c r="H123" s="5"/>
      <c r="I123" s="5"/>
      <c r="J123" s="2"/>
      <c r="K123" s="2"/>
      <c r="L123" s="2"/>
      <c r="M123" s="2"/>
      <c r="N123" s="2"/>
      <c r="O123" s="2"/>
      <c r="P123" s="2"/>
      <c r="Q123" s="2"/>
      <c r="R123" s="2"/>
      <c r="S123" s="2"/>
      <c r="T123" s="2"/>
      <c r="U123" s="2"/>
      <c r="V123" s="2"/>
      <c r="W123" s="2"/>
      <c r="X123" s="2"/>
      <c r="Y123" s="2"/>
      <c r="Z123" s="2"/>
    </row>
    <row r="124" spans="1:26" ht="15.75" customHeight="1">
      <c r="A124" s="4"/>
      <c r="B124" s="5"/>
      <c r="C124" s="4"/>
      <c r="D124" s="2"/>
      <c r="E124" s="4"/>
      <c r="F124" s="2"/>
      <c r="G124" s="2"/>
      <c r="H124" s="5"/>
      <c r="I124" s="5"/>
      <c r="J124" s="2"/>
      <c r="K124" s="2"/>
      <c r="L124" s="2"/>
      <c r="M124" s="2"/>
      <c r="N124" s="2"/>
      <c r="O124" s="2"/>
      <c r="P124" s="2"/>
      <c r="Q124" s="2"/>
      <c r="R124" s="2"/>
      <c r="S124" s="2"/>
      <c r="T124" s="2"/>
      <c r="U124" s="2"/>
      <c r="V124" s="2"/>
      <c r="W124" s="2"/>
      <c r="X124" s="2"/>
      <c r="Y124" s="2"/>
      <c r="Z124" s="2"/>
    </row>
    <row r="125" spans="1:26" ht="15.75" customHeight="1">
      <c r="A125" s="4"/>
      <c r="B125" s="5"/>
      <c r="C125" s="4"/>
      <c r="D125" s="2"/>
      <c r="E125" s="4"/>
      <c r="F125" s="2"/>
      <c r="G125" s="2"/>
      <c r="H125" s="5"/>
      <c r="I125" s="5"/>
      <c r="J125" s="2"/>
      <c r="K125" s="2"/>
      <c r="L125" s="2"/>
      <c r="M125" s="2"/>
      <c r="N125" s="2"/>
      <c r="O125" s="2"/>
      <c r="P125" s="2"/>
      <c r="Q125" s="2"/>
      <c r="R125" s="2"/>
      <c r="S125" s="2"/>
      <c r="T125" s="2"/>
      <c r="U125" s="2"/>
      <c r="V125" s="2"/>
      <c r="W125" s="2"/>
      <c r="X125" s="2"/>
      <c r="Y125" s="2"/>
      <c r="Z125" s="2"/>
    </row>
    <row r="126" spans="1:26" ht="15.75" customHeight="1">
      <c r="A126" s="4"/>
      <c r="B126" s="5"/>
      <c r="C126" s="4"/>
      <c r="D126" s="2"/>
      <c r="E126" s="4"/>
      <c r="F126" s="2"/>
      <c r="G126" s="2"/>
      <c r="H126" s="5"/>
      <c r="I126" s="5"/>
      <c r="J126" s="2"/>
      <c r="K126" s="2"/>
      <c r="L126" s="2"/>
      <c r="M126" s="2"/>
      <c r="N126" s="2"/>
      <c r="O126" s="2"/>
      <c r="P126" s="2"/>
      <c r="Q126" s="2"/>
      <c r="R126" s="2"/>
      <c r="S126" s="2"/>
      <c r="T126" s="2"/>
      <c r="U126" s="2"/>
      <c r="V126" s="2"/>
      <c r="W126" s="2"/>
      <c r="X126" s="2"/>
      <c r="Y126" s="2"/>
      <c r="Z126" s="2"/>
    </row>
    <row r="127" spans="1:26" ht="15.75" customHeight="1">
      <c r="A127" s="4"/>
      <c r="B127" s="5"/>
      <c r="C127" s="4"/>
      <c r="D127" s="2"/>
      <c r="E127" s="4"/>
      <c r="F127" s="2"/>
      <c r="G127" s="2"/>
      <c r="H127" s="5"/>
      <c r="I127" s="5"/>
      <c r="J127" s="2"/>
      <c r="K127" s="2"/>
      <c r="L127" s="2"/>
      <c r="M127" s="2"/>
      <c r="N127" s="2"/>
      <c r="O127" s="2"/>
      <c r="P127" s="2"/>
      <c r="Q127" s="2"/>
      <c r="R127" s="2"/>
      <c r="S127" s="2"/>
      <c r="T127" s="2"/>
      <c r="U127" s="2"/>
      <c r="V127" s="2"/>
      <c r="W127" s="2"/>
      <c r="X127" s="2"/>
      <c r="Y127" s="2"/>
      <c r="Z127" s="2"/>
    </row>
    <row r="128" spans="1:26" ht="15.75" customHeight="1">
      <c r="A128" s="4"/>
      <c r="B128" s="5"/>
      <c r="C128" s="4"/>
      <c r="D128" s="2"/>
      <c r="E128" s="4"/>
      <c r="F128" s="2"/>
      <c r="G128" s="2"/>
      <c r="H128" s="5"/>
      <c r="I128" s="5"/>
      <c r="J128" s="2"/>
      <c r="K128" s="2"/>
      <c r="L128" s="2"/>
      <c r="M128" s="2"/>
      <c r="N128" s="2"/>
      <c r="O128" s="2"/>
      <c r="P128" s="2"/>
      <c r="Q128" s="2"/>
      <c r="R128" s="2"/>
      <c r="S128" s="2"/>
      <c r="T128" s="2"/>
      <c r="U128" s="2"/>
      <c r="V128" s="2"/>
      <c r="W128" s="2"/>
      <c r="X128" s="2"/>
      <c r="Y128" s="2"/>
      <c r="Z128" s="2"/>
    </row>
    <row r="129" spans="1:26" ht="15.75" customHeight="1">
      <c r="A129" s="4"/>
      <c r="B129" s="5"/>
      <c r="C129" s="4"/>
      <c r="D129" s="2"/>
      <c r="E129" s="4"/>
      <c r="F129" s="2"/>
      <c r="G129" s="2"/>
      <c r="H129" s="5"/>
      <c r="I129" s="5"/>
      <c r="J129" s="2"/>
      <c r="K129" s="2"/>
      <c r="L129" s="2"/>
      <c r="M129" s="2"/>
      <c r="N129" s="2"/>
      <c r="O129" s="2"/>
      <c r="P129" s="2"/>
      <c r="Q129" s="2"/>
      <c r="R129" s="2"/>
      <c r="S129" s="2"/>
      <c r="T129" s="2"/>
      <c r="U129" s="2"/>
      <c r="V129" s="2"/>
      <c r="W129" s="2"/>
      <c r="X129" s="2"/>
      <c r="Y129" s="2"/>
      <c r="Z129" s="2"/>
    </row>
    <row r="130" spans="1:26" ht="15.75" customHeight="1">
      <c r="A130" s="4"/>
      <c r="B130" s="5"/>
      <c r="C130" s="4"/>
      <c r="D130" s="2"/>
      <c r="E130" s="4"/>
      <c r="F130" s="2"/>
      <c r="G130" s="2"/>
      <c r="H130" s="5"/>
      <c r="I130" s="5"/>
      <c r="J130" s="2"/>
      <c r="K130" s="2"/>
      <c r="L130" s="2"/>
      <c r="M130" s="2"/>
      <c r="N130" s="2"/>
      <c r="O130" s="2"/>
      <c r="P130" s="2"/>
      <c r="Q130" s="2"/>
      <c r="R130" s="2"/>
      <c r="S130" s="2"/>
      <c r="T130" s="2"/>
      <c r="U130" s="2"/>
      <c r="V130" s="2"/>
      <c r="W130" s="2"/>
      <c r="X130" s="2"/>
      <c r="Y130" s="2"/>
      <c r="Z130" s="2"/>
    </row>
    <row r="131" spans="1:26" ht="15.75" customHeight="1">
      <c r="A131" s="4"/>
      <c r="B131" s="5"/>
      <c r="C131" s="4"/>
      <c r="D131" s="2"/>
      <c r="E131" s="4"/>
      <c r="F131" s="2"/>
      <c r="G131" s="2"/>
      <c r="H131" s="5"/>
      <c r="I131" s="5"/>
      <c r="J131" s="2"/>
      <c r="K131" s="2"/>
      <c r="L131" s="2"/>
      <c r="M131" s="2"/>
      <c r="N131" s="2"/>
      <c r="O131" s="2"/>
      <c r="P131" s="2"/>
      <c r="Q131" s="2"/>
      <c r="R131" s="2"/>
      <c r="S131" s="2"/>
      <c r="T131" s="2"/>
      <c r="U131" s="2"/>
      <c r="V131" s="2"/>
      <c r="W131" s="2"/>
      <c r="X131" s="2"/>
      <c r="Y131" s="2"/>
      <c r="Z131" s="2"/>
    </row>
    <row r="132" spans="1:26" ht="15.75" customHeight="1">
      <c r="A132" s="4"/>
      <c r="B132" s="5"/>
      <c r="C132" s="4"/>
      <c r="D132" s="2"/>
      <c r="E132" s="4"/>
      <c r="F132" s="2"/>
      <c r="G132" s="2"/>
      <c r="H132" s="5"/>
      <c r="I132" s="5"/>
      <c r="J132" s="2"/>
      <c r="K132" s="2"/>
      <c r="L132" s="2"/>
      <c r="M132" s="2"/>
      <c r="N132" s="2"/>
      <c r="O132" s="2"/>
      <c r="P132" s="2"/>
      <c r="Q132" s="2"/>
      <c r="R132" s="2"/>
      <c r="S132" s="2"/>
      <c r="T132" s="2"/>
      <c r="U132" s="2"/>
      <c r="V132" s="2"/>
      <c r="W132" s="2"/>
      <c r="X132" s="2"/>
      <c r="Y132" s="2"/>
      <c r="Z132" s="2"/>
    </row>
    <row r="133" spans="1:26" ht="15.75" customHeight="1">
      <c r="A133" s="4"/>
      <c r="B133" s="5"/>
      <c r="C133" s="4"/>
      <c r="D133" s="2"/>
      <c r="E133" s="4"/>
      <c r="F133" s="2"/>
      <c r="G133" s="2"/>
      <c r="H133" s="5"/>
      <c r="I133" s="5"/>
      <c r="J133" s="2"/>
      <c r="K133" s="2"/>
      <c r="L133" s="2"/>
      <c r="M133" s="2"/>
      <c r="N133" s="2"/>
      <c r="O133" s="2"/>
      <c r="P133" s="2"/>
      <c r="Q133" s="2"/>
      <c r="R133" s="2"/>
      <c r="S133" s="2"/>
      <c r="T133" s="2"/>
      <c r="U133" s="2"/>
      <c r="V133" s="2"/>
      <c r="W133" s="2"/>
      <c r="X133" s="2"/>
      <c r="Y133" s="2"/>
      <c r="Z133" s="2"/>
    </row>
    <row r="134" spans="1:26" ht="15.75" customHeight="1">
      <c r="A134" s="4"/>
      <c r="B134" s="5"/>
      <c r="C134" s="4"/>
      <c r="D134" s="2"/>
      <c r="E134" s="4"/>
      <c r="F134" s="2"/>
      <c r="G134" s="2"/>
      <c r="H134" s="5"/>
      <c r="I134" s="5"/>
      <c r="J134" s="2"/>
      <c r="K134" s="2"/>
      <c r="L134" s="2"/>
      <c r="M134" s="2"/>
      <c r="N134" s="2"/>
      <c r="O134" s="2"/>
      <c r="P134" s="2"/>
      <c r="Q134" s="2"/>
      <c r="R134" s="2"/>
      <c r="S134" s="2"/>
      <c r="T134" s="2"/>
      <c r="U134" s="2"/>
      <c r="V134" s="2"/>
      <c r="W134" s="2"/>
      <c r="X134" s="2"/>
      <c r="Y134" s="2"/>
      <c r="Z134" s="2"/>
    </row>
    <row r="135" spans="1:26" ht="15.75" customHeight="1">
      <c r="A135" s="4"/>
      <c r="B135" s="5"/>
      <c r="C135" s="4"/>
      <c r="D135" s="2"/>
      <c r="E135" s="4"/>
      <c r="F135" s="2"/>
      <c r="G135" s="2"/>
      <c r="H135" s="5"/>
      <c r="I135" s="5"/>
      <c r="J135" s="2"/>
      <c r="K135" s="2"/>
      <c r="L135" s="2"/>
      <c r="M135" s="2"/>
      <c r="N135" s="2"/>
      <c r="O135" s="2"/>
      <c r="P135" s="2"/>
      <c r="Q135" s="2"/>
      <c r="R135" s="2"/>
      <c r="S135" s="2"/>
      <c r="T135" s="2"/>
      <c r="U135" s="2"/>
      <c r="V135" s="2"/>
      <c r="W135" s="2"/>
      <c r="X135" s="2"/>
      <c r="Y135" s="2"/>
      <c r="Z135" s="2"/>
    </row>
    <row r="136" spans="1:26" ht="15.75" customHeight="1">
      <c r="A136" s="4"/>
      <c r="B136" s="5"/>
      <c r="C136" s="4"/>
      <c r="D136" s="2"/>
      <c r="E136" s="4"/>
      <c r="F136" s="2"/>
      <c r="G136" s="2"/>
      <c r="H136" s="5"/>
      <c r="I136" s="5"/>
      <c r="J136" s="2"/>
      <c r="K136" s="2"/>
      <c r="L136" s="2"/>
      <c r="M136" s="2"/>
      <c r="N136" s="2"/>
      <c r="O136" s="2"/>
      <c r="P136" s="2"/>
      <c r="Q136" s="2"/>
      <c r="R136" s="2"/>
      <c r="S136" s="2"/>
      <c r="T136" s="2"/>
      <c r="U136" s="2"/>
      <c r="V136" s="2"/>
      <c r="W136" s="2"/>
      <c r="X136" s="2"/>
      <c r="Y136" s="2"/>
      <c r="Z136" s="2"/>
    </row>
    <row r="137" spans="1:26" ht="15.75" customHeight="1">
      <c r="A137" s="4"/>
      <c r="B137" s="5"/>
      <c r="C137" s="4"/>
      <c r="D137" s="2"/>
      <c r="E137" s="4"/>
      <c r="F137" s="2"/>
      <c r="G137" s="2"/>
      <c r="H137" s="5"/>
      <c r="I137" s="5"/>
      <c r="J137" s="2"/>
      <c r="K137" s="2"/>
      <c r="L137" s="2"/>
      <c r="M137" s="2"/>
      <c r="N137" s="2"/>
      <c r="O137" s="2"/>
      <c r="P137" s="2"/>
      <c r="Q137" s="2"/>
      <c r="R137" s="2"/>
      <c r="S137" s="2"/>
      <c r="T137" s="2"/>
      <c r="U137" s="2"/>
      <c r="V137" s="2"/>
      <c r="W137" s="2"/>
      <c r="X137" s="2"/>
      <c r="Y137" s="2"/>
      <c r="Z137" s="2"/>
    </row>
    <row r="138" spans="1:26" ht="15.75" customHeight="1">
      <c r="A138" s="4"/>
      <c r="B138" s="5"/>
      <c r="C138" s="4"/>
      <c r="D138" s="2"/>
      <c r="E138" s="4"/>
      <c r="F138" s="2"/>
      <c r="G138" s="2"/>
      <c r="H138" s="5"/>
      <c r="I138" s="5"/>
      <c r="J138" s="2"/>
      <c r="K138" s="2"/>
      <c r="L138" s="2"/>
      <c r="M138" s="2"/>
      <c r="N138" s="2"/>
      <c r="O138" s="2"/>
      <c r="P138" s="2"/>
      <c r="Q138" s="2"/>
      <c r="R138" s="2"/>
      <c r="S138" s="2"/>
      <c r="T138" s="2"/>
      <c r="U138" s="2"/>
      <c r="V138" s="2"/>
      <c r="W138" s="2"/>
      <c r="X138" s="2"/>
      <c r="Y138" s="2"/>
      <c r="Z138" s="2"/>
    </row>
    <row r="139" spans="1:26" ht="15.75" customHeight="1">
      <c r="A139" s="4"/>
      <c r="B139" s="5"/>
      <c r="C139" s="4"/>
      <c r="D139" s="2"/>
      <c r="E139" s="4"/>
      <c r="F139" s="2"/>
      <c r="G139" s="2"/>
      <c r="H139" s="5"/>
      <c r="I139" s="5"/>
      <c r="J139" s="2"/>
      <c r="K139" s="2"/>
      <c r="L139" s="2"/>
      <c r="M139" s="2"/>
      <c r="N139" s="2"/>
      <c r="O139" s="2"/>
      <c r="P139" s="2"/>
      <c r="Q139" s="2"/>
      <c r="R139" s="2"/>
      <c r="S139" s="2"/>
      <c r="T139" s="2"/>
      <c r="U139" s="2"/>
      <c r="V139" s="2"/>
      <c r="W139" s="2"/>
      <c r="X139" s="2"/>
      <c r="Y139" s="2"/>
      <c r="Z139" s="2"/>
    </row>
    <row r="140" spans="1:26" ht="15.75" customHeight="1">
      <c r="A140" s="4"/>
      <c r="B140" s="5"/>
      <c r="C140" s="4"/>
      <c r="D140" s="2"/>
      <c r="E140" s="4"/>
      <c r="F140" s="2"/>
      <c r="G140" s="2"/>
      <c r="H140" s="5"/>
      <c r="I140" s="5"/>
      <c r="J140" s="2"/>
      <c r="K140" s="2"/>
      <c r="L140" s="2"/>
      <c r="M140" s="2"/>
      <c r="N140" s="2"/>
      <c r="O140" s="2"/>
      <c r="P140" s="2"/>
      <c r="Q140" s="2"/>
      <c r="R140" s="2"/>
      <c r="S140" s="2"/>
      <c r="T140" s="2"/>
      <c r="U140" s="2"/>
      <c r="V140" s="2"/>
      <c r="W140" s="2"/>
      <c r="X140" s="2"/>
      <c r="Y140" s="2"/>
      <c r="Z140" s="2"/>
    </row>
    <row r="141" spans="1:26" ht="15.75" customHeight="1">
      <c r="A141" s="4"/>
      <c r="B141" s="5"/>
      <c r="C141" s="4"/>
      <c r="D141" s="2"/>
      <c r="E141" s="4"/>
      <c r="F141" s="2"/>
      <c r="G141" s="2"/>
      <c r="H141" s="5"/>
      <c r="I141" s="5"/>
      <c r="J141" s="2"/>
      <c r="K141" s="2"/>
      <c r="L141" s="2"/>
      <c r="M141" s="2"/>
      <c r="N141" s="2"/>
      <c r="O141" s="2"/>
      <c r="P141" s="2"/>
      <c r="Q141" s="2"/>
      <c r="R141" s="2"/>
      <c r="S141" s="2"/>
      <c r="T141" s="2"/>
      <c r="U141" s="2"/>
      <c r="V141" s="2"/>
      <c r="W141" s="2"/>
      <c r="X141" s="2"/>
      <c r="Y141" s="2"/>
      <c r="Z141" s="2"/>
    </row>
    <row r="142" spans="1:26" ht="15.75" customHeight="1">
      <c r="A142" s="4"/>
      <c r="B142" s="5"/>
      <c r="C142" s="4"/>
      <c r="D142" s="2"/>
      <c r="E142" s="4"/>
      <c r="F142" s="2"/>
      <c r="G142" s="2"/>
      <c r="H142" s="5"/>
      <c r="I142" s="5"/>
      <c r="J142" s="2"/>
      <c r="K142" s="2"/>
      <c r="L142" s="2"/>
      <c r="M142" s="2"/>
      <c r="N142" s="2"/>
      <c r="O142" s="2"/>
      <c r="P142" s="2"/>
      <c r="Q142" s="2"/>
      <c r="R142" s="2"/>
      <c r="S142" s="2"/>
      <c r="T142" s="2"/>
      <c r="U142" s="2"/>
      <c r="V142" s="2"/>
      <c r="W142" s="2"/>
      <c r="X142" s="2"/>
      <c r="Y142" s="2"/>
      <c r="Z142" s="2"/>
    </row>
    <row r="143" spans="1:26" ht="15.75" customHeight="1">
      <c r="A143" s="4"/>
      <c r="B143" s="5"/>
      <c r="C143" s="4"/>
      <c r="D143" s="2"/>
      <c r="E143" s="4"/>
      <c r="F143" s="2"/>
      <c r="G143" s="2"/>
      <c r="H143" s="5"/>
      <c r="I143" s="5"/>
      <c r="J143" s="2"/>
      <c r="K143" s="2"/>
      <c r="L143" s="2"/>
      <c r="M143" s="2"/>
      <c r="N143" s="2"/>
      <c r="O143" s="2"/>
      <c r="P143" s="2"/>
      <c r="Q143" s="2"/>
      <c r="R143" s="2"/>
      <c r="S143" s="2"/>
      <c r="T143" s="2"/>
      <c r="U143" s="2"/>
      <c r="V143" s="2"/>
      <c r="W143" s="2"/>
      <c r="X143" s="2"/>
      <c r="Y143" s="2"/>
      <c r="Z143" s="2"/>
    </row>
    <row r="144" spans="1:26" ht="15.75" customHeight="1">
      <c r="A144" s="4"/>
      <c r="B144" s="5"/>
      <c r="C144" s="4"/>
      <c r="D144" s="2"/>
      <c r="E144" s="4"/>
      <c r="F144" s="2"/>
      <c r="G144" s="2"/>
      <c r="H144" s="5"/>
      <c r="I144" s="5"/>
      <c r="J144" s="2"/>
      <c r="K144" s="2"/>
      <c r="L144" s="2"/>
      <c r="M144" s="2"/>
      <c r="N144" s="2"/>
      <c r="O144" s="2"/>
      <c r="P144" s="2"/>
      <c r="Q144" s="2"/>
      <c r="R144" s="2"/>
      <c r="S144" s="2"/>
      <c r="T144" s="2"/>
      <c r="U144" s="2"/>
      <c r="V144" s="2"/>
      <c r="W144" s="2"/>
      <c r="X144" s="2"/>
      <c r="Y144" s="2"/>
      <c r="Z144" s="2"/>
    </row>
    <row r="145" spans="1:26" ht="15.75" customHeight="1">
      <c r="A145" s="4"/>
      <c r="B145" s="5"/>
      <c r="C145" s="4"/>
      <c r="D145" s="2"/>
      <c r="E145" s="4"/>
      <c r="F145" s="2"/>
      <c r="G145" s="2"/>
      <c r="H145" s="5"/>
      <c r="I145" s="5"/>
      <c r="J145" s="2"/>
      <c r="K145" s="2"/>
      <c r="L145" s="2"/>
      <c r="M145" s="2"/>
      <c r="N145" s="2"/>
      <c r="O145" s="2"/>
      <c r="P145" s="2"/>
      <c r="Q145" s="2"/>
      <c r="R145" s="2"/>
      <c r="S145" s="2"/>
      <c r="T145" s="2"/>
      <c r="U145" s="2"/>
      <c r="V145" s="2"/>
      <c r="W145" s="2"/>
      <c r="X145" s="2"/>
      <c r="Y145" s="2"/>
      <c r="Z145" s="2"/>
    </row>
    <row r="146" spans="1:26" ht="15.75" customHeight="1">
      <c r="A146" s="4"/>
      <c r="B146" s="5"/>
      <c r="C146" s="4"/>
      <c r="D146" s="2"/>
      <c r="E146" s="4"/>
      <c r="F146" s="2"/>
      <c r="G146" s="2"/>
      <c r="H146" s="5"/>
      <c r="I146" s="5"/>
      <c r="J146" s="2"/>
      <c r="K146" s="2"/>
      <c r="L146" s="2"/>
      <c r="M146" s="2"/>
      <c r="N146" s="2"/>
      <c r="O146" s="2"/>
      <c r="P146" s="2"/>
      <c r="Q146" s="2"/>
      <c r="R146" s="2"/>
      <c r="S146" s="2"/>
      <c r="T146" s="2"/>
      <c r="U146" s="2"/>
      <c r="V146" s="2"/>
      <c r="W146" s="2"/>
      <c r="X146" s="2"/>
      <c r="Y146" s="2"/>
      <c r="Z146" s="2"/>
    </row>
    <row r="147" spans="1:26" ht="15.75" customHeight="1">
      <c r="A147" s="4"/>
      <c r="B147" s="5"/>
      <c r="C147" s="4"/>
      <c r="D147" s="2"/>
      <c r="E147" s="4"/>
      <c r="F147" s="2"/>
      <c r="G147" s="2"/>
      <c r="H147" s="5"/>
      <c r="I147" s="5"/>
      <c r="J147" s="2"/>
      <c r="K147" s="2"/>
      <c r="L147" s="2"/>
      <c r="M147" s="2"/>
      <c r="N147" s="2"/>
      <c r="O147" s="2"/>
      <c r="P147" s="2"/>
      <c r="Q147" s="2"/>
      <c r="R147" s="2"/>
      <c r="S147" s="2"/>
      <c r="T147" s="2"/>
      <c r="U147" s="2"/>
      <c r="V147" s="2"/>
      <c r="W147" s="2"/>
      <c r="X147" s="2"/>
      <c r="Y147" s="2"/>
      <c r="Z147" s="2"/>
    </row>
    <row r="148" spans="1:26" ht="15.75" customHeight="1">
      <c r="A148" s="4"/>
      <c r="B148" s="5"/>
      <c r="C148" s="4"/>
      <c r="D148" s="2"/>
      <c r="E148" s="4"/>
      <c r="F148" s="2"/>
      <c r="G148" s="2"/>
      <c r="H148" s="5"/>
      <c r="I148" s="5"/>
      <c r="J148" s="2"/>
      <c r="K148" s="2"/>
      <c r="L148" s="2"/>
      <c r="M148" s="2"/>
      <c r="N148" s="2"/>
      <c r="O148" s="2"/>
      <c r="P148" s="2"/>
      <c r="Q148" s="2"/>
      <c r="R148" s="2"/>
      <c r="S148" s="2"/>
      <c r="T148" s="2"/>
      <c r="U148" s="2"/>
      <c r="V148" s="2"/>
      <c r="W148" s="2"/>
      <c r="X148" s="2"/>
      <c r="Y148" s="2"/>
      <c r="Z148" s="2"/>
    </row>
    <row r="149" spans="1:26" ht="15.75" customHeight="1">
      <c r="A149" s="4"/>
      <c r="B149" s="5"/>
      <c r="C149" s="4"/>
      <c r="D149" s="2"/>
      <c r="E149" s="4"/>
      <c r="F149" s="2"/>
      <c r="G149" s="2"/>
      <c r="H149" s="5"/>
      <c r="I149" s="5"/>
      <c r="J149" s="2"/>
      <c r="K149" s="2"/>
      <c r="L149" s="2"/>
      <c r="M149" s="2"/>
      <c r="N149" s="2"/>
      <c r="O149" s="2"/>
      <c r="P149" s="2"/>
      <c r="Q149" s="2"/>
      <c r="R149" s="2"/>
      <c r="S149" s="2"/>
      <c r="T149" s="2"/>
      <c r="U149" s="2"/>
      <c r="V149" s="2"/>
      <c r="W149" s="2"/>
      <c r="X149" s="2"/>
      <c r="Y149" s="2"/>
      <c r="Z149" s="2"/>
    </row>
    <row r="150" spans="1:26" ht="15.75" customHeight="1">
      <c r="A150" s="4"/>
      <c r="B150" s="5"/>
      <c r="C150" s="4"/>
      <c r="D150" s="2"/>
      <c r="E150" s="4"/>
      <c r="F150" s="2"/>
      <c r="G150" s="2"/>
      <c r="H150" s="5"/>
      <c r="I150" s="5"/>
      <c r="J150" s="2"/>
      <c r="K150" s="2"/>
      <c r="L150" s="2"/>
      <c r="M150" s="2"/>
      <c r="N150" s="2"/>
      <c r="O150" s="2"/>
      <c r="P150" s="2"/>
      <c r="Q150" s="2"/>
      <c r="R150" s="2"/>
      <c r="S150" s="2"/>
      <c r="T150" s="2"/>
      <c r="U150" s="2"/>
      <c r="V150" s="2"/>
      <c r="W150" s="2"/>
      <c r="X150" s="2"/>
      <c r="Y150" s="2"/>
      <c r="Z150" s="2"/>
    </row>
    <row r="151" spans="1:26" ht="15.75" customHeight="1">
      <c r="A151" s="4"/>
      <c r="B151" s="5"/>
      <c r="C151" s="4"/>
      <c r="D151" s="2"/>
      <c r="E151" s="4"/>
      <c r="F151" s="2"/>
      <c r="G151" s="2"/>
      <c r="H151" s="5"/>
      <c r="I151" s="5"/>
      <c r="J151" s="2"/>
      <c r="K151" s="2"/>
      <c r="L151" s="2"/>
      <c r="M151" s="2"/>
      <c r="N151" s="2"/>
      <c r="O151" s="2"/>
      <c r="P151" s="2"/>
      <c r="Q151" s="2"/>
      <c r="R151" s="2"/>
      <c r="S151" s="2"/>
      <c r="T151" s="2"/>
      <c r="U151" s="2"/>
      <c r="V151" s="2"/>
      <c r="W151" s="2"/>
      <c r="X151" s="2"/>
      <c r="Y151" s="2"/>
      <c r="Z151" s="2"/>
    </row>
    <row r="152" spans="1:26" ht="15.75" customHeight="1">
      <c r="A152" s="4"/>
      <c r="B152" s="5"/>
      <c r="C152" s="4"/>
      <c r="D152" s="2"/>
      <c r="E152" s="4"/>
      <c r="F152" s="2"/>
      <c r="G152" s="2"/>
      <c r="H152" s="5"/>
      <c r="I152" s="5"/>
      <c r="J152" s="2"/>
      <c r="K152" s="2"/>
      <c r="L152" s="2"/>
      <c r="M152" s="2"/>
      <c r="N152" s="2"/>
      <c r="O152" s="2"/>
      <c r="P152" s="2"/>
      <c r="Q152" s="2"/>
      <c r="R152" s="2"/>
      <c r="S152" s="2"/>
      <c r="T152" s="2"/>
      <c r="U152" s="2"/>
      <c r="V152" s="2"/>
      <c r="W152" s="2"/>
      <c r="X152" s="2"/>
      <c r="Y152" s="2"/>
      <c r="Z152" s="2"/>
    </row>
    <row r="153" spans="1:26" ht="15.75" customHeight="1">
      <c r="A153" s="4"/>
      <c r="B153" s="5"/>
      <c r="C153" s="4"/>
      <c r="D153" s="2"/>
      <c r="E153" s="4"/>
      <c r="F153" s="2"/>
      <c r="G153" s="2"/>
      <c r="H153" s="5"/>
      <c r="I153" s="5"/>
      <c r="J153" s="2"/>
      <c r="K153" s="2"/>
      <c r="L153" s="2"/>
      <c r="M153" s="2"/>
      <c r="N153" s="2"/>
      <c r="O153" s="2"/>
      <c r="P153" s="2"/>
      <c r="Q153" s="2"/>
      <c r="R153" s="2"/>
      <c r="S153" s="2"/>
      <c r="T153" s="2"/>
      <c r="U153" s="2"/>
      <c r="V153" s="2"/>
      <c r="W153" s="2"/>
      <c r="X153" s="2"/>
      <c r="Y153" s="2"/>
      <c r="Z153" s="2"/>
    </row>
    <row r="154" spans="1:26" ht="15.75" customHeight="1">
      <c r="A154" s="4"/>
      <c r="B154" s="5"/>
      <c r="C154" s="4"/>
      <c r="D154" s="2"/>
      <c r="E154" s="4"/>
      <c r="F154" s="2"/>
      <c r="G154" s="2"/>
      <c r="H154" s="5"/>
      <c r="I154" s="5"/>
      <c r="J154" s="2"/>
      <c r="K154" s="2"/>
      <c r="L154" s="2"/>
      <c r="M154" s="2"/>
      <c r="N154" s="2"/>
      <c r="O154" s="2"/>
      <c r="P154" s="2"/>
      <c r="Q154" s="2"/>
      <c r="R154" s="2"/>
      <c r="S154" s="2"/>
      <c r="T154" s="2"/>
      <c r="U154" s="2"/>
      <c r="V154" s="2"/>
      <c r="W154" s="2"/>
      <c r="X154" s="2"/>
      <c r="Y154" s="2"/>
      <c r="Z154" s="2"/>
    </row>
    <row r="155" spans="1:26" ht="15.75" customHeight="1">
      <c r="A155" s="4"/>
      <c r="B155" s="5"/>
      <c r="C155" s="4"/>
      <c r="D155" s="2"/>
      <c r="E155" s="4"/>
      <c r="F155" s="2"/>
      <c r="G155" s="2"/>
      <c r="H155" s="5"/>
      <c r="I155" s="5"/>
      <c r="J155" s="2"/>
      <c r="K155" s="2"/>
      <c r="L155" s="2"/>
      <c r="M155" s="2"/>
      <c r="N155" s="2"/>
      <c r="O155" s="2"/>
      <c r="P155" s="2"/>
      <c r="Q155" s="2"/>
      <c r="R155" s="2"/>
      <c r="S155" s="2"/>
      <c r="T155" s="2"/>
      <c r="U155" s="2"/>
      <c r="V155" s="2"/>
      <c r="W155" s="2"/>
      <c r="X155" s="2"/>
      <c r="Y155" s="2"/>
      <c r="Z155" s="2"/>
    </row>
    <row r="156" spans="1:26" ht="15.75" customHeight="1">
      <c r="A156" s="4"/>
      <c r="B156" s="5"/>
      <c r="C156" s="4"/>
      <c r="D156" s="2"/>
      <c r="E156" s="4"/>
      <c r="F156" s="2"/>
      <c r="G156" s="2"/>
      <c r="H156" s="5"/>
      <c r="I156" s="5"/>
      <c r="J156" s="2"/>
      <c r="K156" s="2"/>
      <c r="L156" s="2"/>
      <c r="M156" s="2"/>
      <c r="N156" s="2"/>
      <c r="O156" s="2"/>
      <c r="P156" s="2"/>
      <c r="Q156" s="2"/>
      <c r="R156" s="2"/>
      <c r="S156" s="2"/>
      <c r="T156" s="2"/>
      <c r="U156" s="2"/>
      <c r="V156" s="2"/>
      <c r="W156" s="2"/>
      <c r="X156" s="2"/>
      <c r="Y156" s="2"/>
      <c r="Z156" s="2"/>
    </row>
    <row r="157" spans="1:26" ht="15.75" customHeight="1">
      <c r="A157" s="4"/>
      <c r="B157" s="5"/>
      <c r="C157" s="4"/>
      <c r="D157" s="2"/>
      <c r="E157" s="4"/>
      <c r="F157" s="2"/>
      <c r="G157" s="2"/>
      <c r="H157" s="5"/>
      <c r="I157" s="5"/>
      <c r="J157" s="2"/>
      <c r="K157" s="2"/>
      <c r="L157" s="2"/>
      <c r="M157" s="2"/>
      <c r="N157" s="2"/>
      <c r="O157" s="2"/>
      <c r="P157" s="2"/>
      <c r="Q157" s="2"/>
      <c r="R157" s="2"/>
      <c r="S157" s="2"/>
      <c r="T157" s="2"/>
      <c r="U157" s="2"/>
      <c r="V157" s="2"/>
      <c r="W157" s="2"/>
      <c r="X157" s="2"/>
      <c r="Y157" s="2"/>
      <c r="Z157" s="2"/>
    </row>
    <row r="158" spans="1:26" ht="15.75" customHeight="1">
      <c r="A158" s="4"/>
      <c r="B158" s="5"/>
      <c r="C158" s="4"/>
      <c r="D158" s="2"/>
      <c r="E158" s="4"/>
      <c r="F158" s="2"/>
      <c r="G158" s="2"/>
      <c r="H158" s="5"/>
      <c r="I158" s="5"/>
      <c r="J158" s="2"/>
      <c r="K158" s="2"/>
      <c r="L158" s="2"/>
      <c r="M158" s="2"/>
      <c r="N158" s="2"/>
      <c r="O158" s="2"/>
      <c r="P158" s="2"/>
      <c r="Q158" s="2"/>
      <c r="R158" s="2"/>
      <c r="S158" s="2"/>
      <c r="T158" s="2"/>
      <c r="U158" s="2"/>
      <c r="V158" s="2"/>
      <c r="W158" s="2"/>
      <c r="X158" s="2"/>
      <c r="Y158" s="2"/>
      <c r="Z158" s="2"/>
    </row>
    <row r="159" spans="1:26" ht="15.75" customHeight="1">
      <c r="A159" s="4"/>
      <c r="B159" s="5"/>
      <c r="C159" s="4"/>
      <c r="D159" s="2"/>
      <c r="E159" s="4"/>
      <c r="F159" s="2"/>
      <c r="G159" s="2"/>
      <c r="H159" s="5"/>
      <c r="I159" s="5"/>
      <c r="J159" s="2"/>
      <c r="K159" s="2"/>
      <c r="L159" s="2"/>
      <c r="M159" s="2"/>
      <c r="N159" s="2"/>
      <c r="O159" s="2"/>
      <c r="P159" s="2"/>
      <c r="Q159" s="2"/>
      <c r="R159" s="2"/>
      <c r="S159" s="2"/>
      <c r="T159" s="2"/>
      <c r="U159" s="2"/>
      <c r="V159" s="2"/>
      <c r="W159" s="2"/>
      <c r="X159" s="2"/>
      <c r="Y159" s="2"/>
      <c r="Z159" s="2"/>
    </row>
    <row r="160" spans="1:26" ht="15.75" customHeight="1">
      <c r="A160" s="4"/>
      <c r="B160" s="5"/>
      <c r="C160" s="4"/>
      <c r="D160" s="2"/>
      <c r="E160" s="4"/>
      <c r="F160" s="2"/>
      <c r="G160" s="2"/>
      <c r="H160" s="5"/>
      <c r="I160" s="5"/>
      <c r="J160" s="2"/>
      <c r="K160" s="2"/>
      <c r="L160" s="2"/>
      <c r="M160" s="2"/>
      <c r="N160" s="2"/>
      <c r="O160" s="2"/>
      <c r="P160" s="2"/>
      <c r="Q160" s="2"/>
      <c r="R160" s="2"/>
      <c r="S160" s="2"/>
      <c r="T160" s="2"/>
      <c r="U160" s="2"/>
      <c r="V160" s="2"/>
      <c r="W160" s="2"/>
      <c r="X160" s="2"/>
      <c r="Y160" s="2"/>
      <c r="Z160" s="2"/>
    </row>
    <row r="161" spans="1:26" ht="15.75" customHeight="1">
      <c r="A161" s="4"/>
      <c r="B161" s="5"/>
      <c r="C161" s="4"/>
      <c r="D161" s="2"/>
      <c r="E161" s="4"/>
      <c r="F161" s="2"/>
      <c r="G161" s="2"/>
      <c r="H161" s="5"/>
      <c r="I161" s="5"/>
      <c r="J161" s="2"/>
      <c r="K161" s="2"/>
      <c r="L161" s="2"/>
      <c r="M161" s="2"/>
      <c r="N161" s="2"/>
      <c r="O161" s="2"/>
      <c r="P161" s="2"/>
      <c r="Q161" s="2"/>
      <c r="R161" s="2"/>
      <c r="S161" s="2"/>
      <c r="T161" s="2"/>
      <c r="U161" s="2"/>
      <c r="V161" s="2"/>
      <c r="W161" s="2"/>
      <c r="X161" s="2"/>
      <c r="Y161" s="2"/>
      <c r="Z161" s="2"/>
    </row>
    <row r="162" spans="1:26" ht="15.75" customHeight="1">
      <c r="A162" s="4"/>
      <c r="B162" s="5"/>
      <c r="C162" s="4"/>
      <c r="D162" s="2"/>
      <c r="E162" s="4"/>
      <c r="F162" s="2"/>
      <c r="G162" s="2"/>
      <c r="H162" s="5"/>
      <c r="I162" s="5"/>
      <c r="J162" s="2"/>
      <c r="K162" s="2"/>
      <c r="L162" s="2"/>
      <c r="M162" s="2"/>
      <c r="N162" s="2"/>
      <c r="O162" s="2"/>
      <c r="P162" s="2"/>
      <c r="Q162" s="2"/>
      <c r="R162" s="2"/>
      <c r="S162" s="2"/>
      <c r="T162" s="2"/>
      <c r="U162" s="2"/>
      <c r="V162" s="2"/>
      <c r="W162" s="2"/>
      <c r="X162" s="2"/>
      <c r="Y162" s="2"/>
      <c r="Z162" s="2"/>
    </row>
    <row r="163" spans="1:26" ht="15.75" customHeight="1">
      <c r="A163" s="4"/>
      <c r="B163" s="5"/>
      <c r="C163" s="4"/>
      <c r="D163" s="2"/>
      <c r="E163" s="4"/>
      <c r="F163" s="2"/>
      <c r="G163" s="2"/>
      <c r="H163" s="5"/>
      <c r="I163" s="5"/>
      <c r="J163" s="2"/>
      <c r="K163" s="2"/>
      <c r="L163" s="2"/>
      <c r="M163" s="2"/>
      <c r="N163" s="2"/>
      <c r="O163" s="2"/>
      <c r="P163" s="2"/>
      <c r="Q163" s="2"/>
      <c r="R163" s="2"/>
      <c r="S163" s="2"/>
      <c r="T163" s="2"/>
      <c r="U163" s="2"/>
      <c r="V163" s="2"/>
      <c r="W163" s="2"/>
      <c r="X163" s="2"/>
      <c r="Y163" s="2"/>
      <c r="Z163" s="2"/>
    </row>
    <row r="164" spans="1:26" ht="15.75" customHeight="1">
      <c r="A164" s="4"/>
      <c r="B164" s="5"/>
      <c r="C164" s="4"/>
      <c r="D164" s="2"/>
      <c r="E164" s="4"/>
      <c r="F164" s="2"/>
      <c r="G164" s="2"/>
      <c r="H164" s="5"/>
      <c r="I164" s="5"/>
      <c r="J164" s="2"/>
      <c r="K164" s="2"/>
      <c r="L164" s="2"/>
      <c r="M164" s="2"/>
      <c r="N164" s="2"/>
      <c r="O164" s="2"/>
      <c r="P164" s="2"/>
      <c r="Q164" s="2"/>
      <c r="R164" s="2"/>
      <c r="S164" s="2"/>
      <c r="T164" s="2"/>
      <c r="U164" s="2"/>
      <c r="V164" s="2"/>
      <c r="W164" s="2"/>
      <c r="X164" s="2"/>
      <c r="Y164" s="2"/>
      <c r="Z164" s="2"/>
    </row>
    <row r="165" spans="1:26" ht="15.75" customHeight="1">
      <c r="A165" s="4"/>
      <c r="B165" s="5"/>
      <c r="C165" s="4"/>
      <c r="D165" s="2"/>
      <c r="E165" s="4"/>
      <c r="F165" s="2"/>
      <c r="G165" s="2"/>
      <c r="H165" s="5"/>
      <c r="I165" s="5"/>
      <c r="J165" s="2"/>
      <c r="K165" s="2"/>
      <c r="L165" s="2"/>
      <c r="M165" s="2"/>
      <c r="N165" s="2"/>
      <c r="O165" s="2"/>
      <c r="P165" s="2"/>
      <c r="Q165" s="2"/>
      <c r="R165" s="2"/>
      <c r="S165" s="2"/>
      <c r="T165" s="2"/>
      <c r="U165" s="2"/>
      <c r="V165" s="2"/>
      <c r="W165" s="2"/>
      <c r="X165" s="2"/>
      <c r="Y165" s="2"/>
      <c r="Z165" s="2"/>
    </row>
    <row r="166" spans="1:26" ht="15.75" customHeight="1">
      <c r="A166" s="4"/>
      <c r="B166" s="5"/>
      <c r="C166" s="4"/>
      <c r="D166" s="2"/>
      <c r="E166" s="4"/>
      <c r="F166" s="2"/>
      <c r="G166" s="2"/>
      <c r="H166" s="5"/>
      <c r="I166" s="5"/>
      <c r="J166" s="2"/>
      <c r="K166" s="2"/>
      <c r="L166" s="2"/>
      <c r="M166" s="2"/>
      <c r="N166" s="2"/>
      <c r="O166" s="2"/>
      <c r="P166" s="2"/>
      <c r="Q166" s="2"/>
      <c r="R166" s="2"/>
      <c r="S166" s="2"/>
      <c r="T166" s="2"/>
      <c r="U166" s="2"/>
      <c r="V166" s="2"/>
      <c r="W166" s="2"/>
      <c r="X166" s="2"/>
      <c r="Y166" s="2"/>
      <c r="Z166" s="2"/>
    </row>
    <row r="167" spans="1:26" ht="15.75" customHeight="1">
      <c r="A167" s="4"/>
      <c r="B167" s="5"/>
      <c r="C167" s="4"/>
      <c r="D167" s="2"/>
      <c r="E167" s="4"/>
      <c r="F167" s="2"/>
      <c r="G167" s="2"/>
      <c r="H167" s="5"/>
      <c r="I167" s="5"/>
      <c r="J167" s="2"/>
      <c r="K167" s="2"/>
      <c r="L167" s="2"/>
      <c r="M167" s="2"/>
      <c r="N167" s="2"/>
      <c r="O167" s="2"/>
      <c r="P167" s="2"/>
      <c r="Q167" s="2"/>
      <c r="R167" s="2"/>
      <c r="S167" s="2"/>
      <c r="T167" s="2"/>
      <c r="U167" s="2"/>
      <c r="V167" s="2"/>
      <c r="W167" s="2"/>
      <c r="X167" s="2"/>
      <c r="Y167" s="2"/>
      <c r="Z167" s="2"/>
    </row>
    <row r="168" spans="1:26" ht="15.75" customHeight="1">
      <c r="A168" s="4"/>
      <c r="B168" s="5"/>
      <c r="C168" s="4"/>
      <c r="D168" s="2"/>
      <c r="E168" s="4"/>
      <c r="F168" s="2"/>
      <c r="G168" s="2"/>
      <c r="H168" s="5"/>
      <c r="I168" s="5"/>
      <c r="J168" s="2"/>
      <c r="K168" s="2"/>
      <c r="L168" s="2"/>
      <c r="M168" s="2"/>
      <c r="N168" s="2"/>
      <c r="O168" s="2"/>
      <c r="P168" s="2"/>
      <c r="Q168" s="2"/>
      <c r="R168" s="2"/>
      <c r="S168" s="2"/>
      <c r="T168" s="2"/>
      <c r="U168" s="2"/>
      <c r="V168" s="2"/>
      <c r="W168" s="2"/>
      <c r="X168" s="2"/>
      <c r="Y168" s="2"/>
      <c r="Z168" s="2"/>
    </row>
    <row r="169" spans="1:26" ht="15.75" customHeight="1">
      <c r="A169" s="4"/>
      <c r="B169" s="5"/>
      <c r="C169" s="4"/>
      <c r="D169" s="2"/>
      <c r="E169" s="4"/>
      <c r="F169" s="2"/>
      <c r="G169" s="2"/>
      <c r="H169" s="5"/>
      <c r="I169" s="5"/>
      <c r="J169" s="2"/>
      <c r="K169" s="2"/>
      <c r="L169" s="2"/>
      <c r="M169" s="2"/>
      <c r="N169" s="2"/>
      <c r="O169" s="2"/>
      <c r="P169" s="2"/>
      <c r="Q169" s="2"/>
      <c r="R169" s="2"/>
      <c r="S169" s="2"/>
      <c r="T169" s="2"/>
      <c r="U169" s="2"/>
      <c r="V169" s="2"/>
      <c r="W169" s="2"/>
      <c r="X169" s="2"/>
      <c r="Y169" s="2"/>
      <c r="Z169" s="2"/>
    </row>
    <row r="170" spans="1:26" ht="15.75" customHeight="1">
      <c r="A170" s="4"/>
      <c r="B170" s="5"/>
      <c r="C170" s="4"/>
      <c r="D170" s="2"/>
      <c r="E170" s="4"/>
      <c r="F170" s="2"/>
      <c r="G170" s="2"/>
      <c r="H170" s="5"/>
      <c r="I170" s="5"/>
      <c r="J170" s="2"/>
      <c r="K170" s="2"/>
      <c r="L170" s="2"/>
      <c r="M170" s="2"/>
      <c r="N170" s="2"/>
      <c r="O170" s="2"/>
      <c r="P170" s="2"/>
      <c r="Q170" s="2"/>
      <c r="R170" s="2"/>
      <c r="S170" s="2"/>
      <c r="T170" s="2"/>
      <c r="U170" s="2"/>
      <c r="V170" s="2"/>
      <c r="W170" s="2"/>
      <c r="X170" s="2"/>
      <c r="Y170" s="2"/>
      <c r="Z170" s="2"/>
    </row>
    <row r="171" spans="1:26" ht="15.75" customHeight="1">
      <c r="A171" s="4"/>
      <c r="B171" s="5"/>
      <c r="C171" s="4"/>
      <c r="D171" s="2"/>
      <c r="E171" s="4"/>
      <c r="F171" s="2"/>
      <c r="G171" s="2"/>
      <c r="H171" s="5"/>
      <c r="I171" s="5"/>
      <c r="J171" s="2"/>
      <c r="K171" s="2"/>
      <c r="L171" s="2"/>
      <c r="M171" s="2"/>
      <c r="N171" s="2"/>
      <c r="O171" s="2"/>
      <c r="P171" s="2"/>
      <c r="Q171" s="2"/>
      <c r="R171" s="2"/>
      <c r="S171" s="2"/>
      <c r="T171" s="2"/>
      <c r="U171" s="2"/>
      <c r="V171" s="2"/>
      <c r="W171" s="2"/>
      <c r="X171" s="2"/>
      <c r="Y171" s="2"/>
      <c r="Z171" s="2"/>
    </row>
    <row r="172" spans="1:26" ht="15.75" customHeight="1">
      <c r="A172" s="4"/>
      <c r="B172" s="5"/>
      <c r="C172" s="4"/>
      <c r="D172" s="2"/>
      <c r="E172" s="4"/>
      <c r="F172" s="2"/>
      <c r="G172" s="2"/>
      <c r="H172" s="5"/>
      <c r="I172" s="5"/>
      <c r="J172" s="2"/>
      <c r="K172" s="2"/>
      <c r="L172" s="2"/>
      <c r="M172" s="2"/>
      <c r="N172" s="2"/>
      <c r="O172" s="2"/>
      <c r="P172" s="2"/>
      <c r="Q172" s="2"/>
      <c r="R172" s="2"/>
      <c r="S172" s="2"/>
      <c r="T172" s="2"/>
      <c r="U172" s="2"/>
      <c r="V172" s="2"/>
      <c r="W172" s="2"/>
      <c r="X172" s="2"/>
      <c r="Y172" s="2"/>
      <c r="Z172" s="2"/>
    </row>
    <row r="173" spans="1:26" ht="15.75" customHeight="1">
      <c r="A173" s="4"/>
      <c r="B173" s="5"/>
      <c r="C173" s="4"/>
      <c r="D173" s="2"/>
      <c r="E173" s="4"/>
      <c r="F173" s="2"/>
      <c r="G173" s="2"/>
      <c r="H173" s="5"/>
      <c r="I173" s="5"/>
      <c r="J173" s="2"/>
      <c r="K173" s="2"/>
      <c r="L173" s="2"/>
      <c r="M173" s="2"/>
      <c r="N173" s="2"/>
      <c r="O173" s="2"/>
      <c r="P173" s="2"/>
      <c r="Q173" s="2"/>
      <c r="R173" s="2"/>
      <c r="S173" s="2"/>
      <c r="T173" s="2"/>
      <c r="U173" s="2"/>
      <c r="V173" s="2"/>
      <c r="W173" s="2"/>
      <c r="X173" s="2"/>
      <c r="Y173" s="2"/>
      <c r="Z173" s="2"/>
    </row>
    <row r="174" spans="1:26" ht="15.75" customHeight="1">
      <c r="A174" s="4"/>
      <c r="B174" s="5"/>
      <c r="C174" s="4"/>
      <c r="D174" s="2"/>
      <c r="E174" s="4"/>
      <c r="F174" s="2"/>
      <c r="G174" s="2"/>
      <c r="H174" s="5"/>
      <c r="I174" s="5"/>
      <c r="J174" s="2"/>
      <c r="K174" s="2"/>
      <c r="L174" s="2"/>
      <c r="M174" s="2"/>
      <c r="N174" s="2"/>
      <c r="O174" s="2"/>
      <c r="P174" s="2"/>
      <c r="Q174" s="2"/>
      <c r="R174" s="2"/>
      <c r="S174" s="2"/>
      <c r="T174" s="2"/>
      <c r="U174" s="2"/>
      <c r="V174" s="2"/>
      <c r="W174" s="2"/>
      <c r="X174" s="2"/>
      <c r="Y174" s="2"/>
      <c r="Z174" s="2"/>
    </row>
    <row r="175" spans="1:26" ht="15.75" customHeight="1">
      <c r="A175" s="4"/>
      <c r="B175" s="5"/>
      <c r="C175" s="4"/>
      <c r="D175" s="2"/>
      <c r="E175" s="4"/>
      <c r="F175" s="2"/>
      <c r="G175" s="2"/>
      <c r="H175" s="5"/>
      <c r="I175" s="5"/>
      <c r="J175" s="2"/>
      <c r="K175" s="2"/>
      <c r="L175" s="2"/>
      <c r="M175" s="2"/>
      <c r="N175" s="2"/>
      <c r="O175" s="2"/>
      <c r="P175" s="2"/>
      <c r="Q175" s="2"/>
      <c r="R175" s="2"/>
      <c r="S175" s="2"/>
      <c r="T175" s="2"/>
      <c r="U175" s="2"/>
      <c r="V175" s="2"/>
      <c r="W175" s="2"/>
      <c r="X175" s="2"/>
      <c r="Y175" s="2"/>
      <c r="Z175" s="2"/>
    </row>
    <row r="176" spans="1:26" ht="15.75" customHeight="1">
      <c r="A176" s="4"/>
      <c r="B176" s="5"/>
      <c r="C176" s="4"/>
      <c r="D176" s="2"/>
      <c r="E176" s="4"/>
      <c r="F176" s="2"/>
      <c r="G176" s="2"/>
      <c r="H176" s="5"/>
      <c r="I176" s="5"/>
      <c r="J176" s="2"/>
      <c r="K176" s="2"/>
      <c r="L176" s="2"/>
      <c r="M176" s="2"/>
      <c r="N176" s="2"/>
      <c r="O176" s="2"/>
      <c r="P176" s="2"/>
      <c r="Q176" s="2"/>
      <c r="R176" s="2"/>
      <c r="S176" s="2"/>
      <c r="T176" s="2"/>
      <c r="U176" s="2"/>
      <c r="V176" s="2"/>
      <c r="W176" s="2"/>
      <c r="X176" s="2"/>
      <c r="Y176" s="2"/>
      <c r="Z176" s="2"/>
    </row>
    <row r="177" spans="1:26" ht="15.75" customHeight="1">
      <c r="A177" s="4"/>
      <c r="B177" s="5"/>
      <c r="C177" s="4"/>
      <c r="D177" s="2"/>
      <c r="E177" s="4"/>
      <c r="F177" s="2"/>
      <c r="G177" s="2"/>
      <c r="H177" s="5"/>
      <c r="I177" s="5"/>
      <c r="J177" s="2"/>
      <c r="K177" s="2"/>
      <c r="L177" s="2"/>
      <c r="M177" s="2"/>
      <c r="N177" s="2"/>
      <c r="O177" s="2"/>
      <c r="P177" s="2"/>
      <c r="Q177" s="2"/>
      <c r="R177" s="2"/>
      <c r="S177" s="2"/>
      <c r="T177" s="2"/>
      <c r="U177" s="2"/>
      <c r="V177" s="2"/>
      <c r="W177" s="2"/>
      <c r="X177" s="2"/>
      <c r="Y177" s="2"/>
      <c r="Z177" s="2"/>
    </row>
    <row r="178" spans="1:26" ht="15.75" customHeight="1">
      <c r="A178" s="4"/>
      <c r="B178" s="5"/>
      <c r="C178" s="4"/>
      <c r="D178" s="2"/>
      <c r="E178" s="4"/>
      <c r="F178" s="2"/>
      <c r="G178" s="2"/>
      <c r="H178" s="5"/>
      <c r="I178" s="5"/>
      <c r="J178" s="2"/>
      <c r="K178" s="2"/>
      <c r="L178" s="2"/>
      <c r="M178" s="2"/>
      <c r="N178" s="2"/>
      <c r="O178" s="2"/>
      <c r="P178" s="2"/>
      <c r="Q178" s="2"/>
      <c r="R178" s="2"/>
      <c r="S178" s="2"/>
      <c r="T178" s="2"/>
      <c r="U178" s="2"/>
      <c r="V178" s="2"/>
      <c r="W178" s="2"/>
      <c r="X178" s="2"/>
      <c r="Y178" s="2"/>
      <c r="Z178" s="2"/>
    </row>
    <row r="179" spans="1:26" ht="15.75" customHeight="1">
      <c r="A179" s="4"/>
      <c r="B179" s="5"/>
      <c r="C179" s="4"/>
      <c r="D179" s="2"/>
      <c r="E179" s="4"/>
      <c r="F179" s="2"/>
      <c r="G179" s="2"/>
      <c r="H179" s="5"/>
      <c r="I179" s="5"/>
      <c r="J179" s="2"/>
      <c r="K179" s="2"/>
      <c r="L179" s="2"/>
      <c r="M179" s="2"/>
      <c r="N179" s="2"/>
      <c r="O179" s="2"/>
      <c r="P179" s="2"/>
      <c r="Q179" s="2"/>
      <c r="R179" s="2"/>
      <c r="S179" s="2"/>
      <c r="T179" s="2"/>
      <c r="U179" s="2"/>
      <c r="V179" s="2"/>
      <c r="W179" s="2"/>
      <c r="X179" s="2"/>
      <c r="Y179" s="2"/>
      <c r="Z179" s="2"/>
    </row>
    <row r="180" spans="1:26" ht="15.75" customHeight="1">
      <c r="A180" s="4"/>
      <c r="B180" s="5"/>
      <c r="C180" s="4"/>
      <c r="D180" s="2"/>
      <c r="E180" s="4"/>
      <c r="F180" s="2"/>
      <c r="G180" s="2"/>
      <c r="H180" s="5"/>
      <c r="I180" s="5"/>
      <c r="J180" s="2"/>
      <c r="K180" s="2"/>
      <c r="L180" s="2"/>
      <c r="M180" s="2"/>
      <c r="N180" s="2"/>
      <c r="O180" s="2"/>
      <c r="P180" s="2"/>
      <c r="Q180" s="2"/>
      <c r="R180" s="2"/>
      <c r="S180" s="2"/>
      <c r="T180" s="2"/>
      <c r="U180" s="2"/>
      <c r="V180" s="2"/>
      <c r="W180" s="2"/>
      <c r="X180" s="2"/>
      <c r="Y180" s="2"/>
      <c r="Z180" s="2"/>
    </row>
    <row r="181" spans="1:26" ht="15.75" customHeight="1">
      <c r="A181" s="4"/>
      <c r="B181" s="5"/>
      <c r="C181" s="4"/>
      <c r="D181" s="2"/>
      <c r="E181" s="4"/>
      <c r="F181" s="2"/>
      <c r="G181" s="2"/>
      <c r="H181" s="5"/>
      <c r="I181" s="5"/>
      <c r="J181" s="2"/>
      <c r="K181" s="2"/>
      <c r="L181" s="2"/>
      <c r="M181" s="2"/>
      <c r="N181" s="2"/>
      <c r="O181" s="2"/>
      <c r="P181" s="2"/>
      <c r="Q181" s="2"/>
      <c r="R181" s="2"/>
      <c r="S181" s="2"/>
      <c r="T181" s="2"/>
      <c r="U181" s="2"/>
      <c r="V181" s="2"/>
      <c r="W181" s="2"/>
      <c r="X181" s="2"/>
      <c r="Y181" s="2"/>
      <c r="Z181" s="2"/>
    </row>
    <row r="182" spans="1:26" ht="15.75" customHeight="1">
      <c r="A182" s="4"/>
      <c r="B182" s="5"/>
      <c r="C182" s="4"/>
      <c r="D182" s="2"/>
      <c r="E182" s="4"/>
      <c r="F182" s="2"/>
      <c r="G182" s="2"/>
      <c r="H182" s="5"/>
      <c r="I182" s="5"/>
      <c r="J182" s="2"/>
      <c r="K182" s="2"/>
      <c r="L182" s="2"/>
      <c r="M182" s="2"/>
      <c r="N182" s="2"/>
      <c r="O182" s="2"/>
      <c r="P182" s="2"/>
      <c r="Q182" s="2"/>
      <c r="R182" s="2"/>
      <c r="S182" s="2"/>
      <c r="T182" s="2"/>
      <c r="U182" s="2"/>
      <c r="V182" s="2"/>
      <c r="W182" s="2"/>
      <c r="X182" s="2"/>
      <c r="Y182" s="2"/>
      <c r="Z182" s="2"/>
    </row>
    <row r="183" spans="1:26" ht="15.75" customHeight="1">
      <c r="A183" s="4"/>
      <c r="B183" s="5"/>
      <c r="C183" s="4"/>
      <c r="D183" s="2"/>
      <c r="E183" s="4"/>
      <c r="F183" s="2"/>
      <c r="G183" s="2"/>
      <c r="H183" s="5"/>
      <c r="I183" s="5"/>
      <c r="J183" s="2"/>
      <c r="K183" s="2"/>
      <c r="L183" s="2"/>
      <c r="M183" s="2"/>
      <c r="N183" s="2"/>
      <c r="O183" s="2"/>
      <c r="P183" s="2"/>
      <c r="Q183" s="2"/>
      <c r="R183" s="2"/>
      <c r="S183" s="2"/>
      <c r="T183" s="2"/>
      <c r="U183" s="2"/>
      <c r="V183" s="2"/>
      <c r="W183" s="2"/>
      <c r="X183" s="2"/>
      <c r="Y183" s="2"/>
      <c r="Z183" s="2"/>
    </row>
    <row r="184" spans="1:26" ht="15.75" customHeight="1">
      <c r="A184" s="4"/>
      <c r="B184" s="5"/>
      <c r="C184" s="4"/>
      <c r="D184" s="2"/>
      <c r="E184" s="4"/>
      <c r="F184" s="2"/>
      <c r="G184" s="2"/>
      <c r="H184" s="5"/>
      <c r="I184" s="5"/>
      <c r="J184" s="2"/>
      <c r="K184" s="2"/>
      <c r="L184" s="2"/>
      <c r="M184" s="2"/>
      <c r="N184" s="2"/>
      <c r="O184" s="2"/>
      <c r="P184" s="2"/>
      <c r="Q184" s="2"/>
      <c r="R184" s="2"/>
      <c r="S184" s="2"/>
      <c r="T184" s="2"/>
      <c r="U184" s="2"/>
      <c r="V184" s="2"/>
      <c r="W184" s="2"/>
      <c r="X184" s="2"/>
      <c r="Y184" s="2"/>
      <c r="Z184" s="2"/>
    </row>
    <row r="185" spans="1:26" ht="15.75" customHeight="1">
      <c r="A185" s="4"/>
      <c r="B185" s="5"/>
      <c r="C185" s="4"/>
      <c r="D185" s="2"/>
      <c r="E185" s="4"/>
      <c r="F185" s="2"/>
      <c r="G185" s="2"/>
      <c r="H185" s="5"/>
      <c r="I185" s="5"/>
      <c r="J185" s="2"/>
      <c r="K185" s="2"/>
      <c r="L185" s="2"/>
      <c r="M185" s="2"/>
      <c r="N185" s="2"/>
      <c r="O185" s="2"/>
      <c r="P185" s="2"/>
      <c r="Q185" s="2"/>
      <c r="R185" s="2"/>
      <c r="S185" s="2"/>
      <c r="T185" s="2"/>
      <c r="U185" s="2"/>
      <c r="V185" s="2"/>
      <c r="W185" s="2"/>
      <c r="X185" s="2"/>
      <c r="Y185" s="2"/>
      <c r="Z185" s="2"/>
    </row>
    <row r="186" spans="1:26" ht="15.75" customHeight="1">
      <c r="A186" s="4"/>
      <c r="B186" s="5"/>
      <c r="C186" s="4"/>
      <c r="D186" s="2"/>
      <c r="E186" s="4"/>
      <c r="F186" s="2"/>
      <c r="G186" s="2"/>
      <c r="H186" s="5"/>
      <c r="I186" s="5"/>
      <c r="J186" s="2"/>
      <c r="K186" s="2"/>
      <c r="L186" s="2"/>
      <c r="M186" s="2"/>
      <c r="N186" s="2"/>
      <c r="O186" s="2"/>
      <c r="P186" s="2"/>
      <c r="Q186" s="2"/>
      <c r="R186" s="2"/>
      <c r="S186" s="2"/>
      <c r="T186" s="2"/>
      <c r="U186" s="2"/>
      <c r="V186" s="2"/>
      <c r="W186" s="2"/>
      <c r="X186" s="2"/>
      <c r="Y186" s="2"/>
      <c r="Z186" s="2"/>
    </row>
    <row r="187" spans="1:26" ht="15.75" customHeight="1">
      <c r="A187" s="4"/>
      <c r="B187" s="5"/>
      <c r="C187" s="4"/>
      <c r="D187" s="2"/>
      <c r="E187" s="4"/>
      <c r="F187" s="2"/>
      <c r="G187" s="2"/>
      <c r="H187" s="5"/>
      <c r="I187" s="5"/>
      <c r="J187" s="2"/>
      <c r="K187" s="2"/>
      <c r="L187" s="2"/>
      <c r="M187" s="2"/>
      <c r="N187" s="2"/>
      <c r="O187" s="2"/>
      <c r="P187" s="2"/>
      <c r="Q187" s="2"/>
      <c r="R187" s="2"/>
      <c r="S187" s="2"/>
      <c r="T187" s="2"/>
      <c r="U187" s="2"/>
      <c r="V187" s="2"/>
      <c r="W187" s="2"/>
      <c r="X187" s="2"/>
      <c r="Y187" s="2"/>
      <c r="Z187" s="2"/>
    </row>
    <row r="188" spans="1:26" ht="15.75" customHeight="1">
      <c r="A188" s="4"/>
      <c r="B188" s="5"/>
      <c r="C188" s="4"/>
      <c r="D188" s="2"/>
      <c r="E188" s="4"/>
      <c r="F188" s="2"/>
      <c r="G188" s="2"/>
      <c r="H188" s="5"/>
      <c r="I188" s="5"/>
      <c r="J188" s="2"/>
      <c r="K188" s="2"/>
      <c r="L188" s="2"/>
      <c r="M188" s="2"/>
      <c r="N188" s="2"/>
      <c r="O188" s="2"/>
      <c r="P188" s="2"/>
      <c r="Q188" s="2"/>
      <c r="R188" s="2"/>
      <c r="S188" s="2"/>
      <c r="T188" s="2"/>
      <c r="U188" s="2"/>
      <c r="V188" s="2"/>
      <c r="W188" s="2"/>
      <c r="X188" s="2"/>
      <c r="Y188" s="2"/>
      <c r="Z188" s="2"/>
    </row>
    <row r="189" spans="1:26" ht="15.75" customHeight="1">
      <c r="A189" s="4"/>
      <c r="B189" s="5"/>
      <c r="C189" s="4"/>
      <c r="D189" s="2"/>
      <c r="E189" s="4"/>
      <c r="F189" s="2"/>
      <c r="G189" s="2"/>
      <c r="H189" s="5"/>
      <c r="I189" s="5"/>
      <c r="J189" s="2"/>
      <c r="K189" s="2"/>
      <c r="L189" s="2"/>
      <c r="M189" s="2"/>
      <c r="N189" s="2"/>
      <c r="O189" s="2"/>
      <c r="P189" s="2"/>
      <c r="Q189" s="2"/>
      <c r="R189" s="2"/>
      <c r="S189" s="2"/>
      <c r="T189" s="2"/>
      <c r="U189" s="2"/>
      <c r="V189" s="2"/>
      <c r="W189" s="2"/>
      <c r="X189" s="2"/>
      <c r="Y189" s="2"/>
      <c r="Z189" s="2"/>
    </row>
    <row r="190" spans="1:26" ht="15.75" customHeight="1">
      <c r="A190" s="4"/>
      <c r="B190" s="5"/>
      <c r="C190" s="4"/>
      <c r="D190" s="2"/>
      <c r="E190" s="4"/>
      <c r="F190" s="2"/>
      <c r="G190" s="2"/>
      <c r="H190" s="5"/>
      <c r="I190" s="5"/>
      <c r="J190" s="2"/>
      <c r="K190" s="2"/>
      <c r="L190" s="2"/>
      <c r="M190" s="2"/>
      <c r="N190" s="2"/>
      <c r="O190" s="2"/>
      <c r="P190" s="2"/>
      <c r="Q190" s="2"/>
      <c r="R190" s="2"/>
      <c r="S190" s="2"/>
      <c r="T190" s="2"/>
      <c r="U190" s="2"/>
      <c r="V190" s="2"/>
      <c r="W190" s="2"/>
      <c r="X190" s="2"/>
      <c r="Y190" s="2"/>
      <c r="Z190" s="2"/>
    </row>
    <row r="191" spans="1:26" ht="15.75" customHeight="1">
      <c r="A191" s="4"/>
      <c r="B191" s="5"/>
      <c r="C191" s="4"/>
      <c r="D191" s="2"/>
      <c r="E191" s="4"/>
      <c r="F191" s="2"/>
      <c r="G191" s="2"/>
      <c r="H191" s="5"/>
      <c r="I191" s="5"/>
      <c r="J191" s="2"/>
      <c r="K191" s="2"/>
      <c r="L191" s="2"/>
      <c r="M191" s="2"/>
      <c r="N191" s="2"/>
      <c r="O191" s="2"/>
      <c r="P191" s="2"/>
      <c r="Q191" s="2"/>
      <c r="R191" s="2"/>
      <c r="S191" s="2"/>
      <c r="T191" s="2"/>
      <c r="U191" s="2"/>
      <c r="V191" s="2"/>
      <c r="W191" s="2"/>
      <c r="X191" s="2"/>
      <c r="Y191" s="2"/>
      <c r="Z191" s="2"/>
    </row>
    <row r="192" spans="1:26" ht="15.75" customHeight="1">
      <c r="A192" s="4"/>
      <c r="B192" s="5"/>
      <c r="C192" s="4"/>
      <c r="D192" s="2"/>
      <c r="E192" s="4"/>
      <c r="F192" s="2"/>
      <c r="G192" s="2"/>
      <c r="H192" s="5"/>
      <c r="I192" s="5"/>
      <c r="J192" s="2"/>
      <c r="K192" s="2"/>
      <c r="L192" s="2"/>
      <c r="M192" s="2"/>
      <c r="N192" s="2"/>
      <c r="O192" s="2"/>
      <c r="P192" s="2"/>
      <c r="Q192" s="2"/>
      <c r="R192" s="2"/>
      <c r="S192" s="2"/>
      <c r="T192" s="2"/>
      <c r="U192" s="2"/>
      <c r="V192" s="2"/>
      <c r="W192" s="2"/>
      <c r="X192" s="2"/>
      <c r="Y192" s="2"/>
      <c r="Z192" s="2"/>
    </row>
    <row r="193" spans="1:26" ht="15.75" customHeight="1">
      <c r="A193" s="4"/>
      <c r="B193" s="5"/>
      <c r="C193" s="4"/>
      <c r="D193" s="2"/>
      <c r="E193" s="4"/>
      <c r="F193" s="2"/>
      <c r="G193" s="2"/>
      <c r="H193" s="5"/>
      <c r="I193" s="5"/>
      <c r="J193" s="2"/>
      <c r="K193" s="2"/>
      <c r="L193" s="2"/>
      <c r="M193" s="2"/>
      <c r="N193" s="2"/>
      <c r="O193" s="2"/>
      <c r="P193" s="2"/>
      <c r="Q193" s="2"/>
      <c r="R193" s="2"/>
      <c r="S193" s="2"/>
      <c r="T193" s="2"/>
      <c r="U193" s="2"/>
      <c r="V193" s="2"/>
      <c r="W193" s="2"/>
      <c r="X193" s="2"/>
      <c r="Y193" s="2"/>
      <c r="Z193" s="2"/>
    </row>
    <row r="194" spans="1:26" ht="15.75" customHeight="1">
      <c r="A194" s="4"/>
      <c r="B194" s="5"/>
      <c r="C194" s="4"/>
      <c r="D194" s="2"/>
      <c r="E194" s="4"/>
      <c r="F194" s="2"/>
      <c r="G194" s="2"/>
      <c r="H194" s="5"/>
      <c r="I194" s="5"/>
      <c r="J194" s="2"/>
      <c r="K194" s="2"/>
      <c r="L194" s="2"/>
      <c r="M194" s="2"/>
      <c r="N194" s="2"/>
      <c r="O194" s="2"/>
      <c r="P194" s="2"/>
      <c r="Q194" s="2"/>
      <c r="R194" s="2"/>
      <c r="S194" s="2"/>
      <c r="T194" s="2"/>
      <c r="U194" s="2"/>
      <c r="V194" s="2"/>
      <c r="W194" s="2"/>
      <c r="X194" s="2"/>
      <c r="Y194" s="2"/>
      <c r="Z194" s="2"/>
    </row>
    <row r="195" spans="1:26" ht="15.75" customHeight="1">
      <c r="A195" s="4"/>
      <c r="B195" s="5"/>
      <c r="C195" s="4"/>
      <c r="D195" s="2"/>
      <c r="E195" s="4"/>
      <c r="F195" s="2"/>
      <c r="G195" s="2"/>
      <c r="H195" s="5"/>
      <c r="I195" s="5"/>
      <c r="J195" s="2"/>
      <c r="K195" s="2"/>
      <c r="L195" s="2"/>
      <c r="M195" s="2"/>
      <c r="N195" s="2"/>
      <c r="O195" s="2"/>
      <c r="P195" s="2"/>
      <c r="Q195" s="2"/>
      <c r="R195" s="2"/>
      <c r="S195" s="2"/>
      <c r="T195" s="2"/>
      <c r="U195" s="2"/>
      <c r="V195" s="2"/>
      <c r="W195" s="2"/>
      <c r="X195" s="2"/>
      <c r="Y195" s="2"/>
      <c r="Z195" s="2"/>
    </row>
    <row r="196" spans="1:26" ht="15.75" customHeight="1">
      <c r="A196" s="4"/>
      <c r="B196" s="5"/>
      <c r="C196" s="4"/>
      <c r="D196" s="2"/>
      <c r="E196" s="4"/>
      <c r="F196" s="2"/>
      <c r="G196" s="2"/>
      <c r="H196" s="5"/>
      <c r="I196" s="5"/>
      <c r="J196" s="2"/>
      <c r="K196" s="2"/>
      <c r="L196" s="2"/>
      <c r="M196" s="2"/>
      <c r="N196" s="2"/>
      <c r="O196" s="2"/>
      <c r="P196" s="2"/>
      <c r="Q196" s="2"/>
      <c r="R196" s="2"/>
      <c r="S196" s="2"/>
      <c r="T196" s="2"/>
      <c r="U196" s="2"/>
      <c r="V196" s="2"/>
      <c r="W196" s="2"/>
      <c r="X196" s="2"/>
      <c r="Y196" s="2"/>
      <c r="Z196" s="2"/>
    </row>
    <row r="197" spans="1:26" ht="15.75" customHeight="1">
      <c r="A197" s="4"/>
      <c r="B197" s="5"/>
      <c r="C197" s="4"/>
      <c r="D197" s="2"/>
      <c r="E197" s="4"/>
      <c r="F197" s="2"/>
      <c r="G197" s="2"/>
      <c r="H197" s="5"/>
      <c r="I197" s="5"/>
      <c r="J197" s="2"/>
      <c r="K197" s="2"/>
      <c r="L197" s="2"/>
      <c r="M197" s="2"/>
      <c r="N197" s="2"/>
      <c r="O197" s="2"/>
      <c r="P197" s="2"/>
      <c r="Q197" s="2"/>
      <c r="R197" s="2"/>
      <c r="S197" s="2"/>
      <c r="T197" s="2"/>
      <c r="U197" s="2"/>
      <c r="V197" s="2"/>
      <c r="W197" s="2"/>
      <c r="X197" s="2"/>
      <c r="Y197" s="2"/>
      <c r="Z197" s="2"/>
    </row>
    <row r="198" spans="1:26" ht="15.75" customHeight="1">
      <c r="A198" s="4"/>
      <c r="B198" s="5"/>
      <c r="C198" s="4"/>
      <c r="D198" s="2"/>
      <c r="E198" s="4"/>
      <c r="F198" s="2"/>
      <c r="G198" s="2"/>
      <c r="H198" s="5"/>
      <c r="I198" s="5"/>
      <c r="J198" s="2"/>
      <c r="K198" s="2"/>
      <c r="L198" s="2"/>
      <c r="M198" s="2"/>
      <c r="N198" s="2"/>
      <c r="O198" s="2"/>
      <c r="P198" s="2"/>
      <c r="Q198" s="2"/>
      <c r="R198" s="2"/>
      <c r="S198" s="2"/>
      <c r="T198" s="2"/>
      <c r="U198" s="2"/>
      <c r="V198" s="2"/>
      <c r="W198" s="2"/>
      <c r="X198" s="2"/>
      <c r="Y198" s="2"/>
      <c r="Z198" s="2"/>
    </row>
    <row r="199" spans="1:26" ht="15.75" customHeight="1">
      <c r="A199" s="4"/>
      <c r="B199" s="5"/>
      <c r="C199" s="4"/>
      <c r="D199" s="2"/>
      <c r="E199" s="4"/>
      <c r="F199" s="2"/>
      <c r="G199" s="2"/>
      <c r="H199" s="5"/>
      <c r="I199" s="5"/>
      <c r="J199" s="2"/>
      <c r="K199" s="2"/>
      <c r="L199" s="2"/>
      <c r="M199" s="2"/>
      <c r="N199" s="2"/>
      <c r="O199" s="2"/>
      <c r="P199" s="2"/>
      <c r="Q199" s="2"/>
      <c r="R199" s="2"/>
      <c r="S199" s="2"/>
      <c r="T199" s="2"/>
      <c r="U199" s="2"/>
      <c r="V199" s="2"/>
      <c r="W199" s="2"/>
      <c r="X199" s="2"/>
      <c r="Y199" s="2"/>
      <c r="Z199" s="2"/>
    </row>
    <row r="200" spans="1:26" ht="15.75" customHeight="1">
      <c r="A200" s="4"/>
      <c r="B200" s="5"/>
      <c r="C200" s="4"/>
      <c r="D200" s="2"/>
      <c r="E200" s="4"/>
      <c r="F200" s="2"/>
      <c r="G200" s="2"/>
      <c r="H200" s="5"/>
      <c r="I200" s="5"/>
      <c r="J200" s="2"/>
      <c r="K200" s="2"/>
      <c r="L200" s="2"/>
      <c r="M200" s="2"/>
      <c r="N200" s="2"/>
      <c r="O200" s="2"/>
      <c r="P200" s="2"/>
      <c r="Q200" s="2"/>
      <c r="R200" s="2"/>
      <c r="S200" s="2"/>
      <c r="T200" s="2"/>
      <c r="U200" s="2"/>
      <c r="V200" s="2"/>
      <c r="W200" s="2"/>
      <c r="X200" s="2"/>
      <c r="Y200" s="2"/>
      <c r="Z200" s="2"/>
    </row>
    <row r="201" spans="1:26" ht="15.75" customHeight="1">
      <c r="A201" s="4"/>
      <c r="B201" s="5"/>
      <c r="C201" s="4"/>
      <c r="D201" s="2"/>
      <c r="E201" s="4"/>
      <c r="F201" s="2"/>
      <c r="G201" s="2"/>
      <c r="H201" s="5"/>
      <c r="I201" s="5"/>
      <c r="J201" s="2"/>
      <c r="K201" s="2"/>
      <c r="L201" s="2"/>
      <c r="M201" s="2"/>
      <c r="N201" s="2"/>
      <c r="O201" s="2"/>
      <c r="P201" s="2"/>
      <c r="Q201" s="2"/>
      <c r="R201" s="2"/>
      <c r="S201" s="2"/>
      <c r="T201" s="2"/>
      <c r="U201" s="2"/>
      <c r="V201" s="2"/>
      <c r="W201" s="2"/>
      <c r="X201" s="2"/>
      <c r="Y201" s="2"/>
      <c r="Z201" s="2"/>
    </row>
    <row r="202" spans="1:26" ht="15.75" customHeight="1">
      <c r="A202" s="4"/>
      <c r="B202" s="5"/>
      <c r="C202" s="4"/>
      <c r="D202" s="2"/>
      <c r="E202" s="4"/>
      <c r="F202" s="2"/>
      <c r="G202" s="2"/>
      <c r="H202" s="5"/>
      <c r="I202" s="5"/>
      <c r="J202" s="2"/>
      <c r="K202" s="2"/>
      <c r="L202" s="2"/>
      <c r="M202" s="2"/>
      <c r="N202" s="2"/>
      <c r="O202" s="2"/>
      <c r="P202" s="2"/>
      <c r="Q202" s="2"/>
      <c r="R202" s="2"/>
      <c r="S202" s="2"/>
      <c r="T202" s="2"/>
      <c r="U202" s="2"/>
      <c r="V202" s="2"/>
      <c r="W202" s="2"/>
      <c r="X202" s="2"/>
      <c r="Y202" s="2"/>
      <c r="Z202" s="2"/>
    </row>
    <row r="203" spans="1:26" ht="15.75" customHeight="1">
      <c r="A203" s="4"/>
      <c r="B203" s="5"/>
      <c r="C203" s="4"/>
      <c r="D203" s="2"/>
      <c r="E203" s="4"/>
      <c r="F203" s="2"/>
      <c r="G203" s="2"/>
      <c r="H203" s="5"/>
      <c r="I203" s="5"/>
      <c r="J203" s="2"/>
      <c r="K203" s="2"/>
      <c r="L203" s="2"/>
      <c r="M203" s="2"/>
      <c r="N203" s="2"/>
      <c r="O203" s="2"/>
      <c r="P203" s="2"/>
      <c r="Q203" s="2"/>
      <c r="R203" s="2"/>
      <c r="S203" s="2"/>
      <c r="T203" s="2"/>
      <c r="U203" s="2"/>
      <c r="V203" s="2"/>
      <c r="W203" s="2"/>
      <c r="X203" s="2"/>
      <c r="Y203" s="2"/>
      <c r="Z203" s="2"/>
    </row>
    <row r="204" spans="1:26" ht="15.75" customHeight="1">
      <c r="A204" s="4"/>
      <c r="B204" s="5"/>
      <c r="C204" s="4"/>
      <c r="D204" s="2"/>
      <c r="E204" s="4"/>
      <c r="F204" s="2"/>
      <c r="G204" s="2"/>
      <c r="H204" s="5"/>
      <c r="I204" s="5"/>
      <c r="J204" s="2"/>
      <c r="K204" s="2"/>
      <c r="L204" s="2"/>
      <c r="M204" s="2"/>
      <c r="N204" s="2"/>
      <c r="O204" s="2"/>
      <c r="P204" s="2"/>
      <c r="Q204" s="2"/>
      <c r="R204" s="2"/>
      <c r="S204" s="2"/>
      <c r="T204" s="2"/>
      <c r="U204" s="2"/>
      <c r="V204" s="2"/>
      <c r="W204" s="2"/>
      <c r="X204" s="2"/>
      <c r="Y204" s="2"/>
      <c r="Z204" s="2"/>
    </row>
    <row r="205" spans="1:26" ht="15.75" customHeight="1">
      <c r="A205" s="4"/>
      <c r="B205" s="5"/>
      <c r="C205" s="4"/>
      <c r="D205" s="2"/>
      <c r="E205" s="4"/>
      <c r="F205" s="2"/>
      <c r="G205" s="2"/>
      <c r="H205" s="5"/>
      <c r="I205" s="5"/>
      <c r="J205" s="2"/>
      <c r="K205" s="2"/>
      <c r="L205" s="2"/>
      <c r="M205" s="2"/>
      <c r="N205" s="2"/>
      <c r="O205" s="2"/>
      <c r="P205" s="2"/>
      <c r="Q205" s="2"/>
      <c r="R205" s="2"/>
      <c r="S205" s="2"/>
      <c r="T205" s="2"/>
      <c r="U205" s="2"/>
      <c r="V205" s="2"/>
      <c r="W205" s="2"/>
      <c r="X205" s="2"/>
      <c r="Y205" s="2"/>
      <c r="Z205" s="2"/>
    </row>
    <row r="206" spans="1:26" ht="15.75" customHeight="1">
      <c r="A206" s="4"/>
      <c r="B206" s="5"/>
      <c r="C206" s="4"/>
      <c r="D206" s="2"/>
      <c r="E206" s="4"/>
      <c r="F206" s="2"/>
      <c r="G206" s="2"/>
      <c r="H206" s="5"/>
      <c r="I206" s="5"/>
      <c r="J206" s="2"/>
      <c r="K206" s="2"/>
      <c r="L206" s="2"/>
      <c r="M206" s="2"/>
      <c r="N206" s="2"/>
      <c r="O206" s="2"/>
      <c r="P206" s="2"/>
      <c r="Q206" s="2"/>
      <c r="R206" s="2"/>
      <c r="S206" s="2"/>
      <c r="T206" s="2"/>
      <c r="U206" s="2"/>
      <c r="V206" s="2"/>
      <c r="W206" s="2"/>
      <c r="X206" s="2"/>
      <c r="Y206" s="2"/>
      <c r="Z206" s="2"/>
    </row>
    <row r="207" spans="1:26" ht="15.75" customHeight="1">
      <c r="A207" s="4"/>
      <c r="B207" s="5"/>
      <c r="C207" s="4"/>
      <c r="D207" s="2"/>
      <c r="E207" s="4"/>
      <c r="F207" s="2"/>
      <c r="G207" s="2"/>
      <c r="H207" s="5"/>
      <c r="I207" s="5"/>
      <c r="J207" s="2"/>
      <c r="K207" s="2"/>
      <c r="L207" s="2"/>
      <c r="M207" s="2"/>
      <c r="N207" s="2"/>
      <c r="O207" s="2"/>
      <c r="P207" s="2"/>
      <c r="Q207" s="2"/>
      <c r="R207" s="2"/>
      <c r="S207" s="2"/>
      <c r="T207" s="2"/>
      <c r="U207" s="2"/>
      <c r="V207" s="2"/>
      <c r="W207" s="2"/>
      <c r="X207" s="2"/>
      <c r="Y207" s="2"/>
      <c r="Z207" s="2"/>
    </row>
    <row r="208" spans="1:26" ht="15.75" customHeight="1">
      <c r="A208" s="4"/>
      <c r="B208" s="5"/>
      <c r="C208" s="4"/>
      <c r="D208" s="2"/>
      <c r="E208" s="4"/>
      <c r="F208" s="2"/>
      <c r="G208" s="2"/>
      <c r="H208" s="5"/>
      <c r="I208" s="5"/>
      <c r="J208" s="2"/>
      <c r="K208" s="2"/>
      <c r="L208" s="2"/>
      <c r="M208" s="2"/>
      <c r="N208" s="2"/>
      <c r="O208" s="2"/>
      <c r="P208" s="2"/>
      <c r="Q208" s="2"/>
      <c r="R208" s="2"/>
      <c r="S208" s="2"/>
      <c r="T208" s="2"/>
      <c r="U208" s="2"/>
      <c r="V208" s="2"/>
      <c r="W208" s="2"/>
      <c r="X208" s="2"/>
      <c r="Y208" s="2"/>
      <c r="Z208" s="2"/>
    </row>
    <row r="209" spans="1:26" ht="15.75" customHeight="1">
      <c r="A209" s="4"/>
      <c r="B209" s="5"/>
      <c r="C209" s="4"/>
      <c r="D209" s="2"/>
      <c r="E209" s="4"/>
      <c r="F209" s="2"/>
      <c r="G209" s="2"/>
      <c r="H209" s="5"/>
      <c r="I209" s="5"/>
      <c r="J209" s="2"/>
      <c r="K209" s="2"/>
      <c r="L209" s="2"/>
      <c r="M209" s="2"/>
      <c r="N209" s="2"/>
      <c r="O209" s="2"/>
      <c r="P209" s="2"/>
      <c r="Q209" s="2"/>
      <c r="R209" s="2"/>
      <c r="S209" s="2"/>
      <c r="T209" s="2"/>
      <c r="U209" s="2"/>
      <c r="V209" s="2"/>
      <c r="W209" s="2"/>
      <c r="X209" s="2"/>
      <c r="Y209" s="2"/>
      <c r="Z209" s="2"/>
    </row>
    <row r="210" spans="1:26" ht="15.75" customHeight="1">
      <c r="A210" s="4"/>
      <c r="B210" s="5"/>
      <c r="C210" s="4"/>
      <c r="D210" s="2"/>
      <c r="E210" s="4"/>
      <c r="F210" s="2"/>
      <c r="G210" s="2"/>
      <c r="H210" s="5"/>
      <c r="I210" s="5"/>
      <c r="J210" s="2"/>
      <c r="K210" s="2"/>
      <c r="L210" s="2"/>
      <c r="M210" s="2"/>
      <c r="N210" s="2"/>
      <c r="O210" s="2"/>
      <c r="P210" s="2"/>
      <c r="Q210" s="2"/>
      <c r="R210" s="2"/>
      <c r="S210" s="2"/>
      <c r="T210" s="2"/>
      <c r="U210" s="2"/>
      <c r="V210" s="2"/>
      <c r="W210" s="2"/>
      <c r="X210" s="2"/>
      <c r="Y210" s="2"/>
      <c r="Z210" s="2"/>
    </row>
    <row r="211" spans="1:26" ht="15.75" customHeight="1">
      <c r="A211" s="4"/>
      <c r="B211" s="5"/>
      <c r="C211" s="4"/>
      <c r="D211" s="2"/>
      <c r="E211" s="4"/>
      <c r="F211" s="2"/>
      <c r="G211" s="2"/>
      <c r="H211" s="5"/>
      <c r="I211" s="5"/>
      <c r="J211" s="2"/>
      <c r="K211" s="2"/>
      <c r="L211" s="2"/>
      <c r="M211" s="2"/>
      <c r="N211" s="2"/>
      <c r="O211" s="2"/>
      <c r="P211" s="2"/>
      <c r="Q211" s="2"/>
      <c r="R211" s="2"/>
      <c r="S211" s="2"/>
      <c r="T211" s="2"/>
      <c r="U211" s="2"/>
      <c r="V211" s="2"/>
      <c r="W211" s="2"/>
      <c r="X211" s="2"/>
      <c r="Y211" s="2"/>
      <c r="Z211" s="2"/>
    </row>
    <row r="212" spans="1:26" ht="15.75" customHeight="1">
      <c r="A212" s="4"/>
      <c r="B212" s="5"/>
      <c r="C212" s="4"/>
      <c r="D212" s="2"/>
      <c r="E212" s="4"/>
      <c r="F212" s="2"/>
      <c r="G212" s="2"/>
      <c r="H212" s="5"/>
      <c r="I212" s="5"/>
      <c r="J212" s="2"/>
      <c r="K212" s="2"/>
      <c r="L212" s="2"/>
      <c r="M212" s="2"/>
      <c r="N212" s="2"/>
      <c r="O212" s="2"/>
      <c r="P212" s="2"/>
      <c r="Q212" s="2"/>
      <c r="R212" s="2"/>
      <c r="S212" s="2"/>
      <c r="T212" s="2"/>
      <c r="U212" s="2"/>
      <c r="V212" s="2"/>
      <c r="W212" s="2"/>
      <c r="X212" s="2"/>
      <c r="Y212" s="2"/>
      <c r="Z212" s="2"/>
    </row>
    <row r="213" spans="1:26" ht="15.75" customHeight="1">
      <c r="A213" s="4"/>
      <c r="B213" s="5"/>
      <c r="C213" s="4"/>
      <c r="D213" s="2"/>
      <c r="E213" s="4"/>
      <c r="F213" s="2"/>
      <c r="G213" s="2"/>
      <c r="H213" s="5"/>
      <c r="I213" s="5"/>
      <c r="J213" s="2"/>
      <c r="K213" s="2"/>
      <c r="L213" s="2"/>
      <c r="M213" s="2"/>
      <c r="N213" s="2"/>
      <c r="O213" s="2"/>
      <c r="P213" s="2"/>
      <c r="Q213" s="2"/>
      <c r="R213" s="2"/>
      <c r="S213" s="2"/>
      <c r="T213" s="2"/>
      <c r="U213" s="2"/>
      <c r="V213" s="2"/>
      <c r="W213" s="2"/>
      <c r="X213" s="2"/>
      <c r="Y213" s="2"/>
      <c r="Z213" s="2"/>
    </row>
    <row r="214" spans="1:26" ht="15.75" customHeight="1">
      <c r="A214" s="4"/>
      <c r="B214" s="5"/>
      <c r="C214" s="4"/>
      <c r="D214" s="2"/>
      <c r="E214" s="4"/>
      <c r="F214" s="2"/>
      <c r="G214" s="2"/>
      <c r="H214" s="5"/>
      <c r="I214" s="5"/>
      <c r="J214" s="2"/>
      <c r="K214" s="2"/>
      <c r="L214" s="2"/>
      <c r="M214" s="2"/>
      <c r="N214" s="2"/>
      <c r="O214" s="2"/>
      <c r="P214" s="2"/>
      <c r="Q214" s="2"/>
      <c r="R214" s="2"/>
      <c r="S214" s="2"/>
      <c r="T214" s="2"/>
      <c r="U214" s="2"/>
      <c r="V214" s="2"/>
      <c r="W214" s="2"/>
      <c r="X214" s="2"/>
      <c r="Y214" s="2"/>
      <c r="Z214" s="2"/>
    </row>
    <row r="215" spans="1:26" ht="15.75" customHeight="1">
      <c r="A215" s="4"/>
      <c r="B215" s="5"/>
      <c r="C215" s="4"/>
      <c r="D215" s="2"/>
      <c r="E215" s="4"/>
      <c r="F215" s="2"/>
      <c r="G215" s="2"/>
      <c r="H215" s="5"/>
      <c r="I215" s="5"/>
      <c r="J215" s="2"/>
      <c r="K215" s="2"/>
      <c r="L215" s="2"/>
      <c r="M215" s="2"/>
      <c r="N215" s="2"/>
      <c r="O215" s="2"/>
      <c r="P215" s="2"/>
      <c r="Q215" s="2"/>
      <c r="R215" s="2"/>
      <c r="S215" s="2"/>
      <c r="T215" s="2"/>
      <c r="U215" s="2"/>
      <c r="V215" s="2"/>
      <c r="W215" s="2"/>
      <c r="X215" s="2"/>
      <c r="Y215" s="2"/>
      <c r="Z215" s="2"/>
    </row>
    <row r="216" spans="1:26" ht="15.75" customHeight="1">
      <c r="A216" s="4"/>
      <c r="B216" s="5"/>
      <c r="C216" s="4"/>
      <c r="D216" s="2"/>
      <c r="E216" s="4"/>
      <c r="F216" s="2"/>
      <c r="G216" s="2"/>
      <c r="H216" s="5"/>
      <c r="I216" s="5"/>
      <c r="J216" s="2"/>
      <c r="K216" s="2"/>
      <c r="L216" s="2"/>
      <c r="M216" s="2"/>
      <c r="N216" s="2"/>
      <c r="O216" s="2"/>
      <c r="P216" s="2"/>
      <c r="Q216" s="2"/>
      <c r="R216" s="2"/>
      <c r="S216" s="2"/>
      <c r="T216" s="2"/>
      <c r="U216" s="2"/>
      <c r="V216" s="2"/>
      <c r="W216" s="2"/>
      <c r="X216" s="2"/>
      <c r="Y216" s="2"/>
      <c r="Z216" s="2"/>
    </row>
    <row r="217" spans="1:26" ht="15.75" customHeight="1">
      <c r="A217" s="4"/>
      <c r="B217" s="5"/>
      <c r="C217" s="4"/>
      <c r="D217" s="2"/>
      <c r="E217" s="4"/>
      <c r="F217" s="2"/>
      <c r="G217" s="2"/>
      <c r="H217" s="5"/>
      <c r="I217" s="5"/>
      <c r="J217" s="2"/>
      <c r="K217" s="2"/>
      <c r="L217" s="2"/>
      <c r="M217" s="2"/>
      <c r="N217" s="2"/>
      <c r="O217" s="2"/>
      <c r="P217" s="2"/>
      <c r="Q217" s="2"/>
      <c r="R217" s="2"/>
      <c r="S217" s="2"/>
      <c r="T217" s="2"/>
      <c r="U217" s="2"/>
      <c r="V217" s="2"/>
      <c r="W217" s="2"/>
      <c r="X217" s="2"/>
      <c r="Y217" s="2"/>
      <c r="Z217" s="2"/>
    </row>
    <row r="218" spans="1:26" ht="15.75" customHeight="1">
      <c r="A218" s="4"/>
      <c r="B218" s="5"/>
      <c r="C218" s="4"/>
      <c r="D218" s="2"/>
      <c r="E218" s="4"/>
      <c r="F218" s="2"/>
      <c r="G218" s="2"/>
      <c r="H218" s="5"/>
      <c r="I218" s="5"/>
      <c r="J218" s="2"/>
      <c r="K218" s="2"/>
      <c r="L218" s="2"/>
      <c r="M218" s="2"/>
      <c r="N218" s="2"/>
      <c r="O218" s="2"/>
      <c r="P218" s="2"/>
      <c r="Q218" s="2"/>
      <c r="R218" s="2"/>
      <c r="S218" s="2"/>
      <c r="T218" s="2"/>
      <c r="U218" s="2"/>
      <c r="V218" s="2"/>
      <c r="W218" s="2"/>
      <c r="X218" s="2"/>
      <c r="Y218" s="2"/>
      <c r="Z218" s="2"/>
    </row>
    <row r="219" spans="1:26" ht="15.75" customHeight="1">
      <c r="A219" s="4"/>
      <c r="B219" s="5"/>
      <c r="C219" s="4"/>
      <c r="D219" s="2"/>
      <c r="E219" s="4"/>
      <c r="F219" s="2"/>
      <c r="G219" s="2"/>
      <c r="H219" s="5"/>
      <c r="I219" s="5"/>
      <c r="J219" s="2"/>
      <c r="K219" s="2"/>
      <c r="L219" s="2"/>
      <c r="M219" s="2"/>
      <c r="N219" s="2"/>
      <c r="O219" s="2"/>
      <c r="P219" s="2"/>
      <c r="Q219" s="2"/>
      <c r="R219" s="2"/>
      <c r="S219" s="2"/>
      <c r="T219" s="2"/>
      <c r="U219" s="2"/>
      <c r="V219" s="2"/>
      <c r="W219" s="2"/>
      <c r="X219" s="2"/>
      <c r="Y219" s="2"/>
      <c r="Z219" s="2"/>
    </row>
    <row r="220" spans="1:26" ht="15.75" customHeight="1">
      <c r="A220" s="4"/>
      <c r="B220" s="5"/>
      <c r="C220" s="4"/>
      <c r="D220" s="2"/>
      <c r="E220" s="4"/>
      <c r="F220" s="2"/>
      <c r="G220" s="2"/>
      <c r="H220" s="5"/>
      <c r="I220" s="5"/>
      <c r="J220" s="2"/>
      <c r="K220" s="2"/>
      <c r="L220" s="2"/>
      <c r="M220" s="2"/>
      <c r="N220" s="2"/>
      <c r="O220" s="2"/>
      <c r="P220" s="2"/>
      <c r="Q220" s="2"/>
      <c r="R220" s="2"/>
      <c r="S220" s="2"/>
      <c r="T220" s="2"/>
      <c r="U220" s="2"/>
      <c r="V220" s="2"/>
      <c r="W220" s="2"/>
      <c r="X220" s="2"/>
      <c r="Y220" s="2"/>
      <c r="Z220" s="2"/>
    </row>
    <row r="221" spans="1:26" ht="15.75" customHeight="1">
      <c r="A221" s="4"/>
      <c r="B221" s="5"/>
      <c r="C221" s="4"/>
      <c r="D221" s="2"/>
      <c r="E221" s="4"/>
      <c r="F221" s="2"/>
      <c r="G221" s="2"/>
      <c r="H221" s="5"/>
      <c r="I221" s="5"/>
      <c r="J221" s="2"/>
      <c r="K221" s="2"/>
      <c r="L221" s="2"/>
      <c r="M221" s="2"/>
      <c r="N221" s="2"/>
      <c r="O221" s="2"/>
      <c r="P221" s="2"/>
      <c r="Q221" s="2"/>
      <c r="R221" s="2"/>
      <c r="S221" s="2"/>
      <c r="T221" s="2"/>
      <c r="U221" s="2"/>
      <c r="V221" s="2"/>
      <c r="W221" s="2"/>
      <c r="X221" s="2"/>
      <c r="Y221" s="2"/>
      <c r="Z221" s="2"/>
    </row>
    <row r="222" spans="1:26" ht="15.75" customHeight="1">
      <c r="A222" s="4"/>
      <c r="B222" s="5"/>
      <c r="C222" s="4"/>
      <c r="D222" s="2"/>
      <c r="E222" s="4"/>
      <c r="F222" s="2"/>
      <c r="G222" s="2"/>
      <c r="H222" s="5"/>
      <c r="I222" s="5"/>
      <c r="J222" s="2"/>
      <c r="K222" s="2"/>
      <c r="L222" s="2"/>
      <c r="M222" s="2"/>
      <c r="N222" s="2"/>
      <c r="O222" s="2"/>
      <c r="P222" s="2"/>
      <c r="Q222" s="2"/>
      <c r="R222" s="2"/>
      <c r="S222" s="2"/>
      <c r="T222" s="2"/>
      <c r="U222" s="2"/>
      <c r="V222" s="2"/>
      <c r="W222" s="2"/>
      <c r="X222" s="2"/>
      <c r="Y222" s="2"/>
      <c r="Z222" s="2"/>
    </row>
    <row r="223" spans="1:26" ht="15.75" customHeight="1">
      <c r="A223" s="4"/>
      <c r="B223" s="5"/>
      <c r="C223" s="4"/>
      <c r="D223" s="2"/>
      <c r="E223" s="4"/>
      <c r="F223" s="2"/>
      <c r="G223" s="2"/>
      <c r="H223" s="5"/>
      <c r="I223" s="5"/>
      <c r="J223" s="2"/>
      <c r="K223" s="2"/>
      <c r="L223" s="2"/>
      <c r="M223" s="2"/>
      <c r="N223" s="2"/>
      <c r="O223" s="2"/>
      <c r="P223" s="2"/>
      <c r="Q223" s="2"/>
      <c r="R223" s="2"/>
      <c r="S223" s="2"/>
      <c r="T223" s="2"/>
      <c r="U223" s="2"/>
      <c r="V223" s="2"/>
      <c r="W223" s="2"/>
      <c r="X223" s="2"/>
      <c r="Y223" s="2"/>
      <c r="Z223" s="2"/>
    </row>
    <row r="224" spans="1:26" ht="15.75" customHeight="1">
      <c r="A224" s="4"/>
      <c r="B224" s="5"/>
      <c r="C224" s="4"/>
      <c r="D224" s="2"/>
      <c r="E224" s="4"/>
      <c r="F224" s="2"/>
      <c r="G224" s="2"/>
      <c r="H224" s="5"/>
      <c r="I224" s="5"/>
      <c r="J224" s="2"/>
      <c r="K224" s="2"/>
      <c r="L224" s="2"/>
      <c r="M224" s="2"/>
      <c r="N224" s="2"/>
      <c r="O224" s="2"/>
      <c r="P224" s="2"/>
      <c r="Q224" s="2"/>
      <c r="R224" s="2"/>
      <c r="S224" s="2"/>
      <c r="T224" s="2"/>
      <c r="U224" s="2"/>
      <c r="V224" s="2"/>
      <c r="W224" s="2"/>
      <c r="X224" s="2"/>
      <c r="Y224" s="2"/>
      <c r="Z224" s="2"/>
    </row>
    <row r="225" spans="1:26" ht="15.75" customHeight="1">
      <c r="A225" s="4"/>
      <c r="B225" s="5"/>
      <c r="C225" s="4"/>
      <c r="D225" s="2"/>
      <c r="E225" s="4"/>
      <c r="F225" s="2"/>
      <c r="G225" s="2"/>
      <c r="H225" s="5"/>
      <c r="I225" s="5"/>
      <c r="J225" s="2"/>
      <c r="K225" s="2"/>
      <c r="L225" s="2"/>
      <c r="M225" s="2"/>
      <c r="N225" s="2"/>
      <c r="O225" s="2"/>
      <c r="P225" s="2"/>
      <c r="Q225" s="2"/>
      <c r="R225" s="2"/>
      <c r="S225" s="2"/>
      <c r="T225" s="2"/>
      <c r="U225" s="2"/>
      <c r="V225" s="2"/>
      <c r="W225" s="2"/>
      <c r="X225" s="2"/>
      <c r="Y225" s="2"/>
      <c r="Z225" s="2"/>
    </row>
    <row r="226" spans="1:26" ht="15.75" customHeight="1">
      <c r="A226" s="4"/>
      <c r="B226" s="5"/>
      <c r="C226" s="4"/>
      <c r="D226" s="2"/>
      <c r="E226" s="4"/>
      <c r="F226" s="2"/>
      <c r="G226" s="2"/>
      <c r="H226" s="5"/>
      <c r="I226" s="5"/>
      <c r="J226" s="2"/>
      <c r="K226" s="2"/>
      <c r="L226" s="2"/>
      <c r="M226" s="2"/>
      <c r="N226" s="2"/>
      <c r="O226" s="2"/>
      <c r="P226" s="2"/>
      <c r="Q226" s="2"/>
      <c r="R226" s="2"/>
      <c r="S226" s="2"/>
      <c r="T226" s="2"/>
      <c r="U226" s="2"/>
      <c r="V226" s="2"/>
      <c r="W226" s="2"/>
      <c r="X226" s="2"/>
      <c r="Y226" s="2"/>
      <c r="Z226" s="2"/>
    </row>
    <row r="227" spans="1:26" ht="15.75" customHeight="1">
      <c r="A227" s="4"/>
      <c r="B227" s="5"/>
      <c r="C227" s="4"/>
      <c r="D227" s="2"/>
      <c r="E227" s="4"/>
      <c r="F227" s="2"/>
      <c r="G227" s="2"/>
      <c r="H227" s="5"/>
      <c r="I227" s="5"/>
      <c r="J227" s="2"/>
      <c r="K227" s="2"/>
      <c r="L227" s="2"/>
      <c r="M227" s="2"/>
      <c r="N227" s="2"/>
      <c r="O227" s="2"/>
      <c r="P227" s="2"/>
      <c r="Q227" s="2"/>
      <c r="R227" s="2"/>
      <c r="S227" s="2"/>
      <c r="T227" s="2"/>
      <c r="U227" s="2"/>
      <c r="V227" s="2"/>
      <c r="W227" s="2"/>
      <c r="X227" s="2"/>
      <c r="Y227" s="2"/>
      <c r="Z227" s="2"/>
    </row>
    <row r="228" spans="1:26" ht="15.75" customHeight="1">
      <c r="A228" s="4"/>
      <c r="B228" s="5"/>
      <c r="C228" s="4"/>
      <c r="D228" s="2"/>
      <c r="E228" s="4"/>
      <c r="F228" s="2"/>
      <c r="G228" s="2"/>
      <c r="H228" s="5"/>
      <c r="I228" s="5"/>
      <c r="J228" s="2"/>
      <c r="K228" s="2"/>
      <c r="L228" s="2"/>
      <c r="M228" s="2"/>
      <c r="N228" s="2"/>
      <c r="O228" s="2"/>
      <c r="P228" s="2"/>
      <c r="Q228" s="2"/>
      <c r="R228" s="2"/>
      <c r="S228" s="2"/>
      <c r="T228" s="2"/>
      <c r="U228" s="2"/>
      <c r="V228" s="2"/>
      <c r="W228" s="2"/>
      <c r="X228" s="2"/>
      <c r="Y228" s="2"/>
      <c r="Z228" s="2"/>
    </row>
    <row r="229" spans="1:26" ht="15.75" customHeight="1">
      <c r="A229" s="4"/>
      <c r="B229" s="5"/>
      <c r="C229" s="4"/>
      <c r="D229" s="2"/>
      <c r="E229" s="4"/>
      <c r="F229" s="2"/>
      <c r="G229" s="2"/>
      <c r="H229" s="5"/>
      <c r="I229" s="5"/>
      <c r="J229" s="2"/>
      <c r="K229" s="2"/>
      <c r="L229" s="2"/>
      <c r="M229" s="2"/>
      <c r="N229" s="2"/>
      <c r="O229" s="2"/>
      <c r="P229" s="2"/>
      <c r="Q229" s="2"/>
      <c r="R229" s="2"/>
      <c r="S229" s="2"/>
      <c r="T229" s="2"/>
      <c r="U229" s="2"/>
      <c r="V229" s="2"/>
      <c r="W229" s="2"/>
      <c r="X229" s="2"/>
      <c r="Y229" s="2"/>
      <c r="Z229" s="2"/>
    </row>
    <row r="230" spans="1:26" ht="15.75" customHeight="1">
      <c r="A230" s="4"/>
      <c r="B230" s="5"/>
      <c r="C230" s="4"/>
      <c r="D230" s="2"/>
      <c r="E230" s="4"/>
      <c r="F230" s="2"/>
      <c r="G230" s="2"/>
      <c r="H230" s="5"/>
      <c r="I230" s="5"/>
      <c r="J230" s="2"/>
      <c r="K230" s="2"/>
      <c r="L230" s="2"/>
      <c r="M230" s="2"/>
      <c r="N230" s="2"/>
      <c r="O230" s="2"/>
      <c r="P230" s="2"/>
      <c r="Q230" s="2"/>
      <c r="R230" s="2"/>
      <c r="S230" s="2"/>
      <c r="T230" s="2"/>
      <c r="U230" s="2"/>
      <c r="V230" s="2"/>
      <c r="W230" s="2"/>
      <c r="X230" s="2"/>
      <c r="Y230" s="2"/>
      <c r="Z230" s="2"/>
    </row>
    <row r="231" spans="1:26" ht="15.75" customHeight="1">
      <c r="A231" s="4"/>
      <c r="B231" s="5"/>
      <c r="C231" s="4"/>
      <c r="D231" s="2"/>
      <c r="E231" s="4"/>
      <c r="F231" s="2"/>
      <c r="G231" s="2"/>
      <c r="H231" s="5"/>
      <c r="I231" s="5"/>
      <c r="J231" s="2"/>
      <c r="K231" s="2"/>
      <c r="L231" s="2"/>
      <c r="M231" s="2"/>
      <c r="N231" s="2"/>
      <c r="O231" s="2"/>
      <c r="P231" s="2"/>
      <c r="Q231" s="2"/>
      <c r="R231" s="2"/>
      <c r="S231" s="2"/>
      <c r="T231" s="2"/>
      <c r="U231" s="2"/>
      <c r="V231" s="2"/>
      <c r="W231" s="2"/>
      <c r="X231" s="2"/>
      <c r="Y231" s="2"/>
      <c r="Z231" s="2"/>
    </row>
    <row r="232" spans="1:26" ht="15.75" customHeight="1">
      <c r="A232" s="4"/>
      <c r="B232" s="5"/>
      <c r="C232" s="4"/>
      <c r="D232" s="2"/>
      <c r="E232" s="4"/>
      <c r="F232" s="2"/>
      <c r="G232" s="2"/>
      <c r="H232" s="5"/>
      <c r="I232" s="5"/>
      <c r="J232" s="2"/>
      <c r="K232" s="2"/>
      <c r="L232" s="2"/>
      <c r="M232" s="2"/>
      <c r="N232" s="2"/>
      <c r="O232" s="2"/>
      <c r="P232" s="2"/>
      <c r="Q232" s="2"/>
      <c r="R232" s="2"/>
      <c r="S232" s="2"/>
      <c r="T232" s="2"/>
      <c r="U232" s="2"/>
      <c r="V232" s="2"/>
      <c r="W232" s="2"/>
      <c r="X232" s="2"/>
      <c r="Y232" s="2"/>
      <c r="Z232" s="2"/>
    </row>
    <row r="233" spans="1:26" ht="15.75" customHeight="1">
      <c r="A233" s="4"/>
      <c r="B233" s="5"/>
      <c r="C233" s="4"/>
      <c r="D233" s="2"/>
      <c r="E233" s="4"/>
      <c r="F233" s="2"/>
      <c r="G233" s="2"/>
      <c r="H233" s="5"/>
      <c r="I233" s="5"/>
      <c r="J233" s="2"/>
      <c r="K233" s="2"/>
      <c r="L233" s="2"/>
      <c r="M233" s="2"/>
      <c r="N233" s="2"/>
      <c r="O233" s="2"/>
      <c r="P233" s="2"/>
      <c r="Q233" s="2"/>
      <c r="R233" s="2"/>
      <c r="S233" s="2"/>
      <c r="T233" s="2"/>
      <c r="U233" s="2"/>
      <c r="V233" s="2"/>
      <c r="W233" s="2"/>
      <c r="X233" s="2"/>
      <c r="Y233" s="2"/>
      <c r="Z233" s="2"/>
    </row>
    <row r="234" spans="1:26" ht="15.75" customHeight="1">
      <c r="A234" s="4"/>
      <c r="B234" s="5"/>
      <c r="C234" s="4"/>
      <c r="D234" s="2"/>
      <c r="E234" s="4"/>
      <c r="F234" s="2"/>
      <c r="G234" s="2"/>
      <c r="H234" s="5"/>
      <c r="I234" s="5"/>
      <c r="J234" s="2"/>
      <c r="K234" s="2"/>
      <c r="L234" s="2"/>
      <c r="M234" s="2"/>
      <c r="N234" s="2"/>
      <c r="O234" s="2"/>
      <c r="P234" s="2"/>
      <c r="Q234" s="2"/>
      <c r="R234" s="2"/>
      <c r="S234" s="2"/>
      <c r="T234" s="2"/>
      <c r="U234" s="2"/>
      <c r="V234" s="2"/>
      <c r="W234" s="2"/>
      <c r="X234" s="2"/>
      <c r="Y234" s="2"/>
      <c r="Z234" s="2"/>
    </row>
    <row r="235" spans="1:26" ht="15.75" customHeight="1">
      <c r="A235" s="4"/>
      <c r="B235" s="5"/>
      <c r="C235" s="4"/>
      <c r="D235" s="2"/>
      <c r="E235" s="4"/>
      <c r="F235" s="2"/>
      <c r="G235" s="2"/>
      <c r="H235" s="5"/>
      <c r="I235" s="5"/>
      <c r="J235" s="2"/>
      <c r="K235" s="2"/>
      <c r="L235" s="2"/>
      <c r="M235" s="2"/>
      <c r="N235" s="2"/>
      <c r="O235" s="2"/>
      <c r="P235" s="2"/>
      <c r="Q235" s="2"/>
      <c r="R235" s="2"/>
      <c r="S235" s="2"/>
      <c r="T235" s="2"/>
      <c r="U235" s="2"/>
      <c r="V235" s="2"/>
      <c r="W235" s="2"/>
      <c r="X235" s="2"/>
      <c r="Y235" s="2"/>
      <c r="Z235" s="2"/>
    </row>
    <row r="236" spans="1:26" ht="15.75" customHeight="1">
      <c r="A236" s="4"/>
      <c r="B236" s="5"/>
      <c r="C236" s="4"/>
      <c r="D236" s="2"/>
      <c r="E236" s="4"/>
      <c r="F236" s="2"/>
      <c r="G236" s="2"/>
      <c r="H236" s="5"/>
      <c r="I236" s="5"/>
      <c r="J236" s="2"/>
      <c r="K236" s="2"/>
      <c r="L236" s="2"/>
      <c r="M236" s="2"/>
      <c r="N236" s="2"/>
      <c r="O236" s="2"/>
      <c r="P236" s="2"/>
      <c r="Q236" s="2"/>
      <c r="R236" s="2"/>
      <c r="S236" s="2"/>
      <c r="T236" s="2"/>
      <c r="U236" s="2"/>
      <c r="V236" s="2"/>
      <c r="W236" s="2"/>
      <c r="X236" s="2"/>
      <c r="Y236" s="2"/>
      <c r="Z236" s="2"/>
    </row>
    <row r="237" spans="1:26" ht="15.75" customHeight="1">
      <c r="A237" s="4"/>
      <c r="B237" s="5"/>
      <c r="C237" s="4"/>
      <c r="D237" s="2"/>
      <c r="E237" s="4"/>
      <c r="F237" s="2"/>
      <c r="G237" s="2"/>
      <c r="H237" s="5"/>
      <c r="I237" s="5"/>
      <c r="J237" s="2"/>
      <c r="K237" s="2"/>
      <c r="L237" s="2"/>
      <c r="M237" s="2"/>
      <c r="N237" s="2"/>
      <c r="O237" s="2"/>
      <c r="P237" s="2"/>
      <c r="Q237" s="2"/>
      <c r="R237" s="2"/>
      <c r="S237" s="2"/>
      <c r="T237" s="2"/>
      <c r="U237" s="2"/>
      <c r="V237" s="2"/>
      <c r="W237" s="2"/>
      <c r="X237" s="2"/>
      <c r="Y237" s="2"/>
      <c r="Z237" s="2"/>
    </row>
    <row r="238" spans="1:26" ht="15.75" customHeight="1">
      <c r="A238" s="4"/>
      <c r="B238" s="5"/>
      <c r="C238" s="4"/>
      <c r="D238" s="2"/>
      <c r="E238" s="4"/>
      <c r="F238" s="2"/>
      <c r="G238" s="2"/>
      <c r="H238" s="5"/>
      <c r="I238" s="5"/>
      <c r="J238" s="2"/>
      <c r="K238" s="2"/>
      <c r="L238" s="2"/>
      <c r="M238" s="2"/>
      <c r="N238" s="2"/>
      <c r="O238" s="2"/>
      <c r="P238" s="2"/>
      <c r="Q238" s="2"/>
      <c r="R238" s="2"/>
      <c r="S238" s="2"/>
      <c r="T238" s="2"/>
      <c r="U238" s="2"/>
      <c r="V238" s="2"/>
      <c r="W238" s="2"/>
      <c r="X238" s="2"/>
      <c r="Y238" s="2"/>
      <c r="Z238" s="2"/>
    </row>
    <row r="239" spans="1:26" ht="15.75" customHeight="1">
      <c r="A239" s="4"/>
      <c r="B239" s="5"/>
      <c r="C239" s="4"/>
      <c r="D239" s="2"/>
      <c r="E239" s="4"/>
      <c r="F239" s="2"/>
      <c r="G239" s="2"/>
      <c r="H239" s="5"/>
      <c r="I239" s="5"/>
      <c r="J239" s="2"/>
      <c r="K239" s="2"/>
      <c r="L239" s="2"/>
      <c r="M239" s="2"/>
      <c r="N239" s="2"/>
      <c r="O239" s="2"/>
      <c r="P239" s="2"/>
      <c r="Q239" s="2"/>
      <c r="R239" s="2"/>
      <c r="S239" s="2"/>
      <c r="T239" s="2"/>
      <c r="U239" s="2"/>
      <c r="V239" s="2"/>
      <c r="W239" s="2"/>
      <c r="X239" s="2"/>
      <c r="Y239" s="2"/>
      <c r="Z239" s="2"/>
    </row>
    <row r="240" spans="1:26" ht="15.75" customHeight="1">
      <c r="A240" s="4"/>
      <c r="B240" s="5"/>
      <c r="C240" s="4"/>
      <c r="D240" s="2"/>
      <c r="E240" s="4"/>
      <c r="F240" s="2"/>
      <c r="G240" s="2"/>
      <c r="H240" s="5"/>
      <c r="I240" s="5"/>
      <c r="J240" s="2"/>
      <c r="K240" s="2"/>
      <c r="L240" s="2"/>
      <c r="M240" s="2"/>
      <c r="N240" s="2"/>
      <c r="O240" s="2"/>
      <c r="P240" s="2"/>
      <c r="Q240" s="2"/>
      <c r="R240" s="2"/>
      <c r="S240" s="2"/>
      <c r="T240" s="2"/>
      <c r="U240" s="2"/>
      <c r="V240" s="2"/>
      <c r="W240" s="2"/>
      <c r="X240" s="2"/>
      <c r="Y240" s="2"/>
      <c r="Z240" s="2"/>
    </row>
    <row r="241" spans="1:26" ht="15.75" customHeight="1">
      <c r="A241" s="4"/>
      <c r="B241" s="5"/>
      <c r="C241" s="4"/>
      <c r="D241" s="2"/>
      <c r="E241" s="4"/>
      <c r="F241" s="2"/>
      <c r="G241" s="2"/>
      <c r="H241" s="5"/>
      <c r="I241" s="5"/>
      <c r="J241" s="2"/>
      <c r="K241" s="2"/>
      <c r="L241" s="2"/>
      <c r="M241" s="2"/>
      <c r="N241" s="2"/>
      <c r="O241" s="2"/>
      <c r="P241" s="2"/>
      <c r="Q241" s="2"/>
      <c r="R241" s="2"/>
      <c r="S241" s="2"/>
      <c r="T241" s="2"/>
      <c r="U241" s="2"/>
      <c r="V241" s="2"/>
      <c r="W241" s="2"/>
      <c r="X241" s="2"/>
      <c r="Y241" s="2"/>
      <c r="Z241" s="2"/>
    </row>
    <row r="242" spans="1:26" ht="15.75" customHeight="1">
      <c r="A242" s="4"/>
      <c r="B242" s="5"/>
      <c r="C242" s="4"/>
      <c r="D242" s="2"/>
      <c r="E242" s="4"/>
      <c r="F242" s="2"/>
      <c r="G242" s="2"/>
      <c r="H242" s="5"/>
      <c r="I242" s="5"/>
      <c r="J242" s="2"/>
      <c r="K242" s="2"/>
      <c r="L242" s="2"/>
      <c r="M242" s="2"/>
      <c r="N242" s="2"/>
      <c r="O242" s="2"/>
      <c r="P242" s="2"/>
      <c r="Q242" s="2"/>
      <c r="R242" s="2"/>
      <c r="S242" s="2"/>
      <c r="T242" s="2"/>
      <c r="U242" s="2"/>
      <c r="V242" s="2"/>
      <c r="W242" s="2"/>
      <c r="X242" s="2"/>
      <c r="Y242" s="2"/>
      <c r="Z242" s="2"/>
    </row>
    <row r="243" spans="1:26" ht="15.75" customHeight="1">
      <c r="A243" s="4"/>
      <c r="B243" s="5"/>
      <c r="C243" s="4"/>
      <c r="D243" s="2"/>
      <c r="E243" s="4"/>
      <c r="F243" s="2"/>
      <c r="G243" s="2"/>
      <c r="H243" s="5"/>
      <c r="I243" s="5"/>
      <c r="J243" s="2"/>
      <c r="K243" s="2"/>
      <c r="L243" s="2"/>
      <c r="M243" s="2"/>
      <c r="N243" s="2"/>
      <c r="O243" s="2"/>
      <c r="P243" s="2"/>
      <c r="Q243" s="2"/>
      <c r="R243" s="2"/>
      <c r="S243" s="2"/>
      <c r="T243" s="2"/>
      <c r="U243" s="2"/>
      <c r="V243" s="2"/>
      <c r="W243" s="2"/>
      <c r="X243" s="2"/>
      <c r="Y243" s="2"/>
      <c r="Z243" s="2"/>
    </row>
    <row r="244" spans="1:26" ht="15.75" customHeight="1">
      <c r="A244" s="4"/>
      <c r="B244" s="5"/>
      <c r="C244" s="4"/>
      <c r="D244" s="2"/>
      <c r="E244" s="4"/>
      <c r="F244" s="2"/>
      <c r="G244" s="2"/>
      <c r="H244" s="5"/>
      <c r="I244" s="5"/>
      <c r="J244" s="2"/>
      <c r="K244" s="2"/>
      <c r="L244" s="2"/>
      <c r="M244" s="2"/>
      <c r="N244" s="2"/>
      <c r="O244" s="2"/>
      <c r="P244" s="2"/>
      <c r="Q244" s="2"/>
      <c r="R244" s="2"/>
      <c r="S244" s="2"/>
      <c r="T244" s="2"/>
      <c r="U244" s="2"/>
      <c r="V244" s="2"/>
      <c r="W244" s="2"/>
      <c r="X244" s="2"/>
      <c r="Y244" s="2"/>
      <c r="Z244" s="2"/>
    </row>
    <row r="245" spans="1:26" ht="15.75" customHeight="1">
      <c r="A245" s="4"/>
      <c r="B245" s="5"/>
      <c r="C245" s="4"/>
      <c r="D245" s="2"/>
      <c r="E245" s="4"/>
      <c r="F245" s="2"/>
      <c r="G245" s="2"/>
      <c r="H245" s="5"/>
      <c r="I245" s="5"/>
      <c r="J245" s="2"/>
      <c r="K245" s="2"/>
      <c r="L245" s="2"/>
      <c r="M245" s="2"/>
      <c r="N245" s="2"/>
      <c r="O245" s="2"/>
      <c r="P245" s="2"/>
      <c r="Q245" s="2"/>
      <c r="R245" s="2"/>
      <c r="S245" s="2"/>
      <c r="T245" s="2"/>
      <c r="U245" s="2"/>
      <c r="V245" s="2"/>
      <c r="W245" s="2"/>
      <c r="X245" s="2"/>
      <c r="Y245" s="2"/>
      <c r="Z245" s="2"/>
    </row>
    <row r="246" spans="1:26" ht="15.75" customHeight="1">
      <c r="A246" s="4"/>
      <c r="B246" s="5"/>
      <c r="C246" s="4"/>
      <c r="D246" s="2"/>
      <c r="E246" s="4"/>
      <c r="F246" s="2"/>
      <c r="G246" s="2"/>
      <c r="H246" s="5"/>
      <c r="I246" s="5"/>
      <c r="J246" s="2"/>
      <c r="K246" s="2"/>
      <c r="L246" s="2"/>
      <c r="M246" s="2"/>
      <c r="N246" s="2"/>
      <c r="O246" s="2"/>
      <c r="P246" s="2"/>
      <c r="Q246" s="2"/>
      <c r="R246" s="2"/>
      <c r="S246" s="2"/>
      <c r="T246" s="2"/>
      <c r="U246" s="2"/>
      <c r="V246" s="2"/>
      <c r="W246" s="2"/>
      <c r="X246" s="2"/>
      <c r="Y246" s="2"/>
      <c r="Z246" s="2"/>
    </row>
    <row r="247" spans="1:26" ht="15.75" customHeight="1">
      <c r="A247" s="4"/>
      <c r="B247" s="5"/>
      <c r="C247" s="4"/>
      <c r="D247" s="2"/>
      <c r="E247" s="4"/>
      <c r="F247" s="2"/>
      <c r="G247" s="2"/>
      <c r="H247" s="5"/>
      <c r="I247" s="5"/>
      <c r="J247" s="2"/>
      <c r="K247" s="2"/>
      <c r="L247" s="2"/>
      <c r="M247" s="2"/>
      <c r="N247" s="2"/>
      <c r="O247" s="2"/>
      <c r="P247" s="2"/>
      <c r="Q247" s="2"/>
      <c r="R247" s="2"/>
      <c r="S247" s="2"/>
      <c r="T247" s="2"/>
      <c r="U247" s="2"/>
      <c r="V247" s="2"/>
      <c r="W247" s="2"/>
      <c r="X247" s="2"/>
      <c r="Y247" s="2"/>
      <c r="Z247" s="2"/>
    </row>
    <row r="248" spans="1:26" ht="15.75" customHeight="1">
      <c r="A248" s="4"/>
      <c r="B248" s="5"/>
      <c r="C248" s="4"/>
      <c r="D248" s="2"/>
      <c r="E248" s="4"/>
      <c r="F248" s="2"/>
      <c r="G248" s="2"/>
      <c r="H248" s="5"/>
      <c r="I248" s="5"/>
      <c r="J248" s="2"/>
      <c r="K248" s="2"/>
      <c r="L248" s="2"/>
      <c r="M248" s="2"/>
      <c r="N248" s="2"/>
      <c r="O248" s="2"/>
      <c r="P248" s="2"/>
      <c r="Q248" s="2"/>
      <c r="R248" s="2"/>
      <c r="S248" s="2"/>
      <c r="T248" s="2"/>
      <c r="U248" s="2"/>
      <c r="V248" s="2"/>
      <c r="W248" s="2"/>
      <c r="X248" s="2"/>
      <c r="Y248" s="2"/>
      <c r="Z248" s="2"/>
    </row>
    <row r="249" spans="1:26" ht="15.75" customHeight="1">
      <c r="A249" s="4"/>
      <c r="B249" s="5"/>
      <c r="C249" s="4"/>
      <c r="D249" s="2"/>
      <c r="E249" s="4"/>
      <c r="F249" s="2"/>
      <c r="G249" s="2"/>
      <c r="H249" s="5"/>
      <c r="I249" s="5"/>
      <c r="J249" s="2"/>
      <c r="K249" s="2"/>
      <c r="L249" s="2"/>
      <c r="M249" s="2"/>
      <c r="N249" s="2"/>
      <c r="O249" s="2"/>
      <c r="P249" s="2"/>
      <c r="Q249" s="2"/>
      <c r="R249" s="2"/>
      <c r="S249" s="2"/>
      <c r="T249" s="2"/>
      <c r="U249" s="2"/>
      <c r="V249" s="2"/>
      <c r="W249" s="2"/>
      <c r="X249" s="2"/>
      <c r="Y249" s="2"/>
      <c r="Z249" s="2"/>
    </row>
    <row r="250" spans="1:26" ht="15.75" customHeight="1">
      <c r="A250" s="4"/>
      <c r="B250" s="5"/>
      <c r="C250" s="4"/>
      <c r="D250" s="2"/>
      <c r="E250" s="4"/>
      <c r="F250" s="2"/>
      <c r="G250" s="2"/>
      <c r="H250" s="5"/>
      <c r="I250" s="5"/>
      <c r="J250" s="2"/>
      <c r="K250" s="2"/>
      <c r="L250" s="2"/>
      <c r="M250" s="2"/>
      <c r="N250" s="2"/>
      <c r="O250" s="2"/>
      <c r="P250" s="2"/>
      <c r="Q250" s="2"/>
      <c r="R250" s="2"/>
      <c r="S250" s="2"/>
      <c r="T250" s="2"/>
      <c r="U250" s="2"/>
      <c r="V250" s="2"/>
      <c r="W250" s="2"/>
      <c r="X250" s="2"/>
      <c r="Y250" s="2"/>
      <c r="Z250" s="2"/>
    </row>
    <row r="251" spans="1:26" ht="15.75" customHeight="1">
      <c r="A251" s="4"/>
      <c r="B251" s="5"/>
      <c r="C251" s="4"/>
      <c r="D251" s="2"/>
      <c r="E251" s="4"/>
      <c r="F251" s="2"/>
      <c r="G251" s="2"/>
      <c r="H251" s="5"/>
      <c r="I251" s="5"/>
      <c r="J251" s="2"/>
      <c r="K251" s="2"/>
      <c r="L251" s="2"/>
      <c r="M251" s="2"/>
      <c r="N251" s="2"/>
      <c r="O251" s="2"/>
      <c r="P251" s="2"/>
      <c r="Q251" s="2"/>
      <c r="R251" s="2"/>
      <c r="S251" s="2"/>
      <c r="T251" s="2"/>
      <c r="U251" s="2"/>
      <c r="V251" s="2"/>
      <c r="W251" s="2"/>
      <c r="X251" s="2"/>
      <c r="Y251" s="2"/>
      <c r="Z251" s="2"/>
    </row>
    <row r="252" spans="1:26" ht="15.75" customHeight="1">
      <c r="A252" s="4"/>
      <c r="B252" s="5"/>
      <c r="C252" s="4"/>
      <c r="D252" s="2"/>
      <c r="E252" s="4"/>
      <c r="F252" s="2"/>
      <c r="G252" s="2"/>
      <c r="H252" s="5"/>
      <c r="I252" s="5"/>
      <c r="J252" s="2"/>
      <c r="K252" s="2"/>
      <c r="L252" s="2"/>
      <c r="M252" s="2"/>
      <c r="N252" s="2"/>
      <c r="O252" s="2"/>
      <c r="P252" s="2"/>
      <c r="Q252" s="2"/>
      <c r="R252" s="2"/>
      <c r="S252" s="2"/>
      <c r="T252" s="2"/>
      <c r="U252" s="2"/>
      <c r="V252" s="2"/>
      <c r="W252" s="2"/>
      <c r="X252" s="2"/>
      <c r="Y252" s="2"/>
      <c r="Z252" s="2"/>
    </row>
    <row r="253" spans="1:26" ht="15.75" customHeight="1">
      <c r="A253" s="4"/>
      <c r="B253" s="5"/>
      <c r="C253" s="4"/>
      <c r="D253" s="2"/>
      <c r="E253" s="4"/>
      <c r="F253" s="2"/>
      <c r="G253" s="2"/>
      <c r="H253" s="5"/>
      <c r="I253" s="5"/>
      <c r="J253" s="2"/>
      <c r="K253" s="2"/>
      <c r="L253" s="2"/>
      <c r="M253" s="2"/>
      <c r="N253" s="2"/>
      <c r="O253" s="2"/>
      <c r="P253" s="2"/>
      <c r="Q253" s="2"/>
      <c r="R253" s="2"/>
      <c r="S253" s="2"/>
      <c r="T253" s="2"/>
      <c r="U253" s="2"/>
      <c r="V253" s="2"/>
      <c r="W253" s="2"/>
      <c r="X253" s="2"/>
      <c r="Y253" s="2"/>
      <c r="Z253" s="2"/>
    </row>
    <row r="254" spans="1:26" ht="15.75" customHeight="1">
      <c r="A254" s="4"/>
      <c r="B254" s="5"/>
      <c r="C254" s="4"/>
      <c r="D254" s="2"/>
      <c r="E254" s="4"/>
      <c r="F254" s="2"/>
      <c r="G254" s="2"/>
      <c r="H254" s="5"/>
      <c r="I254" s="5"/>
      <c r="J254" s="2"/>
      <c r="K254" s="2"/>
      <c r="L254" s="2"/>
      <c r="M254" s="2"/>
      <c r="N254" s="2"/>
      <c r="O254" s="2"/>
      <c r="P254" s="2"/>
      <c r="Q254" s="2"/>
      <c r="R254" s="2"/>
      <c r="S254" s="2"/>
      <c r="T254" s="2"/>
      <c r="U254" s="2"/>
      <c r="V254" s="2"/>
      <c r="W254" s="2"/>
      <c r="X254" s="2"/>
      <c r="Y254" s="2"/>
      <c r="Z254" s="2"/>
    </row>
    <row r="255" spans="1:26" ht="15.75" customHeight="1">
      <c r="A255" s="4"/>
      <c r="B255" s="5"/>
      <c r="C255" s="4"/>
      <c r="D255" s="2"/>
      <c r="E255" s="4"/>
      <c r="F255" s="2"/>
      <c r="G255" s="2"/>
      <c r="H255" s="5"/>
      <c r="I255" s="5"/>
      <c r="J255" s="2"/>
      <c r="K255" s="2"/>
      <c r="L255" s="2"/>
      <c r="M255" s="2"/>
      <c r="N255" s="2"/>
      <c r="O255" s="2"/>
      <c r="P255" s="2"/>
      <c r="Q255" s="2"/>
      <c r="R255" s="2"/>
      <c r="S255" s="2"/>
      <c r="T255" s="2"/>
      <c r="U255" s="2"/>
      <c r="V255" s="2"/>
      <c r="W255" s="2"/>
      <c r="X255" s="2"/>
      <c r="Y255" s="2"/>
      <c r="Z255" s="2"/>
    </row>
    <row r="256" spans="1:26" ht="15.75" customHeight="1">
      <c r="A256" s="4"/>
      <c r="B256" s="5"/>
      <c r="C256" s="4"/>
      <c r="D256" s="2"/>
      <c r="E256" s="4"/>
      <c r="F256" s="2"/>
      <c r="G256" s="2"/>
      <c r="H256" s="5"/>
      <c r="I256" s="5"/>
      <c r="J256" s="2"/>
      <c r="K256" s="2"/>
      <c r="L256" s="2"/>
      <c r="M256" s="2"/>
      <c r="N256" s="2"/>
      <c r="O256" s="2"/>
      <c r="P256" s="2"/>
      <c r="Q256" s="2"/>
      <c r="R256" s="2"/>
      <c r="S256" s="2"/>
      <c r="T256" s="2"/>
      <c r="U256" s="2"/>
      <c r="V256" s="2"/>
      <c r="W256" s="2"/>
      <c r="X256" s="2"/>
      <c r="Y256" s="2"/>
      <c r="Z256" s="2"/>
    </row>
    <row r="257" spans="1:26" ht="15.75" customHeight="1">
      <c r="A257" s="4"/>
      <c r="B257" s="5"/>
      <c r="C257" s="4"/>
      <c r="D257" s="2"/>
      <c r="E257" s="4"/>
      <c r="F257" s="2"/>
      <c r="G257" s="2"/>
      <c r="H257" s="5"/>
      <c r="I257" s="5"/>
      <c r="J257" s="2"/>
      <c r="K257" s="2"/>
      <c r="L257" s="2"/>
      <c r="M257" s="2"/>
      <c r="N257" s="2"/>
      <c r="O257" s="2"/>
      <c r="P257" s="2"/>
      <c r="Q257" s="2"/>
      <c r="R257" s="2"/>
      <c r="S257" s="2"/>
      <c r="T257" s="2"/>
      <c r="U257" s="2"/>
      <c r="V257" s="2"/>
      <c r="W257" s="2"/>
      <c r="X257" s="2"/>
      <c r="Y257" s="2"/>
      <c r="Z257" s="2"/>
    </row>
    <row r="258" spans="1:26" ht="15.75" customHeight="1">
      <c r="A258" s="4"/>
      <c r="B258" s="5"/>
      <c r="C258" s="4"/>
      <c r="D258" s="2"/>
      <c r="E258" s="4"/>
      <c r="F258" s="2"/>
      <c r="G258" s="2"/>
      <c r="H258" s="5"/>
      <c r="I258" s="5"/>
      <c r="J258" s="2"/>
      <c r="K258" s="2"/>
      <c r="L258" s="2"/>
      <c r="M258" s="2"/>
      <c r="N258" s="2"/>
      <c r="O258" s="2"/>
      <c r="P258" s="2"/>
      <c r="Q258" s="2"/>
      <c r="R258" s="2"/>
      <c r="S258" s="2"/>
      <c r="T258" s="2"/>
      <c r="U258" s="2"/>
      <c r="V258" s="2"/>
      <c r="W258" s="2"/>
      <c r="X258" s="2"/>
      <c r="Y258" s="2"/>
      <c r="Z258" s="2"/>
    </row>
    <row r="259" spans="1:26" ht="15.75" customHeight="1">
      <c r="A259" s="4"/>
      <c r="B259" s="5"/>
      <c r="C259" s="4"/>
      <c r="D259" s="2"/>
      <c r="E259" s="4"/>
      <c r="F259" s="2"/>
      <c r="G259" s="2"/>
      <c r="H259" s="5"/>
      <c r="I259" s="5"/>
      <c r="J259" s="2"/>
      <c r="K259" s="2"/>
      <c r="L259" s="2"/>
      <c r="M259" s="2"/>
      <c r="N259" s="2"/>
      <c r="O259" s="2"/>
      <c r="P259" s="2"/>
      <c r="Q259" s="2"/>
      <c r="R259" s="2"/>
      <c r="S259" s="2"/>
      <c r="T259" s="2"/>
      <c r="U259" s="2"/>
      <c r="V259" s="2"/>
      <c r="W259" s="2"/>
      <c r="X259" s="2"/>
      <c r="Y259" s="2"/>
      <c r="Z259" s="2"/>
    </row>
    <row r="260" spans="1:26" ht="15.75" customHeight="1">
      <c r="A260" s="4"/>
      <c r="B260" s="5"/>
      <c r="C260" s="4"/>
      <c r="D260" s="2"/>
      <c r="E260" s="4"/>
      <c r="F260" s="2"/>
      <c r="G260" s="2"/>
      <c r="H260" s="5"/>
      <c r="I260" s="5"/>
      <c r="J260" s="2"/>
      <c r="K260" s="2"/>
      <c r="L260" s="2"/>
      <c r="M260" s="2"/>
      <c r="N260" s="2"/>
      <c r="O260" s="2"/>
      <c r="P260" s="2"/>
      <c r="Q260" s="2"/>
      <c r="R260" s="2"/>
      <c r="S260" s="2"/>
      <c r="T260" s="2"/>
      <c r="U260" s="2"/>
      <c r="V260" s="2"/>
      <c r="W260" s="2"/>
      <c r="X260" s="2"/>
      <c r="Y260" s="2"/>
      <c r="Z260" s="2"/>
    </row>
    <row r="261" spans="1:26" ht="15.75" customHeight="1">
      <c r="A261" s="4"/>
      <c r="B261" s="5"/>
      <c r="C261" s="4"/>
      <c r="D261" s="2"/>
      <c r="E261" s="4"/>
      <c r="F261" s="2"/>
      <c r="G261" s="2"/>
      <c r="H261" s="5"/>
      <c r="I261" s="5"/>
      <c r="J261" s="2"/>
      <c r="K261" s="2"/>
      <c r="L261" s="2"/>
      <c r="M261" s="2"/>
      <c r="N261" s="2"/>
      <c r="O261" s="2"/>
      <c r="P261" s="2"/>
      <c r="Q261" s="2"/>
      <c r="R261" s="2"/>
      <c r="S261" s="2"/>
      <c r="T261" s="2"/>
      <c r="U261" s="2"/>
      <c r="V261" s="2"/>
      <c r="W261" s="2"/>
      <c r="X261" s="2"/>
      <c r="Y261" s="2"/>
      <c r="Z261" s="2"/>
    </row>
    <row r="262" spans="1:26" ht="15.75" customHeight="1">
      <c r="A262" s="4"/>
      <c r="B262" s="5"/>
      <c r="C262" s="4"/>
      <c r="D262" s="2"/>
      <c r="E262" s="4"/>
      <c r="F262" s="2"/>
      <c r="G262" s="2"/>
      <c r="H262" s="5"/>
      <c r="I262" s="5"/>
      <c r="J262" s="2"/>
      <c r="K262" s="2"/>
      <c r="L262" s="2"/>
      <c r="M262" s="2"/>
      <c r="N262" s="2"/>
      <c r="O262" s="2"/>
      <c r="P262" s="2"/>
      <c r="Q262" s="2"/>
      <c r="R262" s="2"/>
      <c r="S262" s="2"/>
      <c r="T262" s="2"/>
      <c r="U262" s="2"/>
      <c r="V262" s="2"/>
      <c r="W262" s="2"/>
      <c r="X262" s="2"/>
      <c r="Y262" s="2"/>
      <c r="Z262" s="2"/>
    </row>
    <row r="263" spans="1:26" ht="15.75" customHeight="1">
      <c r="A263" s="4"/>
      <c r="B263" s="5"/>
      <c r="C263" s="4"/>
      <c r="D263" s="2"/>
      <c r="E263" s="4"/>
      <c r="F263" s="2"/>
      <c r="G263" s="2"/>
      <c r="H263" s="5"/>
      <c r="I263" s="5"/>
      <c r="J263" s="2"/>
      <c r="K263" s="2"/>
      <c r="L263" s="2"/>
      <c r="M263" s="2"/>
      <c r="N263" s="2"/>
      <c r="O263" s="2"/>
      <c r="P263" s="2"/>
      <c r="Q263" s="2"/>
      <c r="R263" s="2"/>
      <c r="S263" s="2"/>
      <c r="T263" s="2"/>
      <c r="U263" s="2"/>
      <c r="V263" s="2"/>
      <c r="W263" s="2"/>
      <c r="X263" s="2"/>
      <c r="Y263" s="2"/>
      <c r="Z263" s="2"/>
    </row>
    <row r="264" spans="1:26" ht="15.75" customHeight="1">
      <c r="A264" s="4"/>
      <c r="B264" s="5"/>
      <c r="C264" s="4"/>
      <c r="D264" s="2"/>
      <c r="E264" s="4"/>
      <c r="F264" s="2"/>
      <c r="G264" s="2"/>
      <c r="H264" s="5"/>
      <c r="I264" s="5"/>
      <c r="J264" s="2"/>
      <c r="K264" s="2"/>
      <c r="L264" s="2"/>
      <c r="M264" s="2"/>
      <c r="N264" s="2"/>
      <c r="O264" s="2"/>
      <c r="P264" s="2"/>
      <c r="Q264" s="2"/>
      <c r="R264" s="2"/>
      <c r="S264" s="2"/>
      <c r="T264" s="2"/>
      <c r="U264" s="2"/>
      <c r="V264" s="2"/>
      <c r="W264" s="2"/>
      <c r="X264" s="2"/>
      <c r="Y264" s="2"/>
      <c r="Z264" s="2"/>
    </row>
    <row r="265" spans="1:26" ht="15.75" customHeight="1">
      <c r="A265" s="4"/>
      <c r="B265" s="5"/>
      <c r="C265" s="4"/>
      <c r="D265" s="2"/>
      <c r="E265" s="4"/>
      <c r="F265" s="2"/>
      <c r="G265" s="2"/>
      <c r="H265" s="5"/>
      <c r="I265" s="5"/>
      <c r="J265" s="2"/>
      <c r="K265" s="2"/>
      <c r="L265" s="2"/>
      <c r="M265" s="2"/>
      <c r="N265" s="2"/>
      <c r="O265" s="2"/>
      <c r="P265" s="2"/>
      <c r="Q265" s="2"/>
      <c r="R265" s="2"/>
      <c r="S265" s="2"/>
      <c r="T265" s="2"/>
      <c r="U265" s="2"/>
      <c r="V265" s="2"/>
      <c r="W265" s="2"/>
      <c r="X265" s="2"/>
      <c r="Y265" s="2"/>
      <c r="Z265" s="2"/>
    </row>
    <row r="266" spans="1:26" ht="15.75" customHeight="1">
      <c r="A266" s="4"/>
      <c r="B266" s="5"/>
      <c r="C266" s="4"/>
      <c r="D266" s="2"/>
      <c r="E266" s="4"/>
      <c r="F266" s="2"/>
      <c r="G266" s="2"/>
      <c r="H266" s="5"/>
      <c r="I266" s="5"/>
      <c r="J266" s="2"/>
      <c r="K266" s="2"/>
      <c r="L266" s="2"/>
      <c r="M266" s="2"/>
      <c r="N266" s="2"/>
      <c r="O266" s="2"/>
      <c r="P266" s="2"/>
      <c r="Q266" s="2"/>
      <c r="R266" s="2"/>
      <c r="S266" s="2"/>
      <c r="T266" s="2"/>
      <c r="U266" s="2"/>
      <c r="V266" s="2"/>
      <c r="W266" s="2"/>
      <c r="X266" s="2"/>
      <c r="Y266" s="2"/>
      <c r="Z266" s="2"/>
    </row>
    <row r="267" spans="1:26" ht="15.75" customHeight="1">
      <c r="A267" s="4"/>
      <c r="B267" s="5"/>
      <c r="C267" s="4"/>
      <c r="D267" s="2"/>
      <c r="E267" s="4"/>
      <c r="F267" s="2"/>
      <c r="G267" s="2"/>
      <c r="H267" s="5"/>
      <c r="I267" s="5"/>
      <c r="J267" s="2"/>
      <c r="K267" s="2"/>
      <c r="L267" s="2"/>
      <c r="M267" s="2"/>
      <c r="N267" s="2"/>
      <c r="O267" s="2"/>
      <c r="P267" s="2"/>
      <c r="Q267" s="2"/>
      <c r="R267" s="2"/>
      <c r="S267" s="2"/>
      <c r="T267" s="2"/>
      <c r="U267" s="2"/>
      <c r="V267" s="2"/>
      <c r="W267" s="2"/>
      <c r="X267" s="2"/>
      <c r="Y267" s="2"/>
      <c r="Z267" s="2"/>
    </row>
    <row r="268" spans="1:26" ht="15.75" customHeight="1">
      <c r="A268" s="4"/>
      <c r="B268" s="5"/>
      <c r="C268" s="4"/>
      <c r="D268" s="2"/>
      <c r="E268" s="4"/>
      <c r="F268" s="2"/>
      <c r="G268" s="2"/>
      <c r="H268" s="5"/>
      <c r="I268" s="5"/>
      <c r="J268" s="2"/>
      <c r="K268" s="2"/>
      <c r="L268" s="2"/>
      <c r="M268" s="2"/>
      <c r="N268" s="2"/>
      <c r="O268" s="2"/>
      <c r="P268" s="2"/>
      <c r="Q268" s="2"/>
      <c r="R268" s="2"/>
      <c r="S268" s="2"/>
      <c r="T268" s="2"/>
      <c r="U268" s="2"/>
      <c r="V268" s="2"/>
      <c r="W268" s="2"/>
      <c r="X268" s="2"/>
      <c r="Y268" s="2"/>
      <c r="Z268" s="2"/>
    </row>
    <row r="269" spans="1:26" ht="15.75" customHeight="1">
      <c r="A269" s="4"/>
      <c r="B269" s="5"/>
      <c r="C269" s="4"/>
      <c r="D269" s="2"/>
      <c r="E269" s="4"/>
      <c r="F269" s="2"/>
      <c r="G269" s="2"/>
      <c r="H269" s="5"/>
      <c r="I269" s="5"/>
      <c r="J269" s="2"/>
      <c r="K269" s="2"/>
      <c r="L269" s="2"/>
      <c r="M269" s="2"/>
      <c r="N269" s="2"/>
      <c r="O269" s="2"/>
      <c r="P269" s="2"/>
      <c r="Q269" s="2"/>
      <c r="R269" s="2"/>
      <c r="S269" s="2"/>
      <c r="T269" s="2"/>
      <c r="U269" s="2"/>
      <c r="V269" s="2"/>
      <c r="W269" s="2"/>
      <c r="X269" s="2"/>
      <c r="Y269" s="2"/>
      <c r="Z269" s="2"/>
    </row>
    <row r="270" spans="1:26" ht="15.75" customHeight="1">
      <c r="A270" s="4"/>
      <c r="B270" s="5"/>
      <c r="C270" s="4"/>
      <c r="D270" s="2"/>
      <c r="E270" s="4"/>
      <c r="F270" s="2"/>
      <c r="G270" s="2"/>
      <c r="H270" s="5"/>
      <c r="I270" s="5"/>
      <c r="J270" s="2"/>
      <c r="K270" s="2"/>
      <c r="L270" s="2"/>
      <c r="M270" s="2"/>
      <c r="N270" s="2"/>
      <c r="O270" s="2"/>
      <c r="P270" s="2"/>
      <c r="Q270" s="2"/>
      <c r="R270" s="2"/>
      <c r="S270" s="2"/>
      <c r="T270" s="2"/>
      <c r="U270" s="2"/>
      <c r="V270" s="2"/>
      <c r="W270" s="2"/>
      <c r="X270" s="2"/>
      <c r="Y270" s="2"/>
      <c r="Z270" s="2"/>
    </row>
    <row r="271" spans="1:26" ht="15.75" customHeight="1">
      <c r="A271" s="4"/>
      <c r="B271" s="5"/>
      <c r="C271" s="4"/>
      <c r="D271" s="2"/>
      <c r="E271" s="4"/>
      <c r="F271" s="2"/>
      <c r="G271" s="2"/>
      <c r="H271" s="5"/>
      <c r="I271" s="5"/>
      <c r="J271" s="2"/>
      <c r="K271" s="2"/>
      <c r="L271" s="2"/>
      <c r="M271" s="2"/>
      <c r="N271" s="2"/>
      <c r="O271" s="2"/>
      <c r="P271" s="2"/>
      <c r="Q271" s="2"/>
      <c r="R271" s="2"/>
      <c r="S271" s="2"/>
      <c r="T271" s="2"/>
      <c r="U271" s="2"/>
      <c r="V271" s="2"/>
      <c r="W271" s="2"/>
      <c r="X271" s="2"/>
      <c r="Y271" s="2"/>
      <c r="Z271" s="2"/>
    </row>
    <row r="272" spans="1:26" ht="15.75" customHeight="1">
      <c r="A272" s="4"/>
      <c r="B272" s="5"/>
      <c r="C272" s="4"/>
      <c r="D272" s="2"/>
      <c r="E272" s="4"/>
      <c r="F272" s="2"/>
      <c r="G272" s="2"/>
      <c r="H272" s="5"/>
      <c r="I272" s="5"/>
      <c r="J272" s="2"/>
      <c r="K272" s="2"/>
      <c r="L272" s="2"/>
      <c r="M272" s="2"/>
      <c r="N272" s="2"/>
      <c r="O272" s="2"/>
      <c r="P272" s="2"/>
      <c r="Q272" s="2"/>
      <c r="R272" s="2"/>
      <c r="S272" s="2"/>
      <c r="T272" s="2"/>
      <c r="U272" s="2"/>
      <c r="V272" s="2"/>
      <c r="W272" s="2"/>
      <c r="X272" s="2"/>
      <c r="Y272" s="2"/>
      <c r="Z272" s="2"/>
    </row>
    <row r="273" spans="1:26" ht="15.75" customHeight="1">
      <c r="A273" s="4"/>
      <c r="B273" s="5"/>
      <c r="C273" s="4"/>
      <c r="D273" s="2"/>
      <c r="E273" s="4"/>
      <c r="F273" s="2"/>
      <c r="G273" s="2"/>
      <c r="H273" s="5"/>
      <c r="I273" s="5"/>
      <c r="J273" s="2"/>
      <c r="K273" s="2"/>
      <c r="L273" s="2"/>
      <c r="M273" s="2"/>
      <c r="N273" s="2"/>
      <c r="O273" s="2"/>
      <c r="P273" s="2"/>
      <c r="Q273" s="2"/>
      <c r="R273" s="2"/>
      <c r="S273" s="2"/>
      <c r="T273" s="2"/>
      <c r="U273" s="2"/>
      <c r="V273" s="2"/>
      <c r="W273" s="2"/>
      <c r="X273" s="2"/>
      <c r="Y273" s="2"/>
      <c r="Z273" s="2"/>
    </row>
    <row r="274" spans="1:26" ht="15.75" customHeight="1">
      <c r="A274" s="4"/>
      <c r="B274" s="5"/>
      <c r="C274" s="4"/>
      <c r="D274" s="2"/>
      <c r="E274" s="4"/>
      <c r="F274" s="2"/>
      <c r="G274" s="2"/>
      <c r="H274" s="5"/>
      <c r="I274" s="5"/>
      <c r="J274" s="2"/>
      <c r="K274" s="2"/>
      <c r="L274" s="2"/>
      <c r="M274" s="2"/>
      <c r="N274" s="2"/>
      <c r="O274" s="2"/>
      <c r="P274" s="2"/>
      <c r="Q274" s="2"/>
      <c r="R274" s="2"/>
      <c r="S274" s="2"/>
      <c r="T274" s="2"/>
      <c r="U274" s="2"/>
      <c r="V274" s="2"/>
      <c r="W274" s="2"/>
      <c r="X274" s="2"/>
      <c r="Y274" s="2"/>
      <c r="Z274" s="2"/>
    </row>
    <row r="275" spans="1:26" ht="15.75" customHeight="1">
      <c r="A275" s="4"/>
      <c r="B275" s="5"/>
      <c r="C275" s="4"/>
      <c r="D275" s="2"/>
      <c r="E275" s="4"/>
      <c r="F275" s="2"/>
      <c r="G275" s="2"/>
      <c r="H275" s="5"/>
      <c r="I275" s="5"/>
      <c r="J275" s="2"/>
      <c r="K275" s="2"/>
      <c r="L275" s="2"/>
      <c r="M275" s="2"/>
      <c r="N275" s="2"/>
      <c r="O275" s="2"/>
      <c r="P275" s="2"/>
      <c r="Q275" s="2"/>
      <c r="R275" s="2"/>
      <c r="S275" s="2"/>
      <c r="T275" s="2"/>
      <c r="U275" s="2"/>
      <c r="V275" s="2"/>
      <c r="W275" s="2"/>
      <c r="X275" s="2"/>
      <c r="Y275" s="2"/>
      <c r="Z275" s="2"/>
    </row>
    <row r="276" spans="1:26" ht="15.75" customHeight="1">
      <c r="A276" s="4"/>
      <c r="B276" s="5"/>
      <c r="C276" s="4"/>
      <c r="D276" s="2"/>
      <c r="E276" s="4"/>
      <c r="F276" s="2"/>
      <c r="G276" s="2"/>
      <c r="H276" s="5"/>
      <c r="I276" s="5"/>
      <c r="J276" s="2"/>
      <c r="K276" s="2"/>
      <c r="L276" s="2"/>
      <c r="M276" s="2"/>
      <c r="N276" s="2"/>
      <c r="O276" s="2"/>
      <c r="P276" s="2"/>
      <c r="Q276" s="2"/>
      <c r="R276" s="2"/>
      <c r="S276" s="2"/>
      <c r="T276" s="2"/>
      <c r="U276" s="2"/>
      <c r="V276" s="2"/>
      <c r="W276" s="2"/>
      <c r="X276" s="2"/>
      <c r="Y276" s="2"/>
      <c r="Z276" s="2"/>
    </row>
    <row r="277" spans="1:26" ht="15.75" customHeight="1">
      <c r="A277" s="4"/>
      <c r="B277" s="5"/>
      <c r="C277" s="4"/>
      <c r="D277" s="2"/>
      <c r="E277" s="4"/>
      <c r="F277" s="2"/>
      <c r="G277" s="2"/>
      <c r="H277" s="5"/>
      <c r="I277" s="5"/>
      <c r="J277" s="2"/>
      <c r="K277" s="2"/>
      <c r="L277" s="2"/>
      <c r="M277" s="2"/>
      <c r="N277" s="2"/>
      <c r="O277" s="2"/>
      <c r="P277" s="2"/>
      <c r="Q277" s="2"/>
      <c r="R277" s="2"/>
      <c r="S277" s="2"/>
      <c r="T277" s="2"/>
      <c r="U277" s="2"/>
      <c r="V277" s="2"/>
      <c r="W277" s="2"/>
      <c r="X277" s="2"/>
      <c r="Y277" s="2"/>
      <c r="Z277" s="2"/>
    </row>
    <row r="278" spans="1:26" ht="15.75" customHeight="1">
      <c r="A278" s="4"/>
      <c r="B278" s="5"/>
      <c r="C278" s="4"/>
      <c r="D278" s="2"/>
      <c r="E278" s="4"/>
      <c r="F278" s="2"/>
      <c r="G278" s="2"/>
      <c r="H278" s="5"/>
      <c r="I278" s="5"/>
      <c r="J278" s="2"/>
      <c r="K278" s="2"/>
      <c r="L278" s="2"/>
      <c r="M278" s="2"/>
      <c r="N278" s="2"/>
      <c r="O278" s="2"/>
      <c r="P278" s="2"/>
      <c r="Q278" s="2"/>
      <c r="R278" s="2"/>
      <c r="S278" s="2"/>
      <c r="T278" s="2"/>
      <c r="U278" s="2"/>
      <c r="V278" s="2"/>
      <c r="W278" s="2"/>
      <c r="X278" s="2"/>
      <c r="Y278" s="2"/>
      <c r="Z278" s="2"/>
    </row>
    <row r="279" spans="1:26" ht="15.75" customHeight="1">
      <c r="A279" s="4"/>
      <c r="B279" s="5"/>
      <c r="C279" s="4"/>
      <c r="D279" s="2"/>
      <c r="E279" s="4"/>
      <c r="F279" s="2"/>
      <c r="G279" s="2"/>
      <c r="H279" s="5"/>
      <c r="I279" s="5"/>
      <c r="J279" s="2"/>
      <c r="K279" s="2"/>
      <c r="L279" s="2"/>
      <c r="M279" s="2"/>
      <c r="N279" s="2"/>
      <c r="O279" s="2"/>
      <c r="P279" s="2"/>
      <c r="Q279" s="2"/>
      <c r="R279" s="2"/>
      <c r="S279" s="2"/>
      <c r="T279" s="2"/>
      <c r="U279" s="2"/>
      <c r="V279" s="2"/>
      <c r="W279" s="2"/>
      <c r="X279" s="2"/>
      <c r="Y279" s="2"/>
      <c r="Z279" s="2"/>
    </row>
    <row r="280" spans="1:26" ht="15.75" customHeight="1">
      <c r="A280" s="4"/>
      <c r="B280" s="5"/>
      <c r="C280" s="4"/>
      <c r="D280" s="2"/>
      <c r="E280" s="4"/>
      <c r="F280" s="2"/>
      <c r="G280" s="2"/>
      <c r="H280" s="5"/>
      <c r="I280" s="5"/>
      <c r="J280" s="2"/>
      <c r="K280" s="2"/>
      <c r="L280" s="2"/>
      <c r="M280" s="2"/>
      <c r="N280" s="2"/>
      <c r="O280" s="2"/>
      <c r="P280" s="2"/>
      <c r="Q280" s="2"/>
      <c r="R280" s="2"/>
      <c r="S280" s="2"/>
      <c r="T280" s="2"/>
      <c r="U280" s="2"/>
      <c r="V280" s="2"/>
      <c r="W280" s="2"/>
      <c r="X280" s="2"/>
      <c r="Y280" s="2"/>
      <c r="Z280" s="2"/>
    </row>
    <row r="281" spans="1:26" ht="15.75" customHeight="1">
      <c r="A281" s="4"/>
      <c r="B281" s="5"/>
      <c r="C281" s="4"/>
      <c r="D281" s="2"/>
      <c r="E281" s="4"/>
      <c r="F281" s="2"/>
      <c r="G281" s="2"/>
      <c r="H281" s="5"/>
      <c r="I281" s="5"/>
      <c r="J281" s="2"/>
      <c r="K281" s="2"/>
      <c r="L281" s="2"/>
      <c r="M281" s="2"/>
      <c r="N281" s="2"/>
      <c r="O281" s="2"/>
      <c r="P281" s="2"/>
      <c r="Q281" s="2"/>
      <c r="R281" s="2"/>
      <c r="S281" s="2"/>
      <c r="T281" s="2"/>
      <c r="U281" s="2"/>
      <c r="V281" s="2"/>
      <c r="W281" s="2"/>
      <c r="X281" s="2"/>
      <c r="Y281" s="2"/>
      <c r="Z281" s="2"/>
    </row>
    <row r="282" spans="1:26" ht="15.75" customHeight="1">
      <c r="A282" s="4"/>
      <c r="B282" s="5"/>
      <c r="C282" s="4"/>
      <c r="D282" s="2"/>
      <c r="E282" s="4"/>
      <c r="F282" s="2"/>
      <c r="G282" s="2"/>
      <c r="H282" s="5"/>
      <c r="I282" s="5"/>
      <c r="J282" s="2"/>
      <c r="K282" s="2"/>
      <c r="L282" s="2"/>
      <c r="M282" s="2"/>
      <c r="N282" s="2"/>
      <c r="O282" s="2"/>
      <c r="P282" s="2"/>
      <c r="Q282" s="2"/>
      <c r="R282" s="2"/>
      <c r="S282" s="2"/>
      <c r="T282" s="2"/>
      <c r="U282" s="2"/>
      <c r="V282" s="2"/>
      <c r="W282" s="2"/>
      <c r="X282" s="2"/>
      <c r="Y282" s="2"/>
      <c r="Z282" s="2"/>
    </row>
    <row r="283" spans="1:26" ht="15.75" customHeight="1">
      <c r="A283" s="4"/>
      <c r="B283" s="5"/>
      <c r="C283" s="4"/>
      <c r="D283" s="2"/>
      <c r="E283" s="4"/>
      <c r="F283" s="2"/>
      <c r="G283" s="2"/>
      <c r="H283" s="5"/>
      <c r="I283" s="5"/>
      <c r="J283" s="2"/>
      <c r="K283" s="2"/>
      <c r="L283" s="2"/>
      <c r="M283" s="2"/>
      <c r="N283" s="2"/>
      <c r="O283" s="2"/>
      <c r="P283" s="2"/>
      <c r="Q283" s="2"/>
      <c r="R283" s="2"/>
      <c r="S283" s="2"/>
      <c r="T283" s="2"/>
      <c r="U283" s="2"/>
      <c r="V283" s="2"/>
      <c r="W283" s="2"/>
      <c r="X283" s="2"/>
      <c r="Y283" s="2"/>
      <c r="Z283" s="2"/>
    </row>
    <row r="284" spans="1:26" ht="15.75" customHeight="1">
      <c r="A284" s="4"/>
      <c r="B284" s="5"/>
      <c r="C284" s="4"/>
      <c r="D284" s="2"/>
      <c r="E284" s="4"/>
      <c r="F284" s="2"/>
      <c r="G284" s="2"/>
      <c r="H284" s="5"/>
      <c r="I284" s="5"/>
      <c r="J284" s="2"/>
      <c r="K284" s="2"/>
      <c r="L284" s="2"/>
      <c r="M284" s="2"/>
      <c r="N284" s="2"/>
      <c r="O284" s="2"/>
      <c r="P284" s="2"/>
      <c r="Q284" s="2"/>
      <c r="R284" s="2"/>
      <c r="S284" s="2"/>
      <c r="T284" s="2"/>
      <c r="U284" s="2"/>
      <c r="V284" s="2"/>
      <c r="W284" s="2"/>
      <c r="X284" s="2"/>
      <c r="Y284" s="2"/>
      <c r="Z284" s="2"/>
    </row>
    <row r="285" spans="1:26" ht="15.75" customHeight="1">
      <c r="A285" s="4"/>
      <c r="B285" s="5"/>
      <c r="C285" s="4"/>
      <c r="D285" s="2"/>
      <c r="E285" s="4"/>
      <c r="F285" s="2"/>
      <c r="G285" s="2"/>
      <c r="H285" s="5"/>
      <c r="I285" s="5"/>
      <c r="J285" s="2"/>
      <c r="K285" s="2"/>
      <c r="L285" s="2"/>
      <c r="M285" s="2"/>
      <c r="N285" s="2"/>
      <c r="O285" s="2"/>
      <c r="P285" s="2"/>
      <c r="Q285" s="2"/>
      <c r="R285" s="2"/>
      <c r="S285" s="2"/>
      <c r="T285" s="2"/>
      <c r="U285" s="2"/>
      <c r="V285" s="2"/>
      <c r="W285" s="2"/>
      <c r="X285" s="2"/>
      <c r="Y285" s="2"/>
      <c r="Z285" s="2"/>
    </row>
    <row r="286" spans="1:26" ht="15.75" customHeight="1">
      <c r="A286" s="4"/>
      <c r="B286" s="5"/>
      <c r="C286" s="4"/>
      <c r="D286" s="2"/>
      <c r="E286" s="4"/>
      <c r="F286" s="2"/>
      <c r="G286" s="2"/>
      <c r="H286" s="5"/>
      <c r="I286" s="5"/>
      <c r="J286" s="2"/>
      <c r="K286" s="2"/>
      <c r="L286" s="2"/>
      <c r="M286" s="2"/>
      <c r="N286" s="2"/>
      <c r="O286" s="2"/>
      <c r="P286" s="2"/>
      <c r="Q286" s="2"/>
      <c r="R286" s="2"/>
      <c r="S286" s="2"/>
      <c r="T286" s="2"/>
      <c r="U286" s="2"/>
      <c r="V286" s="2"/>
      <c r="W286" s="2"/>
      <c r="X286" s="2"/>
      <c r="Y286" s="2"/>
      <c r="Z286" s="2"/>
    </row>
    <row r="287" spans="1:26" ht="15.75" customHeight="1">
      <c r="A287" s="4"/>
      <c r="B287" s="5"/>
      <c r="C287" s="4"/>
      <c r="D287" s="2"/>
      <c r="E287" s="4"/>
      <c r="F287" s="2"/>
      <c r="G287" s="2"/>
      <c r="H287" s="5"/>
      <c r="I287" s="5"/>
      <c r="J287" s="2"/>
      <c r="K287" s="2"/>
      <c r="L287" s="2"/>
      <c r="M287" s="2"/>
      <c r="N287" s="2"/>
      <c r="O287" s="2"/>
      <c r="P287" s="2"/>
      <c r="Q287" s="2"/>
      <c r="R287" s="2"/>
      <c r="S287" s="2"/>
      <c r="T287" s="2"/>
      <c r="U287" s="2"/>
      <c r="V287" s="2"/>
      <c r="W287" s="2"/>
      <c r="X287" s="2"/>
      <c r="Y287" s="2"/>
      <c r="Z287" s="2"/>
    </row>
    <row r="288" spans="1:26" ht="15.75" customHeight="1">
      <c r="A288" s="4"/>
      <c r="B288" s="5"/>
      <c r="C288" s="4"/>
      <c r="D288" s="2"/>
      <c r="E288" s="4"/>
      <c r="F288" s="2"/>
      <c r="G288" s="2"/>
      <c r="H288" s="5"/>
      <c r="I288" s="5"/>
      <c r="J288" s="2"/>
      <c r="K288" s="2"/>
      <c r="L288" s="2"/>
      <c r="M288" s="2"/>
      <c r="N288" s="2"/>
      <c r="O288" s="2"/>
      <c r="P288" s="2"/>
      <c r="Q288" s="2"/>
      <c r="R288" s="2"/>
      <c r="S288" s="2"/>
      <c r="T288" s="2"/>
      <c r="U288" s="2"/>
      <c r="V288" s="2"/>
      <c r="W288" s="2"/>
      <c r="X288" s="2"/>
      <c r="Y288" s="2"/>
      <c r="Z288" s="2"/>
    </row>
    <row r="289" spans="1:26" ht="15.75" customHeight="1">
      <c r="A289" s="4"/>
      <c r="B289" s="5"/>
      <c r="C289" s="4"/>
      <c r="D289" s="2"/>
      <c r="E289" s="4"/>
      <c r="F289" s="2"/>
      <c r="G289" s="2"/>
      <c r="H289" s="5"/>
      <c r="I289" s="5"/>
      <c r="J289" s="2"/>
      <c r="K289" s="2"/>
      <c r="L289" s="2"/>
      <c r="M289" s="2"/>
      <c r="N289" s="2"/>
      <c r="O289" s="2"/>
      <c r="P289" s="2"/>
      <c r="Q289" s="2"/>
      <c r="R289" s="2"/>
      <c r="S289" s="2"/>
      <c r="T289" s="2"/>
      <c r="U289" s="2"/>
      <c r="V289" s="2"/>
      <c r="W289" s="2"/>
      <c r="X289" s="2"/>
      <c r="Y289" s="2"/>
      <c r="Z289" s="2"/>
    </row>
    <row r="290" spans="1:26" ht="15.75" customHeight="1">
      <c r="A290" s="4"/>
      <c r="B290" s="5"/>
      <c r="C290" s="4"/>
      <c r="D290" s="2"/>
      <c r="E290" s="4"/>
      <c r="F290" s="2"/>
      <c r="G290" s="2"/>
      <c r="H290" s="5"/>
      <c r="I290" s="5"/>
      <c r="J290" s="2"/>
      <c r="K290" s="2"/>
      <c r="L290" s="2"/>
      <c r="M290" s="2"/>
      <c r="N290" s="2"/>
      <c r="O290" s="2"/>
      <c r="P290" s="2"/>
      <c r="Q290" s="2"/>
      <c r="R290" s="2"/>
      <c r="S290" s="2"/>
      <c r="T290" s="2"/>
      <c r="U290" s="2"/>
      <c r="V290" s="2"/>
      <c r="W290" s="2"/>
      <c r="X290" s="2"/>
      <c r="Y290" s="2"/>
      <c r="Z290" s="2"/>
    </row>
    <row r="291" spans="1:26" ht="15.75" customHeight="1">
      <c r="A291" s="4"/>
      <c r="B291" s="5"/>
      <c r="C291" s="4"/>
      <c r="D291" s="2"/>
      <c r="E291" s="4"/>
      <c r="F291" s="2"/>
      <c r="G291" s="2"/>
      <c r="H291" s="5"/>
      <c r="I291" s="5"/>
      <c r="J291" s="2"/>
      <c r="K291" s="2"/>
      <c r="L291" s="2"/>
      <c r="M291" s="2"/>
      <c r="N291" s="2"/>
      <c r="O291" s="2"/>
      <c r="P291" s="2"/>
      <c r="Q291" s="2"/>
      <c r="R291" s="2"/>
      <c r="S291" s="2"/>
      <c r="T291" s="2"/>
      <c r="U291" s="2"/>
      <c r="V291" s="2"/>
      <c r="W291" s="2"/>
      <c r="X291" s="2"/>
      <c r="Y291" s="2"/>
      <c r="Z291" s="2"/>
    </row>
    <row r="292" spans="1:26" ht="15.75" customHeight="1">
      <c r="A292" s="4"/>
      <c r="B292" s="5"/>
      <c r="C292" s="4"/>
      <c r="D292" s="2"/>
      <c r="E292" s="4"/>
      <c r="F292" s="2"/>
      <c r="G292" s="2"/>
      <c r="H292" s="5"/>
      <c r="I292" s="5"/>
      <c r="J292" s="2"/>
      <c r="K292" s="2"/>
      <c r="L292" s="2"/>
      <c r="M292" s="2"/>
      <c r="N292" s="2"/>
      <c r="O292" s="2"/>
      <c r="P292" s="2"/>
      <c r="Q292" s="2"/>
      <c r="R292" s="2"/>
      <c r="S292" s="2"/>
      <c r="T292" s="2"/>
      <c r="U292" s="2"/>
      <c r="V292" s="2"/>
      <c r="W292" s="2"/>
      <c r="X292" s="2"/>
      <c r="Y292" s="2"/>
      <c r="Z292" s="2"/>
    </row>
    <row r="293" spans="1:26" ht="15.75" customHeight="1">
      <c r="A293" s="4"/>
      <c r="B293" s="5"/>
      <c r="C293" s="4"/>
      <c r="D293" s="2"/>
      <c r="E293" s="4"/>
      <c r="F293" s="2"/>
      <c r="G293" s="2"/>
      <c r="H293" s="5"/>
      <c r="I293" s="5"/>
      <c r="J293" s="2"/>
      <c r="K293" s="2"/>
      <c r="L293" s="2"/>
      <c r="M293" s="2"/>
      <c r="N293" s="2"/>
      <c r="O293" s="2"/>
      <c r="P293" s="2"/>
      <c r="Q293" s="2"/>
      <c r="R293" s="2"/>
      <c r="S293" s="2"/>
      <c r="T293" s="2"/>
      <c r="U293" s="2"/>
      <c r="V293" s="2"/>
      <c r="W293" s="2"/>
      <c r="X293" s="2"/>
      <c r="Y293" s="2"/>
      <c r="Z293" s="2"/>
    </row>
    <row r="294" spans="1:26" ht="15.75" customHeight="1">
      <c r="A294" s="4"/>
      <c r="B294" s="5"/>
      <c r="C294" s="4"/>
      <c r="D294" s="2"/>
      <c r="E294" s="4"/>
      <c r="F294" s="2"/>
      <c r="G294" s="2"/>
      <c r="H294" s="5"/>
      <c r="I294" s="5"/>
      <c r="J294" s="2"/>
      <c r="K294" s="2"/>
      <c r="L294" s="2"/>
      <c r="M294" s="2"/>
      <c r="N294" s="2"/>
      <c r="O294" s="2"/>
      <c r="P294" s="2"/>
      <c r="Q294" s="2"/>
      <c r="R294" s="2"/>
      <c r="S294" s="2"/>
      <c r="T294" s="2"/>
      <c r="U294" s="2"/>
      <c r="V294" s="2"/>
      <c r="W294" s="2"/>
      <c r="X294" s="2"/>
      <c r="Y294" s="2"/>
      <c r="Z294" s="2"/>
    </row>
    <row r="295" spans="1:26" ht="15.75" customHeight="1">
      <c r="A295" s="4"/>
      <c r="B295" s="5"/>
      <c r="C295" s="4"/>
      <c r="D295" s="2"/>
      <c r="E295" s="4"/>
      <c r="F295" s="2"/>
      <c r="G295" s="2"/>
      <c r="H295" s="5"/>
      <c r="I295" s="5"/>
      <c r="J295" s="2"/>
      <c r="K295" s="2"/>
      <c r="L295" s="2"/>
      <c r="M295" s="2"/>
      <c r="N295" s="2"/>
      <c r="O295" s="2"/>
      <c r="P295" s="2"/>
      <c r="Q295" s="2"/>
      <c r="R295" s="2"/>
      <c r="S295" s="2"/>
      <c r="T295" s="2"/>
      <c r="U295" s="2"/>
      <c r="V295" s="2"/>
      <c r="W295" s="2"/>
      <c r="X295" s="2"/>
      <c r="Y295" s="2"/>
      <c r="Z295" s="2"/>
    </row>
    <row r="296" spans="1:26" ht="15.75" customHeight="1">
      <c r="A296" s="4"/>
      <c r="B296" s="5"/>
      <c r="C296" s="4"/>
      <c r="D296" s="2"/>
      <c r="E296" s="4"/>
      <c r="F296" s="2"/>
      <c r="G296" s="2"/>
      <c r="H296" s="5"/>
      <c r="I296" s="5"/>
      <c r="J296" s="2"/>
      <c r="K296" s="2"/>
      <c r="L296" s="2"/>
      <c r="M296" s="2"/>
      <c r="N296" s="2"/>
      <c r="O296" s="2"/>
      <c r="P296" s="2"/>
      <c r="Q296" s="2"/>
      <c r="R296" s="2"/>
      <c r="S296" s="2"/>
      <c r="T296" s="2"/>
      <c r="U296" s="2"/>
      <c r="V296" s="2"/>
      <c r="W296" s="2"/>
      <c r="X296" s="2"/>
      <c r="Y296" s="2"/>
      <c r="Z296" s="2"/>
    </row>
    <row r="297" spans="1:26" ht="15.75" customHeight="1">
      <c r="A297" s="4"/>
      <c r="B297" s="5"/>
      <c r="C297" s="4"/>
      <c r="D297" s="2"/>
      <c r="E297" s="4"/>
      <c r="F297" s="2"/>
      <c r="G297" s="2"/>
      <c r="H297" s="5"/>
      <c r="I297" s="5"/>
      <c r="J297" s="2"/>
      <c r="K297" s="2"/>
      <c r="L297" s="2"/>
      <c r="M297" s="2"/>
      <c r="N297" s="2"/>
      <c r="O297" s="2"/>
      <c r="P297" s="2"/>
      <c r="Q297" s="2"/>
      <c r="R297" s="2"/>
      <c r="S297" s="2"/>
      <c r="T297" s="2"/>
      <c r="U297" s="2"/>
      <c r="V297" s="2"/>
      <c r="W297" s="2"/>
      <c r="X297" s="2"/>
      <c r="Y297" s="2"/>
      <c r="Z297" s="2"/>
    </row>
    <row r="298" spans="1:26" ht="15.75" customHeight="1">
      <c r="A298" s="4"/>
      <c r="B298" s="5"/>
      <c r="C298" s="4"/>
      <c r="D298" s="2"/>
      <c r="E298" s="4"/>
      <c r="F298" s="2"/>
      <c r="G298" s="2"/>
      <c r="H298" s="5"/>
      <c r="I298" s="5"/>
      <c r="J298" s="2"/>
      <c r="K298" s="2"/>
      <c r="L298" s="2"/>
      <c r="M298" s="2"/>
      <c r="N298" s="2"/>
      <c r="O298" s="2"/>
      <c r="P298" s="2"/>
      <c r="Q298" s="2"/>
      <c r="R298" s="2"/>
      <c r="S298" s="2"/>
      <c r="T298" s="2"/>
      <c r="U298" s="2"/>
      <c r="V298" s="2"/>
      <c r="W298" s="2"/>
      <c r="X298" s="2"/>
      <c r="Y298" s="2"/>
      <c r="Z298" s="2"/>
    </row>
    <row r="299" spans="1:26" ht="15.75" customHeight="1">
      <c r="A299" s="4"/>
      <c r="B299" s="5"/>
      <c r="C299" s="4"/>
      <c r="D299" s="2"/>
      <c r="E299" s="4"/>
      <c r="F299" s="2"/>
      <c r="G299" s="2"/>
      <c r="H299" s="5"/>
      <c r="I299" s="5"/>
      <c r="J299" s="2"/>
      <c r="K299" s="2"/>
      <c r="L299" s="2"/>
      <c r="M299" s="2"/>
      <c r="N299" s="2"/>
      <c r="O299" s="2"/>
      <c r="P299" s="2"/>
      <c r="Q299" s="2"/>
      <c r="R299" s="2"/>
      <c r="S299" s="2"/>
      <c r="T299" s="2"/>
      <c r="U299" s="2"/>
      <c r="V299" s="2"/>
      <c r="W299" s="2"/>
      <c r="X299" s="2"/>
      <c r="Y299" s="2"/>
      <c r="Z299" s="2"/>
    </row>
    <row r="300" spans="1:26" ht="15.75" customHeight="1">
      <c r="A300" s="4"/>
      <c r="B300" s="5"/>
      <c r="C300" s="4"/>
      <c r="D300" s="2"/>
      <c r="E300" s="4"/>
      <c r="F300" s="2"/>
      <c r="G300" s="2"/>
      <c r="H300" s="5"/>
      <c r="I300" s="5"/>
      <c r="J300" s="2"/>
      <c r="K300" s="2"/>
      <c r="L300" s="2"/>
      <c r="M300" s="2"/>
      <c r="N300" s="2"/>
      <c r="O300" s="2"/>
      <c r="P300" s="2"/>
      <c r="Q300" s="2"/>
      <c r="R300" s="2"/>
      <c r="S300" s="2"/>
      <c r="T300" s="2"/>
      <c r="U300" s="2"/>
      <c r="V300" s="2"/>
      <c r="W300" s="2"/>
      <c r="X300" s="2"/>
      <c r="Y300" s="2"/>
      <c r="Z300" s="2"/>
    </row>
    <row r="301" spans="1:26" ht="15.75" customHeight="1">
      <c r="A301" s="4"/>
      <c r="B301" s="5"/>
      <c r="C301" s="4"/>
      <c r="D301" s="2"/>
      <c r="E301" s="4"/>
      <c r="F301" s="2"/>
      <c r="G301" s="2"/>
      <c r="H301" s="5"/>
      <c r="I301" s="5"/>
      <c r="J301" s="2"/>
      <c r="K301" s="2"/>
      <c r="L301" s="2"/>
      <c r="M301" s="2"/>
      <c r="N301" s="2"/>
      <c r="O301" s="2"/>
      <c r="P301" s="2"/>
      <c r="Q301" s="2"/>
      <c r="R301" s="2"/>
      <c r="S301" s="2"/>
      <c r="T301" s="2"/>
      <c r="U301" s="2"/>
      <c r="V301" s="2"/>
      <c r="W301" s="2"/>
      <c r="X301" s="2"/>
      <c r="Y301" s="2"/>
      <c r="Z301" s="2"/>
    </row>
    <row r="302" spans="1:26" ht="15.75" customHeight="1">
      <c r="A302" s="4"/>
      <c r="B302" s="5"/>
      <c r="C302" s="4"/>
      <c r="D302" s="2"/>
      <c r="E302" s="4"/>
      <c r="F302" s="2"/>
      <c r="G302" s="2"/>
      <c r="H302" s="5"/>
      <c r="I302" s="5"/>
      <c r="J302" s="2"/>
      <c r="K302" s="2"/>
      <c r="L302" s="2"/>
      <c r="M302" s="2"/>
      <c r="N302" s="2"/>
      <c r="O302" s="2"/>
      <c r="P302" s="2"/>
      <c r="Q302" s="2"/>
      <c r="R302" s="2"/>
      <c r="S302" s="2"/>
      <c r="T302" s="2"/>
      <c r="U302" s="2"/>
      <c r="V302" s="2"/>
      <c r="W302" s="2"/>
      <c r="X302" s="2"/>
      <c r="Y302" s="2"/>
      <c r="Z302" s="2"/>
    </row>
    <row r="303" spans="1:26" ht="15.75" customHeight="1">
      <c r="A303" s="4"/>
      <c r="B303" s="5"/>
      <c r="C303" s="4"/>
      <c r="D303" s="2"/>
      <c r="E303" s="4"/>
      <c r="F303" s="2"/>
      <c r="G303" s="2"/>
      <c r="H303" s="5"/>
      <c r="I303" s="5"/>
      <c r="J303" s="2"/>
      <c r="K303" s="2"/>
      <c r="L303" s="2"/>
      <c r="M303" s="2"/>
      <c r="N303" s="2"/>
      <c r="O303" s="2"/>
      <c r="P303" s="2"/>
      <c r="Q303" s="2"/>
      <c r="R303" s="2"/>
      <c r="S303" s="2"/>
      <c r="T303" s="2"/>
      <c r="U303" s="2"/>
      <c r="V303" s="2"/>
      <c r="W303" s="2"/>
      <c r="X303" s="2"/>
      <c r="Y303" s="2"/>
      <c r="Z303" s="2"/>
    </row>
    <row r="304" spans="1:26" ht="15.75" customHeight="1">
      <c r="A304" s="4"/>
      <c r="B304" s="5"/>
      <c r="C304" s="4"/>
      <c r="D304" s="2"/>
      <c r="E304" s="4"/>
      <c r="F304" s="2"/>
      <c r="G304" s="2"/>
      <c r="H304" s="5"/>
      <c r="I304" s="5"/>
      <c r="J304" s="2"/>
      <c r="K304" s="2"/>
      <c r="L304" s="2"/>
      <c r="M304" s="2"/>
      <c r="N304" s="2"/>
      <c r="O304" s="2"/>
      <c r="P304" s="2"/>
      <c r="Q304" s="2"/>
      <c r="R304" s="2"/>
      <c r="S304" s="2"/>
      <c r="T304" s="2"/>
      <c r="U304" s="2"/>
      <c r="V304" s="2"/>
      <c r="W304" s="2"/>
      <c r="X304" s="2"/>
      <c r="Y304" s="2"/>
      <c r="Z304" s="2"/>
    </row>
    <row r="305" spans="1:26" ht="15.75" customHeight="1">
      <c r="A305" s="4"/>
      <c r="B305" s="5"/>
      <c r="C305" s="4"/>
      <c r="D305" s="2"/>
      <c r="E305" s="4"/>
      <c r="F305" s="2"/>
      <c r="G305" s="2"/>
      <c r="H305" s="5"/>
      <c r="I305" s="5"/>
      <c r="J305" s="2"/>
      <c r="K305" s="2"/>
      <c r="L305" s="2"/>
      <c r="M305" s="2"/>
      <c r="N305" s="2"/>
      <c r="O305" s="2"/>
      <c r="P305" s="2"/>
      <c r="Q305" s="2"/>
      <c r="R305" s="2"/>
      <c r="S305" s="2"/>
      <c r="T305" s="2"/>
      <c r="U305" s="2"/>
      <c r="V305" s="2"/>
      <c r="W305" s="2"/>
      <c r="X305" s="2"/>
      <c r="Y305" s="2"/>
      <c r="Z305" s="2"/>
    </row>
    <row r="306" spans="1:26" ht="15.75" customHeight="1">
      <c r="A306" s="4"/>
      <c r="B306" s="5"/>
      <c r="C306" s="4"/>
      <c r="D306" s="2"/>
      <c r="E306" s="4"/>
      <c r="F306" s="2"/>
      <c r="G306" s="2"/>
      <c r="H306" s="5"/>
      <c r="I306" s="5"/>
      <c r="J306" s="2"/>
      <c r="K306" s="2"/>
      <c r="L306" s="2"/>
      <c r="M306" s="2"/>
      <c r="N306" s="2"/>
      <c r="O306" s="2"/>
      <c r="P306" s="2"/>
      <c r="Q306" s="2"/>
      <c r="R306" s="2"/>
      <c r="S306" s="2"/>
      <c r="T306" s="2"/>
      <c r="U306" s="2"/>
      <c r="V306" s="2"/>
      <c r="W306" s="2"/>
      <c r="X306" s="2"/>
      <c r="Y306" s="2"/>
      <c r="Z306" s="2"/>
    </row>
    <row r="307" spans="1:26" ht="15.75" customHeight="1">
      <c r="A307" s="4"/>
      <c r="B307" s="5"/>
      <c r="C307" s="4"/>
      <c r="D307" s="2"/>
      <c r="E307" s="4"/>
      <c r="F307" s="2"/>
      <c r="G307" s="2"/>
      <c r="H307" s="5"/>
      <c r="I307" s="5"/>
      <c r="J307" s="2"/>
      <c r="K307" s="2"/>
      <c r="L307" s="2"/>
      <c r="M307" s="2"/>
      <c r="N307" s="2"/>
      <c r="O307" s="2"/>
      <c r="P307" s="2"/>
      <c r="Q307" s="2"/>
      <c r="R307" s="2"/>
      <c r="S307" s="2"/>
      <c r="T307" s="2"/>
      <c r="U307" s="2"/>
      <c r="V307" s="2"/>
      <c r="W307" s="2"/>
      <c r="X307" s="2"/>
      <c r="Y307" s="2"/>
      <c r="Z307" s="2"/>
    </row>
    <row r="308" spans="1:26" ht="15.75" customHeight="1">
      <c r="A308" s="4"/>
      <c r="B308" s="5"/>
      <c r="C308" s="4"/>
      <c r="D308" s="2"/>
      <c r="E308" s="4"/>
      <c r="F308" s="2"/>
      <c r="G308" s="2"/>
      <c r="H308" s="5"/>
      <c r="I308" s="5"/>
      <c r="J308" s="2"/>
      <c r="K308" s="2"/>
      <c r="L308" s="2"/>
      <c r="M308" s="2"/>
      <c r="N308" s="2"/>
      <c r="O308" s="2"/>
      <c r="P308" s="2"/>
      <c r="Q308" s="2"/>
      <c r="R308" s="2"/>
      <c r="S308" s="2"/>
      <c r="T308" s="2"/>
      <c r="U308" s="2"/>
      <c r="V308" s="2"/>
      <c r="W308" s="2"/>
      <c r="X308" s="2"/>
      <c r="Y308" s="2"/>
      <c r="Z308" s="2"/>
    </row>
    <row r="309" spans="1:26" ht="15.75" customHeight="1">
      <c r="A309" s="4"/>
      <c r="B309" s="5"/>
      <c r="C309" s="4"/>
      <c r="D309" s="2"/>
      <c r="E309" s="4"/>
      <c r="F309" s="2"/>
      <c r="G309" s="2"/>
      <c r="H309" s="5"/>
      <c r="I309" s="5"/>
      <c r="J309" s="2"/>
      <c r="K309" s="2"/>
      <c r="L309" s="2"/>
      <c r="M309" s="2"/>
      <c r="N309" s="2"/>
      <c r="O309" s="2"/>
      <c r="P309" s="2"/>
      <c r="Q309" s="2"/>
      <c r="R309" s="2"/>
      <c r="S309" s="2"/>
      <c r="T309" s="2"/>
      <c r="U309" s="2"/>
      <c r="V309" s="2"/>
      <c r="W309" s="2"/>
      <c r="X309" s="2"/>
      <c r="Y309" s="2"/>
      <c r="Z309" s="2"/>
    </row>
    <row r="310" spans="1:26" ht="15.75" customHeight="1">
      <c r="A310" s="4"/>
      <c r="B310" s="5"/>
      <c r="C310" s="4"/>
      <c r="D310" s="2"/>
      <c r="E310" s="4"/>
      <c r="F310" s="2"/>
      <c r="G310" s="2"/>
      <c r="H310" s="5"/>
      <c r="I310" s="5"/>
      <c r="J310" s="2"/>
      <c r="K310" s="2"/>
      <c r="L310" s="2"/>
      <c r="M310" s="2"/>
      <c r="N310" s="2"/>
      <c r="O310" s="2"/>
      <c r="P310" s="2"/>
      <c r="Q310" s="2"/>
      <c r="R310" s="2"/>
      <c r="S310" s="2"/>
      <c r="T310" s="2"/>
      <c r="U310" s="2"/>
      <c r="V310" s="2"/>
      <c r="W310" s="2"/>
      <c r="X310" s="2"/>
      <c r="Y310" s="2"/>
      <c r="Z310" s="2"/>
    </row>
    <row r="311" spans="1:26" ht="15.75" customHeight="1">
      <c r="A311" s="4"/>
      <c r="B311" s="5"/>
      <c r="C311" s="4"/>
      <c r="D311" s="2"/>
      <c r="E311" s="4"/>
      <c r="F311" s="2"/>
      <c r="G311" s="2"/>
      <c r="H311" s="5"/>
      <c r="I311" s="5"/>
      <c r="J311" s="2"/>
      <c r="K311" s="2"/>
      <c r="L311" s="2"/>
      <c r="M311" s="2"/>
      <c r="N311" s="2"/>
      <c r="O311" s="2"/>
      <c r="P311" s="2"/>
      <c r="Q311" s="2"/>
      <c r="R311" s="2"/>
      <c r="S311" s="2"/>
      <c r="T311" s="2"/>
      <c r="U311" s="2"/>
      <c r="V311" s="2"/>
      <c r="W311" s="2"/>
      <c r="X311" s="2"/>
      <c r="Y311" s="2"/>
      <c r="Z311" s="2"/>
    </row>
    <row r="312" spans="1:26" ht="15.75" customHeight="1">
      <c r="A312" s="4"/>
      <c r="B312" s="5"/>
      <c r="C312" s="4"/>
      <c r="D312" s="2"/>
      <c r="E312" s="4"/>
      <c r="F312" s="2"/>
      <c r="G312" s="2"/>
      <c r="H312" s="5"/>
      <c r="I312" s="5"/>
      <c r="J312" s="2"/>
      <c r="K312" s="2"/>
      <c r="L312" s="2"/>
      <c r="M312" s="2"/>
      <c r="N312" s="2"/>
      <c r="O312" s="2"/>
      <c r="P312" s="2"/>
      <c r="Q312" s="2"/>
      <c r="R312" s="2"/>
      <c r="S312" s="2"/>
      <c r="T312" s="2"/>
      <c r="U312" s="2"/>
      <c r="V312" s="2"/>
      <c r="W312" s="2"/>
      <c r="X312" s="2"/>
      <c r="Y312" s="2"/>
      <c r="Z312" s="2"/>
    </row>
    <row r="313" spans="1:26" ht="15.75" customHeight="1">
      <c r="A313" s="4"/>
      <c r="B313" s="5"/>
      <c r="C313" s="4"/>
      <c r="D313" s="2"/>
      <c r="E313" s="4"/>
      <c r="F313" s="2"/>
      <c r="G313" s="2"/>
      <c r="H313" s="5"/>
      <c r="I313" s="5"/>
      <c r="J313" s="2"/>
      <c r="K313" s="2"/>
      <c r="L313" s="2"/>
      <c r="M313" s="2"/>
      <c r="N313" s="2"/>
      <c r="O313" s="2"/>
      <c r="P313" s="2"/>
      <c r="Q313" s="2"/>
      <c r="R313" s="2"/>
      <c r="S313" s="2"/>
      <c r="T313" s="2"/>
      <c r="U313" s="2"/>
      <c r="V313" s="2"/>
      <c r="W313" s="2"/>
      <c r="X313" s="2"/>
      <c r="Y313" s="2"/>
      <c r="Z313" s="2"/>
    </row>
    <row r="314" spans="1:26" ht="15.75" customHeight="1">
      <c r="A314" s="4"/>
      <c r="B314" s="5"/>
      <c r="C314" s="4"/>
      <c r="D314" s="2"/>
      <c r="E314" s="4"/>
      <c r="F314" s="2"/>
      <c r="G314" s="2"/>
      <c r="H314" s="5"/>
      <c r="I314" s="5"/>
      <c r="J314" s="2"/>
      <c r="K314" s="2"/>
      <c r="L314" s="2"/>
      <c r="M314" s="2"/>
      <c r="N314" s="2"/>
      <c r="O314" s="2"/>
      <c r="P314" s="2"/>
      <c r="Q314" s="2"/>
      <c r="R314" s="2"/>
      <c r="S314" s="2"/>
      <c r="T314" s="2"/>
      <c r="U314" s="2"/>
      <c r="V314" s="2"/>
      <c r="W314" s="2"/>
      <c r="X314" s="2"/>
      <c r="Y314" s="2"/>
      <c r="Z314" s="2"/>
    </row>
    <row r="315" spans="1:26" ht="15.75" customHeight="1">
      <c r="A315" s="4"/>
      <c r="B315" s="5"/>
      <c r="C315" s="4"/>
      <c r="D315" s="2"/>
      <c r="E315" s="4"/>
      <c r="F315" s="2"/>
      <c r="G315" s="2"/>
      <c r="H315" s="5"/>
      <c r="I315" s="5"/>
      <c r="J315" s="2"/>
      <c r="K315" s="2"/>
      <c r="L315" s="2"/>
      <c r="M315" s="2"/>
      <c r="N315" s="2"/>
      <c r="O315" s="2"/>
      <c r="P315" s="2"/>
      <c r="Q315" s="2"/>
      <c r="R315" s="2"/>
      <c r="S315" s="2"/>
      <c r="T315" s="2"/>
      <c r="U315" s="2"/>
      <c r="V315" s="2"/>
      <c r="W315" s="2"/>
      <c r="X315" s="2"/>
      <c r="Y315" s="2"/>
      <c r="Z315" s="2"/>
    </row>
    <row r="316" spans="1:26" ht="15.75" customHeight="1">
      <c r="A316" s="4"/>
      <c r="B316" s="5"/>
      <c r="C316" s="4"/>
      <c r="D316" s="2"/>
      <c r="E316" s="4"/>
      <c r="F316" s="2"/>
      <c r="G316" s="2"/>
      <c r="H316" s="5"/>
      <c r="I316" s="5"/>
      <c r="J316" s="2"/>
      <c r="K316" s="2"/>
      <c r="L316" s="2"/>
      <c r="M316" s="2"/>
      <c r="N316" s="2"/>
      <c r="O316" s="2"/>
      <c r="P316" s="2"/>
      <c r="Q316" s="2"/>
      <c r="R316" s="2"/>
      <c r="S316" s="2"/>
      <c r="T316" s="2"/>
      <c r="U316" s="2"/>
      <c r="V316" s="2"/>
      <c r="W316" s="2"/>
      <c r="X316" s="2"/>
      <c r="Y316" s="2"/>
      <c r="Z316" s="2"/>
    </row>
    <row r="317" spans="1:26" ht="15.75" customHeight="1">
      <c r="A317" s="4"/>
      <c r="B317" s="5"/>
      <c r="C317" s="4"/>
      <c r="D317" s="2"/>
      <c r="E317" s="4"/>
      <c r="F317" s="2"/>
      <c r="G317" s="2"/>
      <c r="H317" s="5"/>
      <c r="I317" s="5"/>
      <c r="J317" s="2"/>
      <c r="K317" s="2"/>
      <c r="L317" s="2"/>
      <c r="M317" s="2"/>
      <c r="N317" s="2"/>
      <c r="O317" s="2"/>
      <c r="P317" s="2"/>
      <c r="Q317" s="2"/>
      <c r="R317" s="2"/>
      <c r="S317" s="2"/>
      <c r="T317" s="2"/>
      <c r="U317" s="2"/>
      <c r="V317" s="2"/>
      <c r="W317" s="2"/>
      <c r="X317" s="2"/>
      <c r="Y317" s="2"/>
      <c r="Z317" s="2"/>
    </row>
    <row r="318" spans="1:26" ht="15.75" customHeight="1">
      <c r="A318" s="4"/>
      <c r="B318" s="5"/>
      <c r="C318" s="4"/>
      <c r="D318" s="2"/>
      <c r="E318" s="4"/>
      <c r="F318" s="2"/>
      <c r="G318" s="2"/>
      <c r="H318" s="5"/>
      <c r="I318" s="5"/>
      <c r="J318" s="2"/>
      <c r="K318" s="2"/>
      <c r="L318" s="2"/>
      <c r="M318" s="2"/>
      <c r="N318" s="2"/>
      <c r="O318" s="2"/>
      <c r="P318" s="2"/>
      <c r="Q318" s="2"/>
      <c r="R318" s="2"/>
      <c r="S318" s="2"/>
      <c r="T318" s="2"/>
      <c r="U318" s="2"/>
      <c r="V318" s="2"/>
      <c r="W318" s="2"/>
      <c r="X318" s="2"/>
      <c r="Y318" s="2"/>
      <c r="Z318" s="2"/>
    </row>
    <row r="319" spans="1:26" ht="15.75" customHeight="1">
      <c r="A319" s="4"/>
      <c r="B319" s="5"/>
      <c r="C319" s="4"/>
      <c r="D319" s="2"/>
      <c r="E319" s="4"/>
      <c r="F319" s="2"/>
      <c r="G319" s="2"/>
      <c r="H319" s="5"/>
      <c r="I319" s="5"/>
      <c r="J319" s="2"/>
      <c r="K319" s="2"/>
      <c r="L319" s="2"/>
      <c r="M319" s="2"/>
      <c r="N319" s="2"/>
      <c r="O319" s="2"/>
      <c r="P319" s="2"/>
      <c r="Q319" s="2"/>
      <c r="R319" s="2"/>
      <c r="S319" s="2"/>
      <c r="T319" s="2"/>
      <c r="U319" s="2"/>
      <c r="V319" s="2"/>
      <c r="W319" s="2"/>
      <c r="X319" s="2"/>
      <c r="Y319" s="2"/>
      <c r="Z319" s="2"/>
    </row>
    <row r="320" spans="1:26" ht="15.75" customHeight="1">
      <c r="A320" s="4"/>
      <c r="B320" s="5"/>
      <c r="C320" s="4"/>
      <c r="D320" s="2"/>
      <c r="E320" s="4"/>
      <c r="F320" s="2"/>
      <c r="G320" s="2"/>
      <c r="H320" s="5"/>
      <c r="I320" s="5"/>
      <c r="J320" s="2"/>
      <c r="K320" s="2"/>
      <c r="L320" s="2"/>
      <c r="M320" s="2"/>
      <c r="N320" s="2"/>
      <c r="O320" s="2"/>
      <c r="P320" s="2"/>
      <c r="Q320" s="2"/>
      <c r="R320" s="2"/>
      <c r="S320" s="2"/>
      <c r="T320" s="2"/>
      <c r="U320" s="2"/>
      <c r="V320" s="2"/>
      <c r="W320" s="2"/>
      <c r="X320" s="2"/>
      <c r="Y320" s="2"/>
      <c r="Z320" s="2"/>
    </row>
    <row r="321" spans="1:26" ht="15.75" customHeight="1">
      <c r="A321" s="4"/>
      <c r="B321" s="5"/>
      <c r="C321" s="4"/>
      <c r="D321" s="2"/>
      <c r="E321" s="4"/>
      <c r="F321" s="2"/>
      <c r="G321" s="2"/>
      <c r="H321" s="5"/>
      <c r="I321" s="5"/>
      <c r="J321" s="2"/>
      <c r="K321" s="2"/>
      <c r="L321" s="2"/>
      <c r="M321" s="2"/>
      <c r="N321" s="2"/>
      <c r="O321" s="2"/>
      <c r="P321" s="2"/>
      <c r="Q321" s="2"/>
      <c r="R321" s="2"/>
      <c r="S321" s="2"/>
      <c r="T321" s="2"/>
      <c r="U321" s="2"/>
      <c r="V321" s="2"/>
      <c r="W321" s="2"/>
      <c r="X321" s="2"/>
      <c r="Y321" s="2"/>
      <c r="Z321" s="2"/>
    </row>
    <row r="322" spans="1:26" ht="15.75" customHeight="1">
      <c r="A322" s="4"/>
      <c r="B322" s="5"/>
      <c r="C322" s="4"/>
      <c r="D322" s="2"/>
      <c r="E322" s="4"/>
      <c r="F322" s="2"/>
      <c r="G322" s="2"/>
      <c r="H322" s="5"/>
      <c r="I322" s="5"/>
      <c r="J322" s="2"/>
      <c r="K322" s="2"/>
      <c r="L322" s="2"/>
      <c r="M322" s="2"/>
      <c r="N322" s="2"/>
      <c r="O322" s="2"/>
      <c r="P322" s="2"/>
      <c r="Q322" s="2"/>
      <c r="R322" s="2"/>
      <c r="S322" s="2"/>
      <c r="T322" s="2"/>
      <c r="U322" s="2"/>
      <c r="V322" s="2"/>
      <c r="W322" s="2"/>
      <c r="X322" s="2"/>
      <c r="Y322" s="2"/>
      <c r="Z322" s="2"/>
    </row>
    <row r="323" spans="1:26" ht="15.75" customHeight="1">
      <c r="A323" s="4"/>
      <c r="B323" s="5"/>
      <c r="C323" s="4"/>
      <c r="D323" s="2"/>
      <c r="E323" s="4"/>
      <c r="F323" s="2"/>
      <c r="G323" s="2"/>
      <c r="H323" s="5"/>
      <c r="I323" s="5"/>
      <c r="J323" s="2"/>
      <c r="K323" s="2"/>
      <c r="L323" s="2"/>
      <c r="M323" s="2"/>
      <c r="N323" s="2"/>
      <c r="O323" s="2"/>
      <c r="P323" s="2"/>
      <c r="Q323" s="2"/>
      <c r="R323" s="2"/>
      <c r="S323" s="2"/>
      <c r="T323" s="2"/>
      <c r="U323" s="2"/>
      <c r="V323" s="2"/>
      <c r="W323" s="2"/>
      <c r="X323" s="2"/>
      <c r="Y323" s="2"/>
      <c r="Z323" s="2"/>
    </row>
    <row r="324" spans="1:26" ht="15.75" customHeight="1">
      <c r="A324" s="4"/>
      <c r="B324" s="5"/>
      <c r="C324" s="4"/>
      <c r="D324" s="2"/>
      <c r="E324" s="4"/>
      <c r="F324" s="2"/>
      <c r="G324" s="2"/>
      <c r="H324" s="5"/>
      <c r="I324" s="5"/>
      <c r="J324" s="2"/>
      <c r="K324" s="2"/>
      <c r="L324" s="2"/>
      <c r="M324" s="2"/>
      <c r="N324" s="2"/>
      <c r="O324" s="2"/>
      <c r="P324" s="2"/>
      <c r="Q324" s="2"/>
      <c r="R324" s="2"/>
      <c r="S324" s="2"/>
      <c r="T324" s="2"/>
      <c r="U324" s="2"/>
      <c r="V324" s="2"/>
      <c r="W324" s="2"/>
      <c r="X324" s="2"/>
      <c r="Y324" s="2"/>
      <c r="Z324" s="2"/>
    </row>
    <row r="325" spans="1:26" ht="15.75" customHeight="1">
      <c r="A325" s="4"/>
      <c r="B325" s="5"/>
      <c r="C325" s="4"/>
      <c r="D325" s="2"/>
      <c r="E325" s="4"/>
      <c r="F325" s="2"/>
      <c r="G325" s="2"/>
      <c r="H325" s="5"/>
      <c r="I325" s="5"/>
      <c r="J325" s="2"/>
      <c r="K325" s="2"/>
      <c r="L325" s="2"/>
      <c r="M325" s="2"/>
      <c r="N325" s="2"/>
      <c r="O325" s="2"/>
      <c r="P325" s="2"/>
      <c r="Q325" s="2"/>
      <c r="R325" s="2"/>
      <c r="S325" s="2"/>
      <c r="T325" s="2"/>
      <c r="U325" s="2"/>
      <c r="V325" s="2"/>
      <c r="W325" s="2"/>
      <c r="X325" s="2"/>
      <c r="Y325" s="2"/>
      <c r="Z325" s="2"/>
    </row>
    <row r="326" spans="1:26" ht="15.75" customHeight="1">
      <c r="A326" s="4"/>
      <c r="B326" s="5"/>
      <c r="C326" s="4"/>
      <c r="D326" s="2"/>
      <c r="E326" s="4"/>
      <c r="F326" s="2"/>
      <c r="G326" s="2"/>
      <c r="H326" s="5"/>
      <c r="I326" s="5"/>
      <c r="J326" s="2"/>
      <c r="K326" s="2"/>
      <c r="L326" s="2"/>
      <c r="M326" s="2"/>
      <c r="N326" s="2"/>
      <c r="O326" s="2"/>
      <c r="P326" s="2"/>
      <c r="Q326" s="2"/>
      <c r="R326" s="2"/>
      <c r="S326" s="2"/>
      <c r="T326" s="2"/>
      <c r="U326" s="2"/>
      <c r="V326" s="2"/>
      <c r="W326" s="2"/>
      <c r="X326" s="2"/>
      <c r="Y326" s="2"/>
      <c r="Z326" s="2"/>
    </row>
    <row r="327" spans="1:26" ht="15.75" customHeight="1">
      <c r="A327" s="4"/>
      <c r="B327" s="5"/>
      <c r="C327" s="4"/>
      <c r="D327" s="2"/>
      <c r="E327" s="4"/>
      <c r="F327" s="2"/>
      <c r="G327" s="2"/>
      <c r="H327" s="5"/>
      <c r="I327" s="5"/>
      <c r="J327" s="2"/>
      <c r="K327" s="2"/>
      <c r="L327" s="2"/>
      <c r="M327" s="2"/>
      <c r="N327" s="2"/>
      <c r="O327" s="2"/>
      <c r="P327" s="2"/>
      <c r="Q327" s="2"/>
      <c r="R327" s="2"/>
      <c r="S327" s="2"/>
      <c r="T327" s="2"/>
      <c r="U327" s="2"/>
      <c r="V327" s="2"/>
      <c r="W327" s="2"/>
      <c r="X327" s="2"/>
      <c r="Y327" s="2"/>
      <c r="Z327" s="2"/>
    </row>
    <row r="328" spans="1:26" ht="15.75" customHeight="1">
      <c r="A328" s="4"/>
      <c r="B328" s="5"/>
      <c r="C328" s="4"/>
      <c r="D328" s="2"/>
      <c r="E328" s="4"/>
      <c r="F328" s="2"/>
      <c r="G328" s="2"/>
      <c r="H328" s="5"/>
      <c r="I328" s="5"/>
      <c r="J328" s="2"/>
      <c r="K328" s="2"/>
      <c r="L328" s="2"/>
      <c r="M328" s="2"/>
      <c r="N328" s="2"/>
      <c r="O328" s="2"/>
      <c r="P328" s="2"/>
      <c r="Q328" s="2"/>
      <c r="R328" s="2"/>
      <c r="S328" s="2"/>
      <c r="T328" s="2"/>
      <c r="U328" s="2"/>
      <c r="V328" s="2"/>
      <c r="W328" s="2"/>
      <c r="X328" s="2"/>
      <c r="Y328" s="2"/>
      <c r="Z328" s="2"/>
    </row>
    <row r="329" spans="1:26" ht="15.75" customHeight="1">
      <c r="A329" s="4"/>
      <c r="B329" s="5"/>
      <c r="C329" s="4"/>
      <c r="D329" s="2"/>
      <c r="E329" s="4"/>
      <c r="F329" s="2"/>
      <c r="G329" s="2"/>
      <c r="H329" s="5"/>
      <c r="I329" s="5"/>
      <c r="J329" s="2"/>
      <c r="K329" s="2"/>
      <c r="L329" s="2"/>
      <c r="M329" s="2"/>
      <c r="N329" s="2"/>
      <c r="O329" s="2"/>
      <c r="P329" s="2"/>
      <c r="Q329" s="2"/>
      <c r="R329" s="2"/>
      <c r="S329" s="2"/>
      <c r="T329" s="2"/>
      <c r="U329" s="2"/>
      <c r="V329" s="2"/>
      <c r="W329" s="2"/>
      <c r="X329" s="2"/>
      <c r="Y329" s="2"/>
      <c r="Z329" s="2"/>
    </row>
    <row r="330" spans="1:26" ht="15.75" customHeight="1">
      <c r="A330" s="4"/>
      <c r="B330" s="5"/>
      <c r="C330" s="4"/>
      <c r="D330" s="2"/>
      <c r="E330" s="4"/>
      <c r="F330" s="2"/>
      <c r="G330" s="2"/>
      <c r="H330" s="5"/>
      <c r="I330" s="5"/>
      <c r="J330" s="2"/>
      <c r="K330" s="2"/>
      <c r="L330" s="2"/>
      <c r="M330" s="2"/>
      <c r="N330" s="2"/>
      <c r="O330" s="2"/>
      <c r="P330" s="2"/>
      <c r="Q330" s="2"/>
      <c r="R330" s="2"/>
      <c r="S330" s="2"/>
      <c r="T330" s="2"/>
      <c r="U330" s="2"/>
      <c r="V330" s="2"/>
      <c r="W330" s="2"/>
      <c r="X330" s="2"/>
      <c r="Y330" s="2"/>
      <c r="Z330" s="2"/>
    </row>
    <row r="331" spans="1:26" ht="15.75" customHeight="1">
      <c r="A331" s="4"/>
      <c r="B331" s="5"/>
      <c r="C331" s="4"/>
      <c r="D331" s="2"/>
      <c r="E331" s="4"/>
      <c r="F331" s="2"/>
      <c r="G331" s="2"/>
      <c r="H331" s="5"/>
      <c r="I331" s="5"/>
      <c r="J331" s="2"/>
      <c r="K331" s="2"/>
      <c r="L331" s="2"/>
      <c r="M331" s="2"/>
      <c r="N331" s="2"/>
      <c r="O331" s="2"/>
      <c r="P331" s="2"/>
      <c r="Q331" s="2"/>
      <c r="R331" s="2"/>
      <c r="S331" s="2"/>
      <c r="T331" s="2"/>
      <c r="U331" s="2"/>
      <c r="V331" s="2"/>
      <c r="W331" s="2"/>
      <c r="X331" s="2"/>
      <c r="Y331" s="2"/>
      <c r="Z331" s="2"/>
    </row>
    <row r="332" spans="1:26" ht="15.75" customHeight="1">
      <c r="A332" s="4"/>
      <c r="B332" s="5"/>
      <c r="C332" s="4"/>
      <c r="D332" s="2"/>
      <c r="E332" s="4"/>
      <c r="F332" s="2"/>
      <c r="G332" s="2"/>
      <c r="H332" s="5"/>
      <c r="I332" s="5"/>
      <c r="J332" s="2"/>
      <c r="K332" s="2"/>
      <c r="L332" s="2"/>
      <c r="M332" s="2"/>
      <c r="N332" s="2"/>
      <c r="O332" s="2"/>
      <c r="P332" s="2"/>
      <c r="Q332" s="2"/>
      <c r="R332" s="2"/>
      <c r="S332" s="2"/>
      <c r="T332" s="2"/>
      <c r="U332" s="2"/>
      <c r="V332" s="2"/>
      <c r="W332" s="2"/>
      <c r="X332" s="2"/>
      <c r="Y332" s="2"/>
      <c r="Z332" s="2"/>
    </row>
    <row r="333" spans="1:26" ht="15.75" customHeight="1">
      <c r="A333" s="4"/>
      <c r="B333" s="5"/>
      <c r="C333" s="4"/>
      <c r="D333" s="2"/>
      <c r="E333" s="4"/>
      <c r="F333" s="2"/>
      <c r="G333" s="2"/>
      <c r="H333" s="5"/>
      <c r="I333" s="5"/>
      <c r="J333" s="2"/>
      <c r="K333" s="2"/>
      <c r="L333" s="2"/>
      <c r="M333" s="2"/>
      <c r="N333" s="2"/>
      <c r="O333" s="2"/>
      <c r="P333" s="2"/>
      <c r="Q333" s="2"/>
      <c r="R333" s="2"/>
      <c r="S333" s="2"/>
      <c r="T333" s="2"/>
      <c r="U333" s="2"/>
      <c r="V333" s="2"/>
      <c r="W333" s="2"/>
      <c r="X333" s="2"/>
      <c r="Y333" s="2"/>
      <c r="Z333" s="2"/>
    </row>
    <row r="334" spans="1:26" ht="15.75" customHeight="1">
      <c r="A334" s="4"/>
      <c r="B334" s="5"/>
      <c r="C334" s="4"/>
      <c r="D334" s="2"/>
      <c r="E334" s="4"/>
      <c r="F334" s="2"/>
      <c r="G334" s="2"/>
      <c r="H334" s="5"/>
      <c r="I334" s="5"/>
      <c r="J334" s="2"/>
      <c r="K334" s="2"/>
      <c r="L334" s="2"/>
      <c r="M334" s="2"/>
      <c r="N334" s="2"/>
      <c r="O334" s="2"/>
      <c r="P334" s="2"/>
      <c r="Q334" s="2"/>
      <c r="R334" s="2"/>
      <c r="S334" s="2"/>
      <c r="T334" s="2"/>
      <c r="U334" s="2"/>
      <c r="V334" s="2"/>
      <c r="W334" s="2"/>
      <c r="X334" s="2"/>
      <c r="Y334" s="2"/>
      <c r="Z334" s="2"/>
    </row>
    <row r="335" spans="1:26" ht="15.75" customHeight="1">
      <c r="A335" s="4"/>
      <c r="B335" s="5"/>
      <c r="C335" s="4"/>
      <c r="D335" s="2"/>
      <c r="E335" s="4"/>
      <c r="F335" s="2"/>
      <c r="G335" s="2"/>
      <c r="H335" s="5"/>
      <c r="I335" s="5"/>
      <c r="J335" s="2"/>
      <c r="K335" s="2"/>
      <c r="L335" s="2"/>
      <c r="M335" s="2"/>
      <c r="N335" s="2"/>
      <c r="O335" s="2"/>
      <c r="P335" s="2"/>
      <c r="Q335" s="2"/>
      <c r="R335" s="2"/>
      <c r="S335" s="2"/>
      <c r="T335" s="2"/>
      <c r="U335" s="2"/>
      <c r="V335" s="2"/>
      <c r="W335" s="2"/>
      <c r="X335" s="2"/>
      <c r="Y335" s="2"/>
      <c r="Z335" s="2"/>
    </row>
    <row r="336" spans="1:26" ht="15.75" customHeight="1">
      <c r="A336" s="4"/>
      <c r="B336" s="5"/>
      <c r="C336" s="4"/>
      <c r="D336" s="2"/>
      <c r="E336" s="4"/>
      <c r="F336" s="2"/>
      <c r="G336" s="2"/>
      <c r="H336" s="5"/>
      <c r="I336" s="5"/>
      <c r="J336" s="2"/>
      <c r="K336" s="2"/>
      <c r="L336" s="2"/>
      <c r="M336" s="2"/>
      <c r="N336" s="2"/>
      <c r="O336" s="2"/>
      <c r="P336" s="2"/>
      <c r="Q336" s="2"/>
      <c r="R336" s="2"/>
      <c r="S336" s="2"/>
      <c r="T336" s="2"/>
      <c r="U336" s="2"/>
      <c r="V336" s="2"/>
      <c r="W336" s="2"/>
      <c r="X336" s="2"/>
      <c r="Y336" s="2"/>
      <c r="Z336" s="2"/>
    </row>
    <row r="337" spans="1:26" ht="15.75" customHeight="1">
      <c r="A337" s="4"/>
      <c r="B337" s="5"/>
      <c r="C337" s="4"/>
      <c r="D337" s="2"/>
      <c r="E337" s="4"/>
      <c r="F337" s="2"/>
      <c r="G337" s="2"/>
      <c r="H337" s="5"/>
      <c r="I337" s="5"/>
      <c r="J337" s="2"/>
      <c r="K337" s="2"/>
      <c r="L337" s="2"/>
      <c r="M337" s="2"/>
      <c r="N337" s="2"/>
      <c r="O337" s="2"/>
      <c r="P337" s="2"/>
      <c r="Q337" s="2"/>
      <c r="R337" s="2"/>
      <c r="S337" s="2"/>
      <c r="T337" s="2"/>
      <c r="U337" s="2"/>
      <c r="V337" s="2"/>
      <c r="W337" s="2"/>
      <c r="X337" s="2"/>
      <c r="Y337" s="2"/>
      <c r="Z337" s="2"/>
    </row>
    <row r="338" spans="1:26" ht="15.75" customHeight="1">
      <c r="A338" s="4"/>
      <c r="B338" s="5"/>
      <c r="C338" s="4"/>
      <c r="D338" s="2"/>
      <c r="E338" s="4"/>
      <c r="F338" s="2"/>
      <c r="G338" s="2"/>
      <c r="H338" s="5"/>
      <c r="I338" s="5"/>
      <c r="J338" s="2"/>
      <c r="K338" s="2"/>
      <c r="L338" s="2"/>
      <c r="M338" s="2"/>
      <c r="N338" s="2"/>
      <c r="O338" s="2"/>
      <c r="P338" s="2"/>
      <c r="Q338" s="2"/>
      <c r="R338" s="2"/>
      <c r="S338" s="2"/>
      <c r="T338" s="2"/>
      <c r="U338" s="2"/>
      <c r="V338" s="2"/>
      <c r="W338" s="2"/>
      <c r="X338" s="2"/>
      <c r="Y338" s="2"/>
      <c r="Z338" s="2"/>
    </row>
    <row r="339" spans="1:26" ht="15.75" customHeight="1">
      <c r="A339" s="4"/>
      <c r="B339" s="5"/>
      <c r="C339" s="4"/>
      <c r="D339" s="2"/>
      <c r="E339" s="4"/>
      <c r="F339" s="2"/>
      <c r="G339" s="2"/>
      <c r="H339" s="5"/>
      <c r="I339" s="5"/>
      <c r="J339" s="2"/>
      <c r="K339" s="2"/>
      <c r="L339" s="2"/>
      <c r="M339" s="2"/>
      <c r="N339" s="2"/>
      <c r="O339" s="2"/>
      <c r="P339" s="2"/>
      <c r="Q339" s="2"/>
      <c r="R339" s="2"/>
      <c r="S339" s="2"/>
      <c r="T339" s="2"/>
      <c r="U339" s="2"/>
      <c r="V339" s="2"/>
      <c r="W339" s="2"/>
      <c r="X339" s="2"/>
      <c r="Y339" s="2"/>
      <c r="Z339" s="2"/>
    </row>
    <row r="340" spans="1:26" ht="15.75" customHeight="1">
      <c r="A340" s="4"/>
      <c r="B340" s="5"/>
      <c r="C340" s="4"/>
      <c r="D340" s="2"/>
      <c r="E340" s="4"/>
      <c r="F340" s="2"/>
      <c r="G340" s="2"/>
      <c r="H340" s="5"/>
      <c r="I340" s="5"/>
      <c r="J340" s="2"/>
      <c r="K340" s="2"/>
      <c r="L340" s="2"/>
      <c r="M340" s="2"/>
      <c r="N340" s="2"/>
      <c r="O340" s="2"/>
      <c r="P340" s="2"/>
      <c r="Q340" s="2"/>
      <c r="R340" s="2"/>
      <c r="S340" s="2"/>
      <c r="T340" s="2"/>
      <c r="U340" s="2"/>
      <c r="V340" s="2"/>
      <c r="W340" s="2"/>
      <c r="X340" s="2"/>
      <c r="Y340" s="2"/>
      <c r="Z340" s="2"/>
    </row>
    <row r="341" spans="1:26" ht="15.75" customHeight="1">
      <c r="A341" s="4"/>
      <c r="B341" s="5"/>
      <c r="C341" s="4"/>
      <c r="D341" s="2"/>
      <c r="E341" s="4"/>
      <c r="F341" s="2"/>
      <c r="G341" s="2"/>
      <c r="H341" s="5"/>
      <c r="I341" s="5"/>
      <c r="J341" s="2"/>
      <c r="K341" s="2"/>
      <c r="L341" s="2"/>
      <c r="M341" s="2"/>
      <c r="N341" s="2"/>
      <c r="O341" s="2"/>
      <c r="P341" s="2"/>
      <c r="Q341" s="2"/>
      <c r="R341" s="2"/>
      <c r="S341" s="2"/>
      <c r="T341" s="2"/>
      <c r="U341" s="2"/>
      <c r="V341" s="2"/>
      <c r="W341" s="2"/>
      <c r="X341" s="2"/>
      <c r="Y341" s="2"/>
      <c r="Z341" s="2"/>
    </row>
    <row r="342" spans="1:26" ht="15.75" customHeight="1">
      <c r="A342" s="4"/>
      <c r="B342" s="5"/>
      <c r="C342" s="4"/>
      <c r="D342" s="2"/>
      <c r="E342" s="4"/>
      <c r="F342" s="2"/>
      <c r="G342" s="2"/>
      <c r="H342" s="5"/>
      <c r="I342" s="5"/>
      <c r="J342" s="2"/>
      <c r="K342" s="2"/>
      <c r="L342" s="2"/>
      <c r="M342" s="2"/>
      <c r="N342" s="2"/>
      <c r="O342" s="2"/>
      <c r="P342" s="2"/>
      <c r="Q342" s="2"/>
      <c r="R342" s="2"/>
      <c r="S342" s="2"/>
      <c r="T342" s="2"/>
      <c r="U342" s="2"/>
      <c r="V342" s="2"/>
      <c r="W342" s="2"/>
      <c r="X342" s="2"/>
      <c r="Y342" s="2"/>
      <c r="Z342" s="2"/>
    </row>
    <row r="343" spans="1:26" ht="15.75" customHeight="1">
      <c r="A343" s="4"/>
      <c r="B343" s="5"/>
      <c r="C343" s="4"/>
      <c r="D343" s="2"/>
      <c r="E343" s="4"/>
      <c r="F343" s="2"/>
      <c r="G343" s="2"/>
      <c r="H343" s="5"/>
      <c r="I343" s="5"/>
      <c r="J343" s="2"/>
      <c r="K343" s="2"/>
      <c r="L343" s="2"/>
      <c r="M343" s="2"/>
      <c r="N343" s="2"/>
      <c r="O343" s="2"/>
      <c r="P343" s="2"/>
      <c r="Q343" s="2"/>
      <c r="R343" s="2"/>
      <c r="S343" s="2"/>
      <c r="T343" s="2"/>
      <c r="U343" s="2"/>
      <c r="V343" s="2"/>
      <c r="W343" s="2"/>
      <c r="X343" s="2"/>
      <c r="Y343" s="2"/>
      <c r="Z343" s="2"/>
    </row>
    <row r="344" spans="1:26" ht="15.75" customHeight="1">
      <c r="A344" s="4"/>
      <c r="B344" s="5"/>
      <c r="C344" s="4"/>
      <c r="D344" s="2"/>
      <c r="E344" s="4"/>
      <c r="F344" s="2"/>
      <c r="G344" s="2"/>
      <c r="H344" s="5"/>
      <c r="I344" s="5"/>
      <c r="J344" s="2"/>
      <c r="K344" s="2"/>
      <c r="L344" s="2"/>
      <c r="M344" s="2"/>
      <c r="N344" s="2"/>
      <c r="O344" s="2"/>
      <c r="P344" s="2"/>
      <c r="Q344" s="2"/>
      <c r="R344" s="2"/>
      <c r="S344" s="2"/>
      <c r="T344" s="2"/>
      <c r="U344" s="2"/>
      <c r="V344" s="2"/>
      <c r="W344" s="2"/>
      <c r="X344" s="2"/>
      <c r="Y344" s="2"/>
      <c r="Z344" s="2"/>
    </row>
    <row r="345" spans="1:26" ht="15.75" customHeight="1">
      <c r="A345" s="4"/>
      <c r="B345" s="5"/>
      <c r="C345" s="4"/>
      <c r="D345" s="2"/>
      <c r="E345" s="4"/>
      <c r="F345" s="2"/>
      <c r="G345" s="2"/>
      <c r="H345" s="5"/>
      <c r="I345" s="5"/>
      <c r="J345" s="2"/>
      <c r="K345" s="2"/>
      <c r="L345" s="2"/>
      <c r="M345" s="2"/>
      <c r="N345" s="2"/>
      <c r="O345" s="2"/>
      <c r="P345" s="2"/>
      <c r="Q345" s="2"/>
      <c r="R345" s="2"/>
      <c r="S345" s="2"/>
      <c r="T345" s="2"/>
      <c r="U345" s="2"/>
      <c r="V345" s="2"/>
      <c r="W345" s="2"/>
      <c r="X345" s="2"/>
      <c r="Y345" s="2"/>
      <c r="Z345" s="2"/>
    </row>
    <row r="346" spans="1:26" ht="15.75" customHeight="1">
      <c r="A346" s="4"/>
      <c r="B346" s="5"/>
      <c r="C346" s="4"/>
      <c r="D346" s="2"/>
      <c r="E346" s="4"/>
      <c r="F346" s="2"/>
      <c r="G346" s="2"/>
      <c r="H346" s="5"/>
      <c r="I346" s="5"/>
      <c r="J346" s="2"/>
      <c r="K346" s="2"/>
      <c r="L346" s="2"/>
      <c r="M346" s="2"/>
      <c r="N346" s="2"/>
      <c r="O346" s="2"/>
      <c r="P346" s="2"/>
      <c r="Q346" s="2"/>
      <c r="R346" s="2"/>
      <c r="S346" s="2"/>
      <c r="T346" s="2"/>
      <c r="U346" s="2"/>
      <c r="V346" s="2"/>
      <c r="W346" s="2"/>
      <c r="X346" s="2"/>
      <c r="Y346" s="2"/>
      <c r="Z346" s="2"/>
    </row>
    <row r="347" spans="1:26" ht="15.75" customHeight="1">
      <c r="A347" s="4"/>
      <c r="B347" s="5"/>
      <c r="C347" s="4"/>
      <c r="D347" s="2"/>
      <c r="E347" s="4"/>
      <c r="F347" s="2"/>
      <c r="G347" s="2"/>
      <c r="H347" s="5"/>
      <c r="I347" s="5"/>
      <c r="J347" s="2"/>
      <c r="K347" s="2"/>
      <c r="L347" s="2"/>
      <c r="M347" s="2"/>
      <c r="N347" s="2"/>
      <c r="O347" s="2"/>
      <c r="P347" s="2"/>
      <c r="Q347" s="2"/>
      <c r="R347" s="2"/>
      <c r="S347" s="2"/>
      <c r="T347" s="2"/>
      <c r="U347" s="2"/>
      <c r="V347" s="2"/>
      <c r="W347" s="2"/>
      <c r="X347" s="2"/>
      <c r="Y347" s="2"/>
      <c r="Z347" s="2"/>
    </row>
    <row r="348" spans="1:26" ht="15.75" customHeight="1">
      <c r="A348" s="4"/>
      <c r="B348" s="5"/>
      <c r="C348" s="4"/>
      <c r="D348" s="2"/>
      <c r="E348" s="4"/>
      <c r="F348" s="2"/>
      <c r="G348" s="2"/>
      <c r="H348" s="5"/>
      <c r="I348" s="5"/>
      <c r="J348" s="2"/>
      <c r="K348" s="2"/>
      <c r="L348" s="2"/>
      <c r="M348" s="2"/>
      <c r="N348" s="2"/>
      <c r="O348" s="2"/>
      <c r="P348" s="2"/>
      <c r="Q348" s="2"/>
      <c r="R348" s="2"/>
      <c r="S348" s="2"/>
      <c r="T348" s="2"/>
      <c r="U348" s="2"/>
      <c r="V348" s="2"/>
      <c r="W348" s="2"/>
      <c r="X348" s="2"/>
      <c r="Y348" s="2"/>
      <c r="Z348" s="2"/>
    </row>
    <row r="349" spans="1:26" ht="15.75" customHeight="1">
      <c r="A349" s="4"/>
      <c r="B349" s="5"/>
      <c r="C349" s="4"/>
      <c r="D349" s="2"/>
      <c r="E349" s="4"/>
      <c r="F349" s="2"/>
      <c r="G349" s="2"/>
      <c r="H349" s="5"/>
      <c r="I349" s="5"/>
      <c r="J349" s="2"/>
      <c r="K349" s="2"/>
      <c r="L349" s="2"/>
      <c r="M349" s="2"/>
      <c r="N349" s="2"/>
      <c r="O349" s="2"/>
      <c r="P349" s="2"/>
      <c r="Q349" s="2"/>
      <c r="R349" s="2"/>
      <c r="S349" s="2"/>
      <c r="T349" s="2"/>
      <c r="U349" s="2"/>
      <c r="V349" s="2"/>
      <c r="W349" s="2"/>
      <c r="X349" s="2"/>
      <c r="Y349" s="2"/>
      <c r="Z349" s="2"/>
    </row>
    <row r="350" spans="1:26" ht="15.75" customHeight="1">
      <c r="A350" s="4"/>
      <c r="B350" s="5"/>
      <c r="C350" s="4"/>
      <c r="D350" s="2"/>
      <c r="E350" s="4"/>
      <c r="F350" s="2"/>
      <c r="G350" s="2"/>
      <c r="H350" s="5"/>
      <c r="I350" s="5"/>
      <c r="J350" s="2"/>
      <c r="K350" s="2"/>
      <c r="L350" s="2"/>
      <c r="M350" s="2"/>
      <c r="N350" s="2"/>
      <c r="O350" s="2"/>
      <c r="P350" s="2"/>
      <c r="Q350" s="2"/>
      <c r="R350" s="2"/>
      <c r="S350" s="2"/>
      <c r="T350" s="2"/>
      <c r="U350" s="2"/>
      <c r="V350" s="2"/>
      <c r="W350" s="2"/>
      <c r="X350" s="2"/>
      <c r="Y350" s="2"/>
      <c r="Z350" s="2"/>
    </row>
    <row r="351" spans="1:26" ht="15.75" customHeight="1">
      <c r="A351" s="4"/>
      <c r="B351" s="5"/>
      <c r="C351" s="4"/>
      <c r="D351" s="2"/>
      <c r="E351" s="4"/>
      <c r="F351" s="2"/>
      <c r="G351" s="2"/>
      <c r="H351" s="5"/>
      <c r="I351" s="5"/>
      <c r="J351" s="2"/>
      <c r="K351" s="2"/>
      <c r="L351" s="2"/>
      <c r="M351" s="2"/>
      <c r="N351" s="2"/>
      <c r="O351" s="2"/>
      <c r="P351" s="2"/>
      <c r="Q351" s="2"/>
      <c r="R351" s="2"/>
      <c r="S351" s="2"/>
      <c r="T351" s="2"/>
      <c r="U351" s="2"/>
      <c r="V351" s="2"/>
      <c r="W351" s="2"/>
      <c r="X351" s="2"/>
      <c r="Y351" s="2"/>
      <c r="Z351" s="2"/>
    </row>
    <row r="352" spans="1:26" ht="15.75" customHeight="1">
      <c r="A352" s="4"/>
      <c r="B352" s="5"/>
      <c r="C352" s="4"/>
      <c r="D352" s="2"/>
      <c r="E352" s="4"/>
      <c r="F352" s="2"/>
      <c r="G352" s="2"/>
      <c r="H352" s="5"/>
      <c r="I352" s="5"/>
      <c r="J352" s="2"/>
      <c r="K352" s="2"/>
      <c r="L352" s="2"/>
      <c r="M352" s="2"/>
      <c r="N352" s="2"/>
      <c r="O352" s="2"/>
      <c r="P352" s="2"/>
      <c r="Q352" s="2"/>
      <c r="R352" s="2"/>
      <c r="S352" s="2"/>
      <c r="T352" s="2"/>
      <c r="U352" s="2"/>
      <c r="V352" s="2"/>
      <c r="W352" s="2"/>
      <c r="X352" s="2"/>
      <c r="Y352" s="2"/>
      <c r="Z352" s="2"/>
    </row>
    <row r="353" spans="1:26" ht="15.75" customHeight="1">
      <c r="A353" s="4"/>
      <c r="B353" s="5"/>
      <c r="C353" s="4"/>
      <c r="D353" s="2"/>
      <c r="E353" s="4"/>
      <c r="F353" s="2"/>
      <c r="G353" s="2"/>
      <c r="H353" s="5"/>
      <c r="I353" s="5"/>
      <c r="J353" s="2"/>
      <c r="K353" s="2"/>
      <c r="L353" s="2"/>
      <c r="M353" s="2"/>
      <c r="N353" s="2"/>
      <c r="O353" s="2"/>
      <c r="P353" s="2"/>
      <c r="Q353" s="2"/>
      <c r="R353" s="2"/>
      <c r="S353" s="2"/>
      <c r="T353" s="2"/>
      <c r="U353" s="2"/>
      <c r="V353" s="2"/>
      <c r="W353" s="2"/>
      <c r="X353" s="2"/>
      <c r="Y353" s="2"/>
      <c r="Z353" s="2"/>
    </row>
    <row r="354" spans="1:26" ht="15.75" customHeight="1">
      <c r="A354" s="4"/>
      <c r="B354" s="5"/>
      <c r="C354" s="4"/>
      <c r="D354" s="2"/>
      <c r="E354" s="4"/>
      <c r="F354" s="2"/>
      <c r="G354" s="2"/>
      <c r="H354" s="5"/>
      <c r="I354" s="5"/>
      <c r="J354" s="2"/>
      <c r="K354" s="2"/>
      <c r="L354" s="2"/>
      <c r="M354" s="2"/>
      <c r="N354" s="2"/>
      <c r="O354" s="2"/>
      <c r="P354" s="2"/>
      <c r="Q354" s="2"/>
      <c r="R354" s="2"/>
      <c r="S354" s="2"/>
      <c r="T354" s="2"/>
      <c r="U354" s="2"/>
      <c r="V354" s="2"/>
      <c r="W354" s="2"/>
      <c r="X354" s="2"/>
      <c r="Y354" s="2"/>
      <c r="Z354" s="2"/>
    </row>
    <row r="355" spans="1:26" ht="15.75" customHeight="1">
      <c r="A355" s="4"/>
      <c r="B355" s="5"/>
      <c r="C355" s="4"/>
      <c r="D355" s="2"/>
      <c r="E355" s="4"/>
      <c r="F355" s="2"/>
      <c r="G355" s="2"/>
      <c r="H355" s="5"/>
      <c r="I355" s="5"/>
      <c r="J355" s="2"/>
      <c r="K355" s="2"/>
      <c r="L355" s="2"/>
      <c r="M355" s="2"/>
      <c r="N355" s="2"/>
      <c r="O355" s="2"/>
      <c r="P355" s="2"/>
      <c r="Q355" s="2"/>
      <c r="R355" s="2"/>
      <c r="S355" s="2"/>
      <c r="T355" s="2"/>
      <c r="U355" s="2"/>
      <c r="V355" s="2"/>
      <c r="W355" s="2"/>
      <c r="X355" s="2"/>
      <c r="Y355" s="2"/>
      <c r="Z355" s="2"/>
    </row>
    <row r="356" spans="1:26" ht="15.75" customHeight="1">
      <c r="A356" s="4"/>
      <c r="B356" s="5"/>
      <c r="C356" s="4"/>
      <c r="D356" s="2"/>
      <c r="E356" s="4"/>
      <c r="F356" s="2"/>
      <c r="G356" s="2"/>
      <c r="H356" s="5"/>
      <c r="I356" s="5"/>
      <c r="J356" s="2"/>
      <c r="K356" s="2"/>
      <c r="L356" s="2"/>
      <c r="M356" s="2"/>
      <c r="N356" s="2"/>
      <c r="O356" s="2"/>
      <c r="P356" s="2"/>
      <c r="Q356" s="2"/>
      <c r="R356" s="2"/>
      <c r="S356" s="2"/>
      <c r="T356" s="2"/>
      <c r="U356" s="2"/>
      <c r="V356" s="2"/>
      <c r="W356" s="2"/>
      <c r="X356" s="2"/>
      <c r="Y356" s="2"/>
      <c r="Z356" s="2"/>
    </row>
    <row r="357" spans="1:26" ht="15.75" customHeight="1">
      <c r="A357" s="4"/>
      <c r="B357" s="5"/>
      <c r="C357" s="4"/>
      <c r="D357" s="2"/>
      <c r="E357" s="4"/>
      <c r="F357" s="2"/>
      <c r="G357" s="2"/>
      <c r="H357" s="5"/>
      <c r="I357" s="5"/>
      <c r="J357" s="2"/>
      <c r="K357" s="2"/>
      <c r="L357" s="2"/>
      <c r="M357" s="2"/>
      <c r="N357" s="2"/>
      <c r="O357" s="2"/>
      <c r="P357" s="2"/>
      <c r="Q357" s="2"/>
      <c r="R357" s="2"/>
      <c r="S357" s="2"/>
      <c r="T357" s="2"/>
      <c r="U357" s="2"/>
      <c r="V357" s="2"/>
      <c r="W357" s="2"/>
      <c r="X357" s="2"/>
      <c r="Y357" s="2"/>
      <c r="Z357" s="2"/>
    </row>
    <row r="358" spans="1:26" ht="15.75" customHeight="1">
      <c r="A358" s="4"/>
      <c r="B358" s="5"/>
      <c r="C358" s="4"/>
      <c r="D358" s="2"/>
      <c r="E358" s="4"/>
      <c r="F358" s="2"/>
      <c r="G358" s="2"/>
      <c r="H358" s="5"/>
      <c r="I358" s="5"/>
      <c r="J358" s="2"/>
      <c r="K358" s="2"/>
      <c r="L358" s="2"/>
      <c r="M358" s="2"/>
      <c r="N358" s="2"/>
      <c r="O358" s="2"/>
      <c r="P358" s="2"/>
      <c r="Q358" s="2"/>
      <c r="R358" s="2"/>
      <c r="S358" s="2"/>
      <c r="T358" s="2"/>
      <c r="U358" s="2"/>
      <c r="V358" s="2"/>
      <c r="W358" s="2"/>
      <c r="X358" s="2"/>
      <c r="Y358" s="2"/>
      <c r="Z358" s="2"/>
    </row>
    <row r="359" spans="1:26" ht="15.75" customHeight="1">
      <c r="A359" s="4"/>
      <c r="B359" s="5"/>
      <c r="C359" s="4"/>
      <c r="D359" s="2"/>
      <c r="E359" s="4"/>
      <c r="F359" s="2"/>
      <c r="G359" s="2"/>
      <c r="H359" s="5"/>
      <c r="I359" s="5"/>
      <c r="J359" s="2"/>
      <c r="K359" s="2"/>
      <c r="L359" s="2"/>
      <c r="M359" s="2"/>
      <c r="N359" s="2"/>
      <c r="O359" s="2"/>
      <c r="P359" s="2"/>
      <c r="Q359" s="2"/>
      <c r="R359" s="2"/>
      <c r="S359" s="2"/>
      <c r="T359" s="2"/>
      <c r="U359" s="2"/>
      <c r="V359" s="2"/>
      <c r="W359" s="2"/>
      <c r="X359" s="2"/>
      <c r="Y359" s="2"/>
      <c r="Z359" s="2"/>
    </row>
    <row r="360" spans="1:26" ht="15.75" customHeight="1">
      <c r="A360" s="4"/>
      <c r="B360" s="5"/>
      <c r="C360" s="4"/>
      <c r="D360" s="2"/>
      <c r="E360" s="4"/>
      <c r="F360" s="2"/>
      <c r="G360" s="2"/>
      <c r="H360" s="5"/>
      <c r="I360" s="5"/>
      <c r="J360" s="2"/>
      <c r="K360" s="2"/>
      <c r="L360" s="2"/>
      <c r="M360" s="2"/>
      <c r="N360" s="2"/>
      <c r="O360" s="2"/>
      <c r="P360" s="2"/>
      <c r="Q360" s="2"/>
      <c r="R360" s="2"/>
      <c r="S360" s="2"/>
      <c r="T360" s="2"/>
      <c r="U360" s="2"/>
      <c r="V360" s="2"/>
      <c r="W360" s="2"/>
      <c r="X360" s="2"/>
      <c r="Y360" s="2"/>
      <c r="Z360" s="2"/>
    </row>
    <row r="361" spans="1:26" ht="15.75" customHeight="1">
      <c r="A361" s="4"/>
      <c r="B361" s="5"/>
      <c r="C361" s="4"/>
      <c r="D361" s="2"/>
      <c r="E361" s="4"/>
      <c r="F361" s="2"/>
      <c r="G361" s="2"/>
      <c r="H361" s="5"/>
      <c r="I361" s="5"/>
      <c r="J361" s="2"/>
      <c r="K361" s="2"/>
      <c r="L361" s="2"/>
      <c r="M361" s="2"/>
      <c r="N361" s="2"/>
      <c r="O361" s="2"/>
      <c r="P361" s="2"/>
      <c r="Q361" s="2"/>
      <c r="R361" s="2"/>
      <c r="S361" s="2"/>
      <c r="T361" s="2"/>
      <c r="U361" s="2"/>
      <c r="V361" s="2"/>
      <c r="W361" s="2"/>
      <c r="X361" s="2"/>
      <c r="Y361" s="2"/>
      <c r="Z361" s="2"/>
    </row>
    <row r="362" spans="1:26" ht="15.75" customHeight="1">
      <c r="A362" s="4"/>
      <c r="B362" s="5"/>
      <c r="C362" s="4"/>
      <c r="D362" s="2"/>
      <c r="E362" s="4"/>
      <c r="F362" s="2"/>
      <c r="G362" s="2"/>
      <c r="H362" s="5"/>
      <c r="I362" s="5"/>
      <c r="J362" s="2"/>
      <c r="K362" s="2"/>
      <c r="L362" s="2"/>
      <c r="M362" s="2"/>
      <c r="N362" s="2"/>
      <c r="O362" s="2"/>
      <c r="P362" s="2"/>
      <c r="Q362" s="2"/>
      <c r="R362" s="2"/>
      <c r="S362" s="2"/>
      <c r="T362" s="2"/>
      <c r="U362" s="2"/>
      <c r="V362" s="2"/>
      <c r="W362" s="2"/>
      <c r="X362" s="2"/>
      <c r="Y362" s="2"/>
      <c r="Z362" s="2"/>
    </row>
    <row r="363" spans="1:26" ht="15.75" customHeight="1">
      <c r="A363" s="4"/>
      <c r="B363" s="5"/>
      <c r="C363" s="4"/>
      <c r="D363" s="2"/>
      <c r="E363" s="4"/>
      <c r="F363" s="2"/>
      <c r="G363" s="2"/>
      <c r="H363" s="5"/>
      <c r="I363" s="5"/>
      <c r="J363" s="2"/>
      <c r="K363" s="2"/>
      <c r="L363" s="2"/>
      <c r="M363" s="2"/>
      <c r="N363" s="2"/>
      <c r="O363" s="2"/>
      <c r="P363" s="2"/>
      <c r="Q363" s="2"/>
      <c r="R363" s="2"/>
      <c r="S363" s="2"/>
      <c r="T363" s="2"/>
      <c r="U363" s="2"/>
      <c r="V363" s="2"/>
      <c r="W363" s="2"/>
      <c r="X363" s="2"/>
      <c r="Y363" s="2"/>
      <c r="Z363" s="2"/>
    </row>
    <row r="364" spans="1:26" ht="15.75" customHeight="1">
      <c r="A364" s="4"/>
      <c r="B364" s="5"/>
      <c r="C364" s="4"/>
      <c r="D364" s="2"/>
      <c r="E364" s="4"/>
      <c r="F364" s="2"/>
      <c r="G364" s="2"/>
      <c r="H364" s="5"/>
      <c r="I364" s="5"/>
      <c r="J364" s="2"/>
      <c r="K364" s="2"/>
      <c r="L364" s="2"/>
      <c r="M364" s="2"/>
      <c r="N364" s="2"/>
      <c r="O364" s="2"/>
      <c r="P364" s="2"/>
      <c r="Q364" s="2"/>
      <c r="R364" s="2"/>
      <c r="S364" s="2"/>
      <c r="T364" s="2"/>
      <c r="U364" s="2"/>
      <c r="V364" s="2"/>
      <c r="W364" s="2"/>
      <c r="X364" s="2"/>
      <c r="Y364" s="2"/>
      <c r="Z364" s="2"/>
    </row>
    <row r="365" spans="1:26" ht="15.75" customHeight="1">
      <c r="A365" s="4"/>
      <c r="B365" s="5"/>
      <c r="C365" s="4"/>
      <c r="D365" s="2"/>
      <c r="E365" s="4"/>
      <c r="F365" s="2"/>
      <c r="G365" s="2"/>
      <c r="H365" s="5"/>
      <c r="I365" s="5"/>
      <c r="J365" s="2"/>
      <c r="K365" s="2"/>
      <c r="L365" s="2"/>
      <c r="M365" s="2"/>
      <c r="N365" s="2"/>
      <c r="O365" s="2"/>
      <c r="P365" s="2"/>
      <c r="Q365" s="2"/>
      <c r="R365" s="2"/>
      <c r="S365" s="2"/>
      <c r="T365" s="2"/>
      <c r="U365" s="2"/>
      <c r="V365" s="2"/>
      <c r="W365" s="2"/>
      <c r="X365" s="2"/>
      <c r="Y365" s="2"/>
      <c r="Z365" s="2"/>
    </row>
    <row r="366" spans="1:26" ht="15.75" customHeight="1">
      <c r="A366" s="4"/>
      <c r="B366" s="5"/>
      <c r="C366" s="4"/>
      <c r="D366" s="2"/>
      <c r="E366" s="4"/>
      <c r="F366" s="2"/>
      <c r="G366" s="2"/>
      <c r="H366" s="5"/>
      <c r="I366" s="5"/>
      <c r="J366" s="2"/>
      <c r="K366" s="2"/>
      <c r="L366" s="2"/>
      <c r="M366" s="2"/>
      <c r="N366" s="2"/>
      <c r="O366" s="2"/>
      <c r="P366" s="2"/>
      <c r="Q366" s="2"/>
      <c r="R366" s="2"/>
      <c r="S366" s="2"/>
      <c r="T366" s="2"/>
      <c r="U366" s="2"/>
      <c r="V366" s="2"/>
      <c r="W366" s="2"/>
      <c r="X366" s="2"/>
      <c r="Y366" s="2"/>
      <c r="Z366" s="2"/>
    </row>
    <row r="367" spans="1:26" ht="15.75" customHeight="1">
      <c r="A367" s="4"/>
      <c r="B367" s="5"/>
      <c r="C367" s="4"/>
      <c r="D367" s="2"/>
      <c r="E367" s="4"/>
      <c r="F367" s="2"/>
      <c r="G367" s="2"/>
      <c r="H367" s="5"/>
      <c r="I367" s="5"/>
      <c r="J367" s="2"/>
      <c r="K367" s="2"/>
      <c r="L367" s="2"/>
      <c r="M367" s="2"/>
      <c r="N367" s="2"/>
      <c r="O367" s="2"/>
      <c r="P367" s="2"/>
      <c r="Q367" s="2"/>
      <c r="R367" s="2"/>
      <c r="S367" s="2"/>
      <c r="T367" s="2"/>
      <c r="U367" s="2"/>
      <c r="V367" s="2"/>
      <c r="W367" s="2"/>
      <c r="X367" s="2"/>
      <c r="Y367" s="2"/>
      <c r="Z367" s="2"/>
    </row>
    <row r="368" spans="1:26" ht="15.75" customHeight="1">
      <c r="A368" s="4"/>
      <c r="B368" s="5"/>
      <c r="C368" s="4"/>
      <c r="D368" s="2"/>
      <c r="E368" s="4"/>
      <c r="F368" s="2"/>
      <c r="G368" s="2"/>
      <c r="H368" s="5"/>
      <c r="I368" s="5"/>
      <c r="J368" s="2"/>
      <c r="K368" s="2"/>
      <c r="L368" s="2"/>
      <c r="M368" s="2"/>
      <c r="N368" s="2"/>
      <c r="O368" s="2"/>
      <c r="P368" s="2"/>
      <c r="Q368" s="2"/>
      <c r="R368" s="2"/>
      <c r="S368" s="2"/>
      <c r="T368" s="2"/>
      <c r="U368" s="2"/>
      <c r="V368" s="2"/>
      <c r="W368" s="2"/>
      <c r="X368" s="2"/>
      <c r="Y368" s="2"/>
      <c r="Z368" s="2"/>
    </row>
    <row r="369" spans="1:26" ht="15.75" customHeight="1">
      <c r="A369" s="4"/>
      <c r="B369" s="5"/>
      <c r="C369" s="4"/>
      <c r="D369" s="2"/>
      <c r="E369" s="4"/>
      <c r="F369" s="2"/>
      <c r="G369" s="2"/>
      <c r="H369" s="5"/>
      <c r="I369" s="5"/>
      <c r="J369" s="2"/>
      <c r="K369" s="2"/>
      <c r="L369" s="2"/>
      <c r="M369" s="2"/>
      <c r="N369" s="2"/>
      <c r="O369" s="2"/>
      <c r="P369" s="2"/>
      <c r="Q369" s="2"/>
      <c r="R369" s="2"/>
      <c r="S369" s="2"/>
      <c r="T369" s="2"/>
      <c r="U369" s="2"/>
      <c r="V369" s="2"/>
      <c r="W369" s="2"/>
      <c r="X369" s="2"/>
      <c r="Y369" s="2"/>
      <c r="Z369" s="2"/>
    </row>
    <row r="370" spans="1:26" ht="15.75" customHeight="1">
      <c r="A370" s="4"/>
      <c r="B370" s="5"/>
      <c r="C370" s="4"/>
      <c r="D370" s="2"/>
      <c r="E370" s="4"/>
      <c r="F370" s="2"/>
      <c r="G370" s="2"/>
      <c r="H370" s="5"/>
      <c r="I370" s="5"/>
      <c r="J370" s="2"/>
      <c r="K370" s="2"/>
      <c r="L370" s="2"/>
      <c r="M370" s="2"/>
      <c r="N370" s="2"/>
      <c r="O370" s="2"/>
      <c r="P370" s="2"/>
      <c r="Q370" s="2"/>
      <c r="R370" s="2"/>
      <c r="S370" s="2"/>
      <c r="T370" s="2"/>
      <c r="U370" s="2"/>
      <c r="V370" s="2"/>
      <c r="W370" s="2"/>
      <c r="X370" s="2"/>
      <c r="Y370" s="2"/>
      <c r="Z370" s="2"/>
    </row>
    <row r="371" spans="1:26" ht="15.75" customHeight="1">
      <c r="A371" s="4"/>
      <c r="B371" s="5"/>
      <c r="C371" s="4"/>
      <c r="D371" s="2"/>
      <c r="E371" s="4"/>
      <c r="F371" s="2"/>
      <c r="G371" s="2"/>
      <c r="H371" s="5"/>
      <c r="I371" s="5"/>
      <c r="J371" s="2"/>
      <c r="K371" s="2"/>
      <c r="L371" s="2"/>
      <c r="M371" s="2"/>
      <c r="N371" s="2"/>
      <c r="O371" s="2"/>
      <c r="P371" s="2"/>
      <c r="Q371" s="2"/>
      <c r="R371" s="2"/>
      <c r="S371" s="2"/>
      <c r="T371" s="2"/>
      <c r="U371" s="2"/>
      <c r="V371" s="2"/>
      <c r="W371" s="2"/>
      <c r="X371" s="2"/>
      <c r="Y371" s="2"/>
      <c r="Z371" s="2"/>
    </row>
    <row r="372" spans="1:26" ht="15.75" customHeight="1">
      <c r="A372" s="4"/>
      <c r="B372" s="5"/>
      <c r="C372" s="4"/>
      <c r="D372" s="2"/>
      <c r="E372" s="4"/>
      <c r="F372" s="2"/>
      <c r="G372" s="2"/>
      <c r="H372" s="5"/>
      <c r="I372" s="5"/>
      <c r="J372" s="2"/>
      <c r="K372" s="2"/>
      <c r="L372" s="2"/>
      <c r="M372" s="2"/>
      <c r="N372" s="2"/>
      <c r="O372" s="2"/>
      <c r="P372" s="2"/>
      <c r="Q372" s="2"/>
      <c r="R372" s="2"/>
      <c r="S372" s="2"/>
      <c r="T372" s="2"/>
      <c r="U372" s="2"/>
      <c r="V372" s="2"/>
      <c r="W372" s="2"/>
      <c r="X372" s="2"/>
      <c r="Y372" s="2"/>
      <c r="Z372" s="2"/>
    </row>
    <row r="373" spans="1:26" ht="15.75" customHeight="1">
      <c r="A373" s="4"/>
      <c r="B373" s="5"/>
      <c r="C373" s="4"/>
      <c r="D373" s="2"/>
      <c r="E373" s="4"/>
      <c r="F373" s="2"/>
      <c r="G373" s="2"/>
      <c r="H373" s="5"/>
      <c r="I373" s="5"/>
      <c r="J373" s="2"/>
      <c r="K373" s="2"/>
      <c r="L373" s="2"/>
      <c r="M373" s="2"/>
      <c r="N373" s="2"/>
      <c r="O373" s="2"/>
      <c r="P373" s="2"/>
      <c r="Q373" s="2"/>
      <c r="R373" s="2"/>
      <c r="S373" s="2"/>
      <c r="T373" s="2"/>
      <c r="U373" s="2"/>
      <c r="V373" s="2"/>
      <c r="W373" s="2"/>
      <c r="X373" s="2"/>
      <c r="Y373" s="2"/>
      <c r="Z373" s="2"/>
    </row>
    <row r="374" spans="1:26" ht="15.75" customHeight="1">
      <c r="A374" s="4"/>
      <c r="B374" s="5"/>
      <c r="C374" s="4"/>
      <c r="D374" s="2"/>
      <c r="E374" s="4"/>
      <c r="F374" s="2"/>
      <c r="G374" s="2"/>
      <c r="H374" s="5"/>
      <c r="I374" s="5"/>
      <c r="J374" s="2"/>
      <c r="K374" s="2"/>
      <c r="L374" s="2"/>
      <c r="M374" s="2"/>
      <c r="N374" s="2"/>
      <c r="O374" s="2"/>
      <c r="P374" s="2"/>
      <c r="Q374" s="2"/>
      <c r="R374" s="2"/>
      <c r="S374" s="2"/>
      <c r="T374" s="2"/>
      <c r="U374" s="2"/>
      <c r="V374" s="2"/>
      <c r="W374" s="2"/>
      <c r="X374" s="2"/>
      <c r="Y374" s="2"/>
      <c r="Z374" s="2"/>
    </row>
    <row r="375" spans="1:26" ht="15.75" customHeight="1">
      <c r="A375" s="4"/>
      <c r="B375" s="5"/>
      <c r="C375" s="4"/>
      <c r="D375" s="2"/>
      <c r="E375" s="4"/>
      <c r="F375" s="2"/>
      <c r="G375" s="2"/>
      <c r="H375" s="5"/>
      <c r="I375" s="5"/>
      <c r="J375" s="2"/>
      <c r="K375" s="2"/>
      <c r="L375" s="2"/>
      <c r="M375" s="2"/>
      <c r="N375" s="2"/>
      <c r="O375" s="2"/>
      <c r="P375" s="2"/>
      <c r="Q375" s="2"/>
      <c r="R375" s="2"/>
      <c r="S375" s="2"/>
      <c r="T375" s="2"/>
      <c r="U375" s="2"/>
      <c r="V375" s="2"/>
      <c r="W375" s="2"/>
      <c r="X375" s="2"/>
      <c r="Y375" s="2"/>
      <c r="Z375" s="2"/>
    </row>
    <row r="376" spans="1:26" ht="15.75" customHeight="1">
      <c r="A376" s="4"/>
      <c r="B376" s="5"/>
      <c r="C376" s="4"/>
      <c r="D376" s="2"/>
      <c r="E376" s="4"/>
      <c r="F376" s="2"/>
      <c r="G376" s="2"/>
      <c r="H376" s="5"/>
      <c r="I376" s="5"/>
      <c r="J376" s="2"/>
      <c r="K376" s="2"/>
      <c r="L376" s="2"/>
      <c r="M376" s="2"/>
      <c r="N376" s="2"/>
      <c r="O376" s="2"/>
      <c r="P376" s="2"/>
      <c r="Q376" s="2"/>
      <c r="R376" s="2"/>
      <c r="S376" s="2"/>
      <c r="T376" s="2"/>
      <c r="U376" s="2"/>
      <c r="V376" s="2"/>
      <c r="W376" s="2"/>
      <c r="X376" s="2"/>
      <c r="Y376" s="2"/>
      <c r="Z376" s="2"/>
    </row>
    <row r="377" spans="1:26" ht="15.75" customHeight="1">
      <c r="A377" s="4"/>
      <c r="B377" s="5"/>
      <c r="C377" s="4"/>
      <c r="D377" s="2"/>
      <c r="E377" s="4"/>
      <c r="F377" s="2"/>
      <c r="G377" s="2"/>
      <c r="H377" s="5"/>
      <c r="I377" s="5"/>
      <c r="J377" s="2"/>
      <c r="K377" s="2"/>
      <c r="L377" s="2"/>
      <c r="M377" s="2"/>
      <c r="N377" s="2"/>
      <c r="O377" s="2"/>
      <c r="P377" s="2"/>
      <c r="Q377" s="2"/>
      <c r="R377" s="2"/>
      <c r="S377" s="2"/>
      <c r="T377" s="2"/>
      <c r="U377" s="2"/>
      <c r="V377" s="2"/>
      <c r="W377" s="2"/>
      <c r="X377" s="2"/>
      <c r="Y377" s="2"/>
      <c r="Z377" s="2"/>
    </row>
    <row r="378" spans="1:26" ht="15.75" customHeight="1">
      <c r="A378" s="4"/>
      <c r="B378" s="5"/>
      <c r="C378" s="4"/>
      <c r="D378" s="2"/>
      <c r="E378" s="4"/>
      <c r="F378" s="2"/>
      <c r="G378" s="2"/>
      <c r="H378" s="5"/>
      <c r="I378" s="5"/>
      <c r="J378" s="2"/>
      <c r="K378" s="2"/>
      <c r="L378" s="2"/>
      <c r="M378" s="2"/>
      <c r="N378" s="2"/>
      <c r="O378" s="2"/>
      <c r="P378" s="2"/>
      <c r="Q378" s="2"/>
      <c r="R378" s="2"/>
      <c r="S378" s="2"/>
      <c r="T378" s="2"/>
      <c r="U378" s="2"/>
      <c r="V378" s="2"/>
      <c r="W378" s="2"/>
      <c r="X378" s="2"/>
      <c r="Y378" s="2"/>
      <c r="Z378" s="2"/>
    </row>
    <row r="379" spans="1:26" ht="15.75" customHeight="1">
      <c r="A379" s="4"/>
      <c r="B379" s="5"/>
      <c r="C379" s="4"/>
      <c r="D379" s="2"/>
      <c r="E379" s="4"/>
      <c r="F379" s="2"/>
      <c r="G379" s="2"/>
      <c r="H379" s="5"/>
      <c r="I379" s="5"/>
      <c r="J379" s="2"/>
      <c r="K379" s="2"/>
      <c r="L379" s="2"/>
      <c r="M379" s="2"/>
      <c r="N379" s="2"/>
      <c r="O379" s="2"/>
      <c r="P379" s="2"/>
      <c r="Q379" s="2"/>
      <c r="R379" s="2"/>
      <c r="S379" s="2"/>
      <c r="T379" s="2"/>
      <c r="U379" s="2"/>
      <c r="V379" s="2"/>
      <c r="W379" s="2"/>
      <c r="X379" s="2"/>
      <c r="Y379" s="2"/>
      <c r="Z379" s="2"/>
    </row>
    <row r="380" spans="1:26" ht="15.75" customHeight="1">
      <c r="A380" s="4"/>
      <c r="B380" s="5"/>
      <c r="C380" s="4"/>
      <c r="D380" s="2"/>
      <c r="E380" s="4"/>
      <c r="F380" s="2"/>
      <c r="G380" s="2"/>
      <c r="H380" s="5"/>
      <c r="I380" s="5"/>
      <c r="J380" s="2"/>
      <c r="K380" s="2"/>
      <c r="L380" s="2"/>
      <c r="M380" s="2"/>
      <c r="N380" s="2"/>
      <c r="O380" s="2"/>
      <c r="P380" s="2"/>
      <c r="Q380" s="2"/>
      <c r="R380" s="2"/>
      <c r="S380" s="2"/>
      <c r="T380" s="2"/>
      <c r="U380" s="2"/>
      <c r="V380" s="2"/>
      <c r="W380" s="2"/>
      <c r="X380" s="2"/>
      <c r="Y380" s="2"/>
      <c r="Z380" s="2"/>
    </row>
    <row r="381" spans="1:26" ht="15.75" customHeight="1">
      <c r="A381" s="4"/>
      <c r="B381" s="5"/>
      <c r="C381" s="4"/>
      <c r="D381" s="2"/>
      <c r="E381" s="4"/>
      <c r="F381" s="2"/>
      <c r="G381" s="2"/>
      <c r="H381" s="5"/>
      <c r="I381" s="5"/>
      <c r="J381" s="2"/>
      <c r="K381" s="2"/>
      <c r="L381" s="2"/>
      <c r="M381" s="2"/>
      <c r="N381" s="2"/>
      <c r="O381" s="2"/>
      <c r="P381" s="2"/>
      <c r="Q381" s="2"/>
      <c r="R381" s="2"/>
      <c r="S381" s="2"/>
      <c r="T381" s="2"/>
      <c r="U381" s="2"/>
      <c r="V381" s="2"/>
      <c r="W381" s="2"/>
      <c r="X381" s="2"/>
      <c r="Y381" s="2"/>
      <c r="Z381" s="2"/>
    </row>
    <row r="382" spans="1:26" ht="15.75" customHeight="1">
      <c r="A382" s="4"/>
      <c r="B382" s="5"/>
      <c r="C382" s="4"/>
      <c r="D382" s="2"/>
      <c r="E382" s="4"/>
      <c r="F382" s="2"/>
      <c r="G382" s="2"/>
      <c r="H382" s="5"/>
      <c r="I382" s="5"/>
      <c r="J382" s="2"/>
      <c r="K382" s="2"/>
      <c r="L382" s="2"/>
      <c r="M382" s="2"/>
      <c r="N382" s="2"/>
      <c r="O382" s="2"/>
      <c r="P382" s="2"/>
      <c r="Q382" s="2"/>
      <c r="R382" s="2"/>
      <c r="S382" s="2"/>
      <c r="T382" s="2"/>
      <c r="U382" s="2"/>
      <c r="V382" s="2"/>
      <c r="W382" s="2"/>
      <c r="X382" s="2"/>
      <c r="Y382" s="2"/>
      <c r="Z382" s="2"/>
    </row>
    <row r="383" spans="1:26" ht="15.75" customHeight="1">
      <c r="A383" s="4"/>
      <c r="B383" s="5"/>
      <c r="C383" s="4"/>
      <c r="D383" s="2"/>
      <c r="E383" s="4"/>
      <c r="F383" s="2"/>
      <c r="G383" s="2"/>
      <c r="H383" s="5"/>
      <c r="I383" s="5"/>
      <c r="J383" s="2"/>
      <c r="K383" s="2"/>
      <c r="L383" s="2"/>
      <c r="M383" s="2"/>
      <c r="N383" s="2"/>
      <c r="O383" s="2"/>
      <c r="P383" s="2"/>
      <c r="Q383" s="2"/>
      <c r="R383" s="2"/>
      <c r="S383" s="2"/>
      <c r="T383" s="2"/>
      <c r="U383" s="2"/>
      <c r="V383" s="2"/>
      <c r="W383" s="2"/>
      <c r="X383" s="2"/>
      <c r="Y383" s="2"/>
      <c r="Z383" s="2"/>
    </row>
    <row r="384" spans="1:26" ht="15.75" customHeight="1">
      <c r="A384" s="4"/>
      <c r="B384" s="5"/>
      <c r="C384" s="4"/>
      <c r="D384" s="2"/>
      <c r="E384" s="4"/>
      <c r="F384" s="2"/>
      <c r="G384" s="2"/>
      <c r="H384" s="5"/>
      <c r="I384" s="5"/>
      <c r="J384" s="2"/>
      <c r="K384" s="2"/>
      <c r="L384" s="2"/>
      <c r="M384" s="2"/>
      <c r="N384" s="2"/>
      <c r="O384" s="2"/>
      <c r="P384" s="2"/>
      <c r="Q384" s="2"/>
      <c r="R384" s="2"/>
      <c r="S384" s="2"/>
      <c r="T384" s="2"/>
      <c r="U384" s="2"/>
      <c r="V384" s="2"/>
      <c r="W384" s="2"/>
      <c r="X384" s="2"/>
      <c r="Y384" s="2"/>
      <c r="Z384" s="2"/>
    </row>
    <row r="385" spans="1:26" ht="15.75" customHeight="1">
      <c r="A385" s="4"/>
      <c r="B385" s="5"/>
      <c r="C385" s="4"/>
      <c r="D385" s="2"/>
      <c r="E385" s="4"/>
      <c r="F385" s="2"/>
      <c r="G385" s="2"/>
      <c r="H385" s="5"/>
      <c r="I385" s="5"/>
      <c r="J385" s="2"/>
      <c r="K385" s="2"/>
      <c r="L385" s="2"/>
      <c r="M385" s="2"/>
      <c r="N385" s="2"/>
      <c r="O385" s="2"/>
      <c r="P385" s="2"/>
      <c r="Q385" s="2"/>
      <c r="R385" s="2"/>
      <c r="S385" s="2"/>
      <c r="T385" s="2"/>
      <c r="U385" s="2"/>
      <c r="V385" s="2"/>
      <c r="W385" s="2"/>
      <c r="X385" s="2"/>
      <c r="Y385" s="2"/>
      <c r="Z385" s="2"/>
    </row>
    <row r="386" spans="1:26" ht="15.75" customHeight="1">
      <c r="A386" s="4"/>
      <c r="B386" s="5"/>
      <c r="C386" s="4"/>
      <c r="D386" s="2"/>
      <c r="E386" s="4"/>
      <c r="F386" s="2"/>
      <c r="G386" s="2"/>
      <c r="H386" s="5"/>
      <c r="I386" s="5"/>
      <c r="J386" s="2"/>
      <c r="K386" s="2"/>
      <c r="L386" s="2"/>
      <c r="M386" s="2"/>
      <c r="N386" s="2"/>
      <c r="O386" s="2"/>
      <c r="P386" s="2"/>
      <c r="Q386" s="2"/>
      <c r="R386" s="2"/>
      <c r="S386" s="2"/>
      <c r="T386" s="2"/>
      <c r="U386" s="2"/>
      <c r="V386" s="2"/>
      <c r="W386" s="2"/>
      <c r="X386" s="2"/>
      <c r="Y386" s="2"/>
      <c r="Z386" s="2"/>
    </row>
    <row r="387" spans="1:26" ht="15.75" customHeight="1">
      <c r="A387" s="4"/>
      <c r="B387" s="5"/>
      <c r="C387" s="4"/>
      <c r="D387" s="2"/>
      <c r="E387" s="4"/>
      <c r="F387" s="2"/>
      <c r="G387" s="2"/>
      <c r="H387" s="5"/>
      <c r="I387" s="5"/>
      <c r="J387" s="2"/>
      <c r="K387" s="2"/>
      <c r="L387" s="2"/>
      <c r="M387" s="2"/>
      <c r="N387" s="2"/>
      <c r="O387" s="2"/>
      <c r="P387" s="2"/>
      <c r="Q387" s="2"/>
      <c r="R387" s="2"/>
      <c r="S387" s="2"/>
      <c r="T387" s="2"/>
      <c r="U387" s="2"/>
      <c r="V387" s="2"/>
      <c r="W387" s="2"/>
      <c r="X387" s="2"/>
      <c r="Y387" s="2"/>
      <c r="Z387" s="2"/>
    </row>
    <row r="388" spans="1:26" ht="15.75" customHeight="1">
      <c r="A388" s="4"/>
      <c r="B388" s="5"/>
      <c r="C388" s="4"/>
      <c r="D388" s="2"/>
      <c r="E388" s="4"/>
      <c r="F388" s="2"/>
      <c r="G388" s="2"/>
      <c r="H388" s="5"/>
      <c r="I388" s="5"/>
      <c r="J388" s="2"/>
      <c r="K388" s="2"/>
      <c r="L388" s="2"/>
      <c r="M388" s="2"/>
      <c r="N388" s="2"/>
      <c r="O388" s="2"/>
      <c r="P388" s="2"/>
      <c r="Q388" s="2"/>
      <c r="R388" s="2"/>
      <c r="S388" s="2"/>
      <c r="T388" s="2"/>
      <c r="U388" s="2"/>
      <c r="V388" s="2"/>
      <c r="W388" s="2"/>
      <c r="X388" s="2"/>
      <c r="Y388" s="2"/>
      <c r="Z388" s="2"/>
    </row>
    <row r="389" spans="1:26" ht="15.75" customHeight="1">
      <c r="A389" s="4"/>
      <c r="B389" s="5"/>
      <c r="C389" s="4"/>
      <c r="D389" s="2"/>
      <c r="E389" s="4"/>
      <c r="F389" s="2"/>
      <c r="G389" s="2"/>
      <c r="H389" s="5"/>
      <c r="I389" s="5"/>
      <c r="J389" s="2"/>
      <c r="K389" s="2"/>
      <c r="L389" s="2"/>
      <c r="M389" s="2"/>
      <c r="N389" s="2"/>
      <c r="O389" s="2"/>
      <c r="P389" s="2"/>
      <c r="Q389" s="2"/>
      <c r="R389" s="2"/>
      <c r="S389" s="2"/>
      <c r="T389" s="2"/>
      <c r="U389" s="2"/>
      <c r="V389" s="2"/>
      <c r="W389" s="2"/>
      <c r="X389" s="2"/>
      <c r="Y389" s="2"/>
      <c r="Z389" s="2"/>
    </row>
    <row r="390" spans="1:26" ht="15.75" customHeight="1">
      <c r="A390" s="4"/>
      <c r="B390" s="5"/>
      <c r="C390" s="4"/>
      <c r="D390" s="2"/>
      <c r="E390" s="4"/>
      <c r="F390" s="2"/>
      <c r="G390" s="2"/>
      <c r="H390" s="5"/>
      <c r="I390" s="5"/>
      <c r="J390" s="2"/>
      <c r="K390" s="2"/>
      <c r="L390" s="2"/>
      <c r="M390" s="2"/>
      <c r="N390" s="2"/>
      <c r="O390" s="2"/>
      <c r="P390" s="2"/>
      <c r="Q390" s="2"/>
      <c r="R390" s="2"/>
      <c r="S390" s="2"/>
      <c r="T390" s="2"/>
      <c r="U390" s="2"/>
      <c r="V390" s="2"/>
      <c r="W390" s="2"/>
      <c r="X390" s="2"/>
      <c r="Y390" s="2"/>
      <c r="Z390" s="2"/>
    </row>
    <row r="391" spans="1:26" ht="15.75" customHeight="1">
      <c r="A391" s="4"/>
      <c r="B391" s="5"/>
      <c r="C391" s="4"/>
      <c r="D391" s="2"/>
      <c r="E391" s="4"/>
      <c r="F391" s="2"/>
      <c r="G391" s="2"/>
      <c r="H391" s="5"/>
      <c r="I391" s="5"/>
      <c r="J391" s="2"/>
      <c r="K391" s="2"/>
      <c r="L391" s="2"/>
      <c r="M391" s="2"/>
      <c r="N391" s="2"/>
      <c r="O391" s="2"/>
      <c r="P391" s="2"/>
      <c r="Q391" s="2"/>
      <c r="R391" s="2"/>
      <c r="S391" s="2"/>
      <c r="T391" s="2"/>
      <c r="U391" s="2"/>
      <c r="V391" s="2"/>
      <c r="W391" s="2"/>
      <c r="X391" s="2"/>
      <c r="Y391" s="2"/>
      <c r="Z391" s="2"/>
    </row>
    <row r="392" spans="1:26" ht="15.75" customHeight="1">
      <c r="A392" s="4"/>
      <c r="B392" s="5"/>
      <c r="C392" s="4"/>
      <c r="D392" s="2"/>
      <c r="E392" s="4"/>
      <c r="F392" s="2"/>
      <c r="G392" s="2"/>
      <c r="H392" s="5"/>
      <c r="I392" s="5"/>
      <c r="J392" s="2"/>
      <c r="K392" s="2"/>
      <c r="L392" s="2"/>
      <c r="M392" s="2"/>
      <c r="N392" s="2"/>
      <c r="O392" s="2"/>
      <c r="P392" s="2"/>
      <c r="Q392" s="2"/>
      <c r="R392" s="2"/>
      <c r="S392" s="2"/>
      <c r="T392" s="2"/>
      <c r="U392" s="2"/>
      <c r="V392" s="2"/>
      <c r="W392" s="2"/>
      <c r="X392" s="2"/>
      <c r="Y392" s="2"/>
      <c r="Z392" s="2"/>
    </row>
    <row r="393" spans="1:26" ht="15.75" customHeight="1">
      <c r="A393" s="4"/>
      <c r="B393" s="5"/>
      <c r="C393" s="4"/>
      <c r="D393" s="2"/>
      <c r="E393" s="4"/>
      <c r="F393" s="2"/>
      <c r="G393" s="2"/>
      <c r="H393" s="5"/>
      <c r="I393" s="5"/>
      <c r="J393" s="2"/>
      <c r="K393" s="2"/>
      <c r="L393" s="2"/>
      <c r="M393" s="2"/>
      <c r="N393" s="2"/>
      <c r="O393" s="2"/>
      <c r="P393" s="2"/>
      <c r="Q393" s="2"/>
      <c r="R393" s="2"/>
      <c r="S393" s="2"/>
      <c r="T393" s="2"/>
      <c r="U393" s="2"/>
      <c r="V393" s="2"/>
      <c r="W393" s="2"/>
      <c r="X393" s="2"/>
      <c r="Y393" s="2"/>
      <c r="Z393" s="2"/>
    </row>
    <row r="394" spans="1:26" ht="15.75" customHeight="1">
      <c r="A394" s="4"/>
      <c r="B394" s="5"/>
      <c r="C394" s="4"/>
      <c r="D394" s="2"/>
      <c r="E394" s="4"/>
      <c r="F394" s="2"/>
      <c r="G394" s="2"/>
      <c r="H394" s="5"/>
      <c r="I394" s="5"/>
      <c r="J394" s="2"/>
      <c r="K394" s="2"/>
      <c r="L394" s="2"/>
      <c r="M394" s="2"/>
      <c r="N394" s="2"/>
      <c r="O394" s="2"/>
      <c r="P394" s="2"/>
      <c r="Q394" s="2"/>
      <c r="R394" s="2"/>
      <c r="S394" s="2"/>
      <c r="T394" s="2"/>
      <c r="U394" s="2"/>
      <c r="V394" s="2"/>
      <c r="W394" s="2"/>
      <c r="X394" s="2"/>
      <c r="Y394" s="2"/>
      <c r="Z394" s="2"/>
    </row>
    <row r="395" spans="1:26" ht="15.75" customHeight="1">
      <c r="A395" s="4"/>
      <c r="B395" s="5"/>
      <c r="C395" s="4"/>
      <c r="D395" s="2"/>
      <c r="E395" s="4"/>
      <c r="F395" s="2"/>
      <c r="G395" s="2"/>
      <c r="H395" s="5"/>
      <c r="I395" s="5"/>
      <c r="J395" s="2"/>
      <c r="K395" s="2"/>
      <c r="L395" s="2"/>
      <c r="M395" s="2"/>
      <c r="N395" s="2"/>
      <c r="O395" s="2"/>
      <c r="P395" s="2"/>
      <c r="Q395" s="2"/>
      <c r="R395" s="2"/>
      <c r="S395" s="2"/>
      <c r="T395" s="2"/>
      <c r="U395" s="2"/>
      <c r="V395" s="2"/>
      <c r="W395" s="2"/>
      <c r="X395" s="2"/>
      <c r="Y395" s="2"/>
      <c r="Z395" s="2"/>
    </row>
    <row r="396" spans="1:26" ht="15.75" customHeight="1">
      <c r="A396" s="4"/>
      <c r="B396" s="5"/>
      <c r="C396" s="4"/>
      <c r="D396" s="2"/>
      <c r="E396" s="4"/>
      <c r="F396" s="2"/>
      <c r="G396" s="2"/>
      <c r="H396" s="5"/>
      <c r="I396" s="5"/>
      <c r="J396" s="2"/>
      <c r="K396" s="2"/>
      <c r="L396" s="2"/>
      <c r="M396" s="2"/>
      <c r="N396" s="2"/>
      <c r="O396" s="2"/>
      <c r="P396" s="2"/>
      <c r="Q396" s="2"/>
      <c r="R396" s="2"/>
      <c r="S396" s="2"/>
      <c r="T396" s="2"/>
      <c r="U396" s="2"/>
      <c r="V396" s="2"/>
      <c r="W396" s="2"/>
      <c r="X396" s="2"/>
      <c r="Y396" s="2"/>
      <c r="Z396" s="2"/>
    </row>
    <row r="397" spans="1:26" ht="15.75" customHeight="1">
      <c r="A397" s="4"/>
      <c r="B397" s="5"/>
      <c r="C397" s="4"/>
      <c r="D397" s="2"/>
      <c r="E397" s="4"/>
      <c r="F397" s="2"/>
      <c r="G397" s="2"/>
      <c r="H397" s="5"/>
      <c r="I397" s="5"/>
      <c r="J397" s="2"/>
      <c r="K397" s="2"/>
      <c r="L397" s="2"/>
      <c r="M397" s="2"/>
      <c r="N397" s="2"/>
      <c r="O397" s="2"/>
      <c r="P397" s="2"/>
      <c r="Q397" s="2"/>
      <c r="R397" s="2"/>
      <c r="S397" s="2"/>
      <c r="T397" s="2"/>
      <c r="U397" s="2"/>
      <c r="V397" s="2"/>
      <c r="W397" s="2"/>
      <c r="X397" s="2"/>
      <c r="Y397" s="2"/>
      <c r="Z397" s="2"/>
    </row>
    <row r="398" spans="1:26" ht="15.75" customHeight="1">
      <c r="A398" s="4"/>
      <c r="B398" s="5"/>
      <c r="C398" s="4"/>
      <c r="D398" s="2"/>
      <c r="E398" s="4"/>
      <c r="F398" s="2"/>
      <c r="G398" s="2"/>
      <c r="H398" s="5"/>
      <c r="I398" s="5"/>
      <c r="J398" s="2"/>
      <c r="K398" s="2"/>
      <c r="L398" s="2"/>
      <c r="M398" s="2"/>
      <c r="N398" s="2"/>
      <c r="O398" s="2"/>
      <c r="P398" s="2"/>
      <c r="Q398" s="2"/>
      <c r="R398" s="2"/>
      <c r="S398" s="2"/>
      <c r="T398" s="2"/>
      <c r="U398" s="2"/>
      <c r="V398" s="2"/>
      <c r="W398" s="2"/>
      <c r="X398" s="2"/>
      <c r="Y398" s="2"/>
      <c r="Z398" s="2"/>
    </row>
    <row r="399" spans="1:26" ht="15.75" customHeight="1">
      <c r="A399" s="4"/>
      <c r="B399" s="5"/>
      <c r="C399" s="4"/>
      <c r="D399" s="2"/>
      <c r="E399" s="4"/>
      <c r="F399" s="2"/>
      <c r="G399" s="2"/>
      <c r="H399" s="5"/>
      <c r="I399" s="5"/>
      <c r="J399" s="2"/>
      <c r="K399" s="2"/>
      <c r="L399" s="2"/>
      <c r="M399" s="2"/>
      <c r="N399" s="2"/>
      <c r="O399" s="2"/>
      <c r="P399" s="2"/>
      <c r="Q399" s="2"/>
      <c r="R399" s="2"/>
      <c r="S399" s="2"/>
      <c r="T399" s="2"/>
      <c r="U399" s="2"/>
      <c r="V399" s="2"/>
      <c r="W399" s="2"/>
      <c r="X399" s="2"/>
      <c r="Y399" s="2"/>
      <c r="Z399" s="2"/>
    </row>
    <row r="400" spans="1:26" ht="15.75" customHeight="1">
      <c r="A400" s="4"/>
      <c r="B400" s="5"/>
      <c r="C400" s="4"/>
      <c r="D400" s="2"/>
      <c r="E400" s="4"/>
      <c r="F400" s="2"/>
      <c r="G400" s="2"/>
      <c r="H400" s="5"/>
      <c r="I400" s="5"/>
      <c r="J400" s="2"/>
      <c r="K400" s="2"/>
      <c r="L400" s="2"/>
      <c r="M400" s="2"/>
      <c r="N400" s="2"/>
      <c r="O400" s="2"/>
      <c r="P400" s="2"/>
      <c r="Q400" s="2"/>
      <c r="R400" s="2"/>
      <c r="S400" s="2"/>
      <c r="T400" s="2"/>
      <c r="U400" s="2"/>
      <c r="V400" s="2"/>
      <c r="W400" s="2"/>
      <c r="X400" s="2"/>
      <c r="Y400" s="2"/>
      <c r="Z400" s="2"/>
    </row>
    <row r="401" spans="1:26" ht="15.75" customHeight="1">
      <c r="A401" s="4"/>
      <c r="B401" s="5"/>
      <c r="C401" s="4"/>
      <c r="D401" s="2"/>
      <c r="E401" s="4"/>
      <c r="F401" s="2"/>
      <c r="G401" s="2"/>
      <c r="H401" s="5"/>
      <c r="I401" s="5"/>
      <c r="J401" s="2"/>
      <c r="K401" s="2"/>
      <c r="L401" s="2"/>
      <c r="M401" s="2"/>
      <c r="N401" s="2"/>
      <c r="O401" s="2"/>
      <c r="P401" s="2"/>
      <c r="Q401" s="2"/>
      <c r="R401" s="2"/>
      <c r="S401" s="2"/>
      <c r="T401" s="2"/>
      <c r="U401" s="2"/>
      <c r="V401" s="2"/>
      <c r="W401" s="2"/>
      <c r="X401" s="2"/>
      <c r="Y401" s="2"/>
      <c r="Z401" s="2"/>
    </row>
    <row r="402" spans="1:26" ht="15.75" customHeight="1">
      <c r="A402" s="4"/>
      <c r="B402" s="5"/>
      <c r="C402" s="4"/>
      <c r="D402" s="2"/>
      <c r="E402" s="4"/>
      <c r="F402" s="2"/>
      <c r="G402" s="2"/>
      <c r="H402" s="5"/>
      <c r="I402" s="5"/>
      <c r="J402" s="2"/>
      <c r="K402" s="2"/>
      <c r="L402" s="2"/>
      <c r="M402" s="2"/>
      <c r="N402" s="2"/>
      <c r="O402" s="2"/>
      <c r="P402" s="2"/>
      <c r="Q402" s="2"/>
      <c r="R402" s="2"/>
      <c r="S402" s="2"/>
      <c r="T402" s="2"/>
      <c r="U402" s="2"/>
      <c r="V402" s="2"/>
      <c r="W402" s="2"/>
      <c r="X402" s="2"/>
      <c r="Y402" s="2"/>
      <c r="Z402" s="2"/>
    </row>
    <row r="403" spans="1:26" ht="15.75" customHeight="1">
      <c r="A403" s="4"/>
      <c r="B403" s="5"/>
      <c r="C403" s="4"/>
      <c r="D403" s="2"/>
      <c r="E403" s="4"/>
      <c r="F403" s="2"/>
      <c r="G403" s="2"/>
      <c r="H403" s="5"/>
      <c r="I403" s="5"/>
      <c r="J403" s="2"/>
      <c r="K403" s="2"/>
      <c r="L403" s="2"/>
      <c r="M403" s="2"/>
      <c r="N403" s="2"/>
      <c r="O403" s="2"/>
      <c r="P403" s="2"/>
      <c r="Q403" s="2"/>
      <c r="R403" s="2"/>
      <c r="S403" s="2"/>
      <c r="T403" s="2"/>
      <c r="U403" s="2"/>
      <c r="V403" s="2"/>
      <c r="W403" s="2"/>
      <c r="X403" s="2"/>
      <c r="Y403" s="2"/>
      <c r="Z403" s="2"/>
    </row>
    <row r="404" spans="1:26" ht="15.75" customHeight="1">
      <c r="A404" s="4"/>
      <c r="B404" s="5"/>
      <c r="C404" s="4"/>
      <c r="D404" s="2"/>
      <c r="E404" s="4"/>
      <c r="F404" s="2"/>
      <c r="G404" s="2"/>
      <c r="H404" s="5"/>
      <c r="I404" s="5"/>
      <c r="J404" s="2"/>
      <c r="K404" s="2"/>
      <c r="L404" s="2"/>
      <c r="M404" s="2"/>
      <c r="N404" s="2"/>
      <c r="O404" s="2"/>
      <c r="P404" s="2"/>
      <c r="Q404" s="2"/>
      <c r="R404" s="2"/>
      <c r="S404" s="2"/>
      <c r="T404" s="2"/>
      <c r="U404" s="2"/>
      <c r="V404" s="2"/>
      <c r="W404" s="2"/>
      <c r="X404" s="2"/>
      <c r="Y404" s="2"/>
      <c r="Z404" s="2"/>
    </row>
    <row r="405" spans="1:26" ht="15.75" customHeight="1">
      <c r="A405" s="4"/>
      <c r="B405" s="5"/>
      <c r="C405" s="4"/>
      <c r="D405" s="2"/>
      <c r="E405" s="4"/>
      <c r="F405" s="2"/>
      <c r="G405" s="2"/>
      <c r="H405" s="5"/>
      <c r="I405" s="5"/>
      <c r="J405" s="2"/>
      <c r="K405" s="2"/>
      <c r="L405" s="2"/>
      <c r="M405" s="2"/>
      <c r="N405" s="2"/>
      <c r="O405" s="2"/>
      <c r="P405" s="2"/>
      <c r="Q405" s="2"/>
      <c r="R405" s="2"/>
      <c r="S405" s="2"/>
      <c r="T405" s="2"/>
      <c r="U405" s="2"/>
      <c r="V405" s="2"/>
      <c r="W405" s="2"/>
      <c r="X405" s="2"/>
      <c r="Y405" s="2"/>
      <c r="Z405" s="2"/>
    </row>
    <row r="406" spans="1:26" ht="15.75" customHeight="1">
      <c r="A406" s="4"/>
      <c r="B406" s="5"/>
      <c r="C406" s="4"/>
      <c r="D406" s="2"/>
      <c r="E406" s="4"/>
      <c r="F406" s="2"/>
      <c r="G406" s="2"/>
      <c r="H406" s="5"/>
      <c r="I406" s="5"/>
      <c r="J406" s="2"/>
      <c r="K406" s="2"/>
      <c r="L406" s="2"/>
      <c r="M406" s="2"/>
      <c r="N406" s="2"/>
      <c r="O406" s="2"/>
      <c r="P406" s="2"/>
      <c r="Q406" s="2"/>
      <c r="R406" s="2"/>
      <c r="S406" s="2"/>
      <c r="T406" s="2"/>
      <c r="U406" s="2"/>
      <c r="V406" s="2"/>
      <c r="W406" s="2"/>
      <c r="X406" s="2"/>
      <c r="Y406" s="2"/>
      <c r="Z406" s="2"/>
    </row>
    <row r="407" spans="1:26" ht="15.75" customHeight="1">
      <c r="A407" s="4"/>
      <c r="B407" s="5"/>
      <c r="C407" s="4"/>
      <c r="D407" s="2"/>
      <c r="E407" s="4"/>
      <c r="F407" s="2"/>
      <c r="G407" s="2"/>
      <c r="H407" s="5"/>
      <c r="I407" s="5"/>
      <c r="J407" s="2"/>
      <c r="K407" s="2"/>
      <c r="L407" s="2"/>
      <c r="M407" s="2"/>
      <c r="N407" s="2"/>
      <c r="O407" s="2"/>
      <c r="P407" s="2"/>
      <c r="Q407" s="2"/>
      <c r="R407" s="2"/>
      <c r="S407" s="2"/>
      <c r="T407" s="2"/>
      <c r="U407" s="2"/>
      <c r="V407" s="2"/>
      <c r="W407" s="2"/>
      <c r="X407" s="2"/>
      <c r="Y407" s="2"/>
      <c r="Z407" s="2"/>
    </row>
    <row r="408" spans="1:26" ht="15.75" customHeight="1">
      <c r="A408" s="4"/>
      <c r="B408" s="5"/>
      <c r="C408" s="4"/>
      <c r="D408" s="2"/>
      <c r="E408" s="4"/>
      <c r="F408" s="2"/>
      <c r="G408" s="2"/>
      <c r="H408" s="5"/>
      <c r="I408" s="5"/>
      <c r="J408" s="2"/>
      <c r="K408" s="2"/>
      <c r="L408" s="2"/>
      <c r="M408" s="2"/>
      <c r="N408" s="2"/>
      <c r="O408" s="2"/>
      <c r="P408" s="2"/>
      <c r="Q408" s="2"/>
      <c r="R408" s="2"/>
      <c r="S408" s="2"/>
      <c r="T408" s="2"/>
      <c r="U408" s="2"/>
      <c r="V408" s="2"/>
      <c r="W408" s="2"/>
      <c r="X408" s="2"/>
      <c r="Y408" s="2"/>
      <c r="Z408" s="2"/>
    </row>
    <row r="409" spans="1:26" ht="15.75" customHeight="1">
      <c r="A409" s="4"/>
      <c r="B409" s="5"/>
      <c r="C409" s="4"/>
      <c r="D409" s="2"/>
      <c r="E409" s="4"/>
      <c r="F409" s="2"/>
      <c r="G409" s="2"/>
      <c r="H409" s="5"/>
      <c r="I409" s="5"/>
      <c r="J409" s="2"/>
      <c r="K409" s="2"/>
      <c r="L409" s="2"/>
      <c r="M409" s="2"/>
      <c r="N409" s="2"/>
      <c r="O409" s="2"/>
      <c r="P409" s="2"/>
      <c r="Q409" s="2"/>
      <c r="R409" s="2"/>
      <c r="S409" s="2"/>
      <c r="T409" s="2"/>
      <c r="U409" s="2"/>
      <c r="V409" s="2"/>
      <c r="W409" s="2"/>
      <c r="X409" s="2"/>
      <c r="Y409" s="2"/>
      <c r="Z409" s="2"/>
    </row>
    <row r="410" spans="1:26" ht="15.75" customHeight="1">
      <c r="A410" s="4"/>
      <c r="B410" s="5"/>
      <c r="C410" s="4"/>
      <c r="D410" s="2"/>
      <c r="E410" s="4"/>
      <c r="F410" s="2"/>
      <c r="G410" s="2"/>
      <c r="H410" s="5"/>
      <c r="I410" s="5"/>
      <c r="J410" s="2"/>
      <c r="K410" s="2"/>
      <c r="L410" s="2"/>
      <c r="M410" s="2"/>
      <c r="N410" s="2"/>
      <c r="O410" s="2"/>
      <c r="P410" s="2"/>
      <c r="Q410" s="2"/>
      <c r="R410" s="2"/>
      <c r="S410" s="2"/>
      <c r="T410" s="2"/>
      <c r="U410" s="2"/>
      <c r="V410" s="2"/>
      <c r="W410" s="2"/>
      <c r="X410" s="2"/>
      <c r="Y410" s="2"/>
      <c r="Z410" s="2"/>
    </row>
    <row r="411" spans="1:26" ht="15.75" customHeight="1">
      <c r="A411" s="4"/>
      <c r="B411" s="5"/>
      <c r="C411" s="4"/>
      <c r="D411" s="2"/>
      <c r="E411" s="4"/>
      <c r="F411" s="2"/>
      <c r="G411" s="2"/>
      <c r="H411" s="5"/>
      <c r="I411" s="5"/>
      <c r="J411" s="2"/>
      <c r="K411" s="2"/>
      <c r="L411" s="2"/>
      <c r="M411" s="2"/>
      <c r="N411" s="2"/>
      <c r="O411" s="2"/>
      <c r="P411" s="2"/>
      <c r="Q411" s="2"/>
      <c r="R411" s="2"/>
      <c r="S411" s="2"/>
      <c r="T411" s="2"/>
      <c r="U411" s="2"/>
      <c r="V411" s="2"/>
      <c r="W411" s="2"/>
      <c r="X411" s="2"/>
      <c r="Y411" s="2"/>
      <c r="Z411" s="2"/>
    </row>
    <row r="412" spans="1:26" ht="15.75" customHeight="1">
      <c r="A412" s="4"/>
      <c r="B412" s="5"/>
      <c r="C412" s="4"/>
      <c r="D412" s="2"/>
      <c r="E412" s="4"/>
      <c r="F412" s="2"/>
      <c r="G412" s="2"/>
      <c r="H412" s="5"/>
      <c r="I412" s="5"/>
      <c r="J412" s="2"/>
      <c r="K412" s="2"/>
      <c r="L412" s="2"/>
      <c r="M412" s="2"/>
      <c r="N412" s="2"/>
      <c r="O412" s="2"/>
      <c r="P412" s="2"/>
      <c r="Q412" s="2"/>
      <c r="R412" s="2"/>
      <c r="S412" s="2"/>
      <c r="T412" s="2"/>
      <c r="U412" s="2"/>
      <c r="V412" s="2"/>
      <c r="W412" s="2"/>
      <c r="X412" s="2"/>
      <c r="Y412" s="2"/>
      <c r="Z412" s="2"/>
    </row>
    <row r="413" spans="1:26" ht="15.75" customHeight="1">
      <c r="A413" s="4"/>
      <c r="B413" s="5"/>
      <c r="C413" s="4"/>
      <c r="D413" s="2"/>
      <c r="E413" s="4"/>
      <c r="F413" s="2"/>
      <c r="G413" s="2"/>
      <c r="H413" s="5"/>
      <c r="I413" s="5"/>
      <c r="J413" s="2"/>
      <c r="K413" s="2"/>
      <c r="L413" s="2"/>
      <c r="M413" s="2"/>
      <c r="N413" s="2"/>
      <c r="O413" s="2"/>
      <c r="P413" s="2"/>
      <c r="Q413" s="2"/>
      <c r="R413" s="2"/>
      <c r="S413" s="2"/>
      <c r="T413" s="2"/>
      <c r="U413" s="2"/>
      <c r="V413" s="2"/>
      <c r="W413" s="2"/>
      <c r="X413" s="2"/>
      <c r="Y413" s="2"/>
      <c r="Z413" s="2"/>
    </row>
    <row r="414" spans="1:26" ht="15.75" customHeight="1">
      <c r="A414" s="4"/>
      <c r="B414" s="5"/>
      <c r="C414" s="4"/>
      <c r="D414" s="2"/>
      <c r="E414" s="4"/>
      <c r="F414" s="2"/>
      <c r="G414" s="2"/>
      <c r="H414" s="5"/>
      <c r="I414" s="5"/>
      <c r="J414" s="2"/>
      <c r="K414" s="2"/>
      <c r="L414" s="2"/>
      <c r="M414" s="2"/>
      <c r="N414" s="2"/>
      <c r="O414" s="2"/>
      <c r="P414" s="2"/>
      <c r="Q414" s="2"/>
      <c r="R414" s="2"/>
      <c r="S414" s="2"/>
      <c r="T414" s="2"/>
      <c r="U414" s="2"/>
      <c r="V414" s="2"/>
      <c r="W414" s="2"/>
      <c r="X414" s="2"/>
      <c r="Y414" s="2"/>
      <c r="Z414" s="2"/>
    </row>
    <row r="415" spans="1:26" ht="15.75" customHeight="1">
      <c r="A415" s="4"/>
      <c r="B415" s="5"/>
      <c r="C415" s="4"/>
      <c r="D415" s="2"/>
      <c r="E415" s="4"/>
      <c r="F415" s="2"/>
      <c r="G415" s="2"/>
      <c r="H415" s="5"/>
      <c r="I415" s="5"/>
      <c r="J415" s="2"/>
      <c r="K415" s="2"/>
      <c r="L415" s="2"/>
      <c r="M415" s="2"/>
      <c r="N415" s="2"/>
      <c r="O415" s="2"/>
      <c r="P415" s="2"/>
      <c r="Q415" s="2"/>
      <c r="R415" s="2"/>
      <c r="S415" s="2"/>
      <c r="T415" s="2"/>
      <c r="U415" s="2"/>
      <c r="V415" s="2"/>
      <c r="W415" s="2"/>
      <c r="X415" s="2"/>
      <c r="Y415" s="2"/>
      <c r="Z415" s="2"/>
    </row>
    <row r="416" spans="1:26" ht="15.75" customHeight="1">
      <c r="A416" s="4"/>
      <c r="B416" s="5"/>
      <c r="C416" s="4"/>
      <c r="D416" s="2"/>
      <c r="E416" s="4"/>
      <c r="F416" s="2"/>
      <c r="G416" s="2"/>
      <c r="H416" s="5"/>
      <c r="I416" s="5"/>
      <c r="J416" s="2"/>
      <c r="K416" s="2"/>
      <c r="L416" s="2"/>
      <c r="M416" s="2"/>
      <c r="N416" s="2"/>
      <c r="O416" s="2"/>
      <c r="P416" s="2"/>
      <c r="Q416" s="2"/>
      <c r="R416" s="2"/>
      <c r="S416" s="2"/>
      <c r="T416" s="2"/>
      <c r="U416" s="2"/>
      <c r="V416" s="2"/>
      <c r="W416" s="2"/>
      <c r="X416" s="2"/>
      <c r="Y416" s="2"/>
      <c r="Z416" s="2"/>
    </row>
    <row r="417" spans="1:26" ht="15.75" customHeight="1">
      <c r="A417" s="4"/>
      <c r="B417" s="5"/>
      <c r="C417" s="4"/>
      <c r="D417" s="2"/>
      <c r="E417" s="4"/>
      <c r="F417" s="2"/>
      <c r="G417" s="2"/>
      <c r="H417" s="5"/>
      <c r="I417" s="5"/>
      <c r="J417" s="2"/>
      <c r="K417" s="2"/>
      <c r="L417" s="2"/>
      <c r="M417" s="2"/>
      <c r="N417" s="2"/>
      <c r="O417" s="2"/>
      <c r="P417" s="2"/>
      <c r="Q417" s="2"/>
      <c r="R417" s="2"/>
      <c r="S417" s="2"/>
      <c r="T417" s="2"/>
      <c r="U417" s="2"/>
      <c r="V417" s="2"/>
      <c r="W417" s="2"/>
      <c r="X417" s="2"/>
      <c r="Y417" s="2"/>
      <c r="Z417" s="2"/>
    </row>
    <row r="418" spans="1:26" ht="15.75" customHeight="1">
      <c r="A418" s="4"/>
      <c r="B418" s="5"/>
      <c r="C418" s="4"/>
      <c r="D418" s="2"/>
      <c r="E418" s="4"/>
      <c r="F418" s="2"/>
      <c r="G418" s="2"/>
      <c r="H418" s="5"/>
      <c r="I418" s="5"/>
      <c r="J418" s="2"/>
      <c r="K418" s="2"/>
      <c r="L418" s="2"/>
      <c r="M418" s="2"/>
      <c r="N418" s="2"/>
      <c r="O418" s="2"/>
      <c r="P418" s="2"/>
      <c r="Q418" s="2"/>
      <c r="R418" s="2"/>
      <c r="S418" s="2"/>
      <c r="T418" s="2"/>
      <c r="U418" s="2"/>
      <c r="V418" s="2"/>
      <c r="W418" s="2"/>
      <c r="X418" s="2"/>
      <c r="Y418" s="2"/>
      <c r="Z418" s="2"/>
    </row>
    <row r="419" spans="1:26" ht="15.75" customHeight="1">
      <c r="A419" s="4"/>
      <c r="B419" s="5"/>
      <c r="C419" s="4"/>
      <c r="D419" s="2"/>
      <c r="E419" s="4"/>
      <c r="F419" s="2"/>
      <c r="G419" s="2"/>
      <c r="H419" s="5"/>
      <c r="I419" s="5"/>
      <c r="J419" s="2"/>
      <c r="K419" s="2"/>
      <c r="L419" s="2"/>
      <c r="M419" s="2"/>
      <c r="N419" s="2"/>
      <c r="O419" s="2"/>
      <c r="P419" s="2"/>
      <c r="Q419" s="2"/>
      <c r="R419" s="2"/>
      <c r="S419" s="2"/>
      <c r="T419" s="2"/>
      <c r="U419" s="2"/>
      <c r="V419" s="2"/>
      <c r="W419" s="2"/>
      <c r="X419" s="2"/>
      <c r="Y419" s="2"/>
      <c r="Z419" s="2"/>
    </row>
    <row r="420" spans="1:26" ht="15.75" customHeight="1">
      <c r="A420" s="4"/>
      <c r="B420" s="5"/>
      <c r="C420" s="4"/>
      <c r="D420" s="2"/>
      <c r="E420" s="4"/>
      <c r="F420" s="2"/>
      <c r="G420" s="2"/>
      <c r="H420" s="5"/>
      <c r="I420" s="5"/>
      <c r="J420" s="2"/>
      <c r="K420" s="2"/>
      <c r="L420" s="2"/>
      <c r="M420" s="2"/>
      <c r="N420" s="2"/>
      <c r="O420" s="2"/>
      <c r="P420" s="2"/>
      <c r="Q420" s="2"/>
      <c r="R420" s="2"/>
      <c r="S420" s="2"/>
      <c r="T420" s="2"/>
      <c r="U420" s="2"/>
      <c r="V420" s="2"/>
      <c r="W420" s="2"/>
      <c r="X420" s="2"/>
      <c r="Y420" s="2"/>
      <c r="Z420" s="2"/>
    </row>
    <row r="421" spans="1:26" ht="15.75" customHeight="1">
      <c r="A421" s="4"/>
      <c r="B421" s="5"/>
      <c r="C421" s="4"/>
      <c r="D421" s="2"/>
      <c r="E421" s="4"/>
      <c r="F421" s="2"/>
      <c r="G421" s="2"/>
      <c r="H421" s="5"/>
      <c r="I421" s="5"/>
      <c r="J421" s="2"/>
      <c r="K421" s="2"/>
      <c r="L421" s="2"/>
      <c r="M421" s="2"/>
      <c r="N421" s="2"/>
      <c r="O421" s="2"/>
      <c r="P421" s="2"/>
      <c r="Q421" s="2"/>
      <c r="R421" s="2"/>
      <c r="S421" s="2"/>
      <c r="T421" s="2"/>
      <c r="U421" s="2"/>
      <c r="V421" s="2"/>
      <c r="W421" s="2"/>
      <c r="X421" s="2"/>
      <c r="Y421" s="2"/>
      <c r="Z421" s="2"/>
    </row>
    <row r="422" spans="1:26" ht="15.75" customHeight="1">
      <c r="A422" s="4"/>
      <c r="B422" s="5"/>
      <c r="C422" s="4"/>
      <c r="D422" s="2"/>
      <c r="E422" s="4"/>
      <c r="F422" s="2"/>
      <c r="G422" s="2"/>
      <c r="H422" s="5"/>
      <c r="I422" s="5"/>
      <c r="J422" s="2"/>
      <c r="K422" s="2"/>
      <c r="L422" s="2"/>
      <c r="M422" s="2"/>
      <c r="N422" s="2"/>
      <c r="O422" s="2"/>
      <c r="P422" s="2"/>
      <c r="Q422" s="2"/>
      <c r="R422" s="2"/>
      <c r="S422" s="2"/>
      <c r="T422" s="2"/>
      <c r="U422" s="2"/>
      <c r="V422" s="2"/>
      <c r="W422" s="2"/>
      <c r="X422" s="2"/>
      <c r="Y422" s="2"/>
      <c r="Z422" s="2"/>
    </row>
    <row r="423" spans="1:26" ht="15.75" customHeight="1">
      <c r="A423" s="4"/>
      <c r="B423" s="5"/>
      <c r="C423" s="4"/>
      <c r="D423" s="2"/>
      <c r="E423" s="4"/>
      <c r="F423" s="2"/>
      <c r="G423" s="2"/>
      <c r="H423" s="5"/>
      <c r="I423" s="5"/>
      <c r="J423" s="2"/>
      <c r="K423" s="2"/>
      <c r="L423" s="2"/>
      <c r="M423" s="2"/>
      <c r="N423" s="2"/>
      <c r="O423" s="2"/>
      <c r="P423" s="2"/>
      <c r="Q423" s="2"/>
      <c r="R423" s="2"/>
      <c r="S423" s="2"/>
      <c r="T423" s="2"/>
      <c r="U423" s="2"/>
      <c r="V423" s="2"/>
      <c r="W423" s="2"/>
      <c r="X423" s="2"/>
      <c r="Y423" s="2"/>
      <c r="Z423" s="2"/>
    </row>
    <row r="424" spans="1:26" ht="15.75" customHeight="1">
      <c r="A424" s="4"/>
      <c r="B424" s="5"/>
      <c r="C424" s="4"/>
      <c r="D424" s="2"/>
      <c r="E424" s="4"/>
      <c r="F424" s="2"/>
      <c r="G424" s="2"/>
      <c r="H424" s="5"/>
      <c r="I424" s="5"/>
      <c r="J424" s="2"/>
      <c r="K424" s="2"/>
      <c r="L424" s="2"/>
      <c r="M424" s="2"/>
      <c r="N424" s="2"/>
      <c r="O424" s="2"/>
      <c r="P424" s="2"/>
      <c r="Q424" s="2"/>
      <c r="R424" s="2"/>
      <c r="S424" s="2"/>
      <c r="T424" s="2"/>
      <c r="U424" s="2"/>
      <c r="V424" s="2"/>
      <c r="W424" s="2"/>
      <c r="X424" s="2"/>
      <c r="Y424" s="2"/>
      <c r="Z424" s="2"/>
    </row>
    <row r="425" spans="1:26" ht="15.75" customHeight="1">
      <c r="A425" s="4"/>
      <c r="B425" s="5"/>
      <c r="C425" s="4"/>
      <c r="D425" s="2"/>
      <c r="E425" s="4"/>
      <c r="F425" s="2"/>
      <c r="G425" s="2"/>
      <c r="H425" s="5"/>
      <c r="I425" s="5"/>
      <c r="J425" s="2"/>
      <c r="K425" s="2"/>
      <c r="L425" s="2"/>
      <c r="M425" s="2"/>
      <c r="N425" s="2"/>
      <c r="O425" s="2"/>
      <c r="P425" s="2"/>
      <c r="Q425" s="2"/>
      <c r="R425" s="2"/>
      <c r="S425" s="2"/>
      <c r="T425" s="2"/>
      <c r="U425" s="2"/>
      <c r="V425" s="2"/>
      <c r="W425" s="2"/>
      <c r="X425" s="2"/>
      <c r="Y425" s="2"/>
      <c r="Z425" s="2"/>
    </row>
    <row r="426" spans="1:26" ht="15.75" customHeight="1">
      <c r="A426" s="4"/>
      <c r="B426" s="5"/>
      <c r="C426" s="4"/>
      <c r="D426" s="2"/>
      <c r="E426" s="4"/>
      <c r="F426" s="2"/>
      <c r="G426" s="2"/>
      <c r="H426" s="5"/>
      <c r="I426" s="5"/>
      <c r="J426" s="2"/>
      <c r="K426" s="2"/>
      <c r="L426" s="2"/>
      <c r="M426" s="2"/>
      <c r="N426" s="2"/>
      <c r="O426" s="2"/>
      <c r="P426" s="2"/>
      <c r="Q426" s="2"/>
      <c r="R426" s="2"/>
      <c r="S426" s="2"/>
      <c r="T426" s="2"/>
      <c r="U426" s="2"/>
      <c r="V426" s="2"/>
      <c r="W426" s="2"/>
      <c r="X426" s="2"/>
      <c r="Y426" s="2"/>
      <c r="Z426" s="2"/>
    </row>
    <row r="427" spans="1:26" ht="15.75" customHeight="1">
      <c r="A427" s="4"/>
      <c r="B427" s="5"/>
      <c r="C427" s="4"/>
      <c r="D427" s="2"/>
      <c r="E427" s="4"/>
      <c r="F427" s="2"/>
      <c r="G427" s="2"/>
      <c r="H427" s="5"/>
      <c r="I427" s="5"/>
      <c r="J427" s="2"/>
      <c r="K427" s="2"/>
      <c r="L427" s="2"/>
      <c r="M427" s="2"/>
      <c r="N427" s="2"/>
      <c r="O427" s="2"/>
      <c r="P427" s="2"/>
      <c r="Q427" s="2"/>
      <c r="R427" s="2"/>
      <c r="S427" s="2"/>
      <c r="T427" s="2"/>
      <c r="U427" s="2"/>
      <c r="V427" s="2"/>
      <c r="W427" s="2"/>
      <c r="X427" s="2"/>
      <c r="Y427" s="2"/>
      <c r="Z427" s="2"/>
    </row>
    <row r="428" spans="1:26" ht="15.75" customHeight="1">
      <c r="A428" s="4"/>
      <c r="B428" s="5"/>
      <c r="C428" s="4"/>
      <c r="D428" s="2"/>
      <c r="E428" s="4"/>
      <c r="F428" s="2"/>
      <c r="G428" s="2"/>
      <c r="H428" s="5"/>
      <c r="I428" s="5"/>
      <c r="J428" s="2"/>
      <c r="K428" s="2"/>
      <c r="L428" s="2"/>
      <c r="M428" s="2"/>
      <c r="N428" s="2"/>
      <c r="O428" s="2"/>
      <c r="P428" s="2"/>
      <c r="Q428" s="2"/>
      <c r="R428" s="2"/>
      <c r="S428" s="2"/>
      <c r="T428" s="2"/>
      <c r="U428" s="2"/>
      <c r="V428" s="2"/>
      <c r="W428" s="2"/>
      <c r="X428" s="2"/>
      <c r="Y428" s="2"/>
      <c r="Z428" s="2"/>
    </row>
    <row r="429" spans="1:26" ht="15.75" customHeight="1">
      <c r="A429" s="4"/>
      <c r="B429" s="5"/>
      <c r="C429" s="4"/>
      <c r="D429" s="2"/>
      <c r="E429" s="4"/>
      <c r="F429" s="2"/>
      <c r="G429" s="2"/>
      <c r="H429" s="5"/>
      <c r="I429" s="5"/>
      <c r="J429" s="2"/>
      <c r="K429" s="2"/>
      <c r="L429" s="2"/>
      <c r="M429" s="2"/>
      <c r="N429" s="2"/>
      <c r="O429" s="2"/>
      <c r="P429" s="2"/>
      <c r="Q429" s="2"/>
      <c r="R429" s="2"/>
      <c r="S429" s="2"/>
      <c r="T429" s="2"/>
      <c r="U429" s="2"/>
      <c r="V429" s="2"/>
      <c r="W429" s="2"/>
      <c r="X429" s="2"/>
      <c r="Y429" s="2"/>
      <c r="Z429" s="2"/>
    </row>
    <row r="430" spans="1:26" ht="15.75" customHeight="1">
      <c r="A430" s="4"/>
      <c r="B430" s="5"/>
      <c r="C430" s="4"/>
      <c r="D430" s="2"/>
      <c r="E430" s="4"/>
      <c r="F430" s="2"/>
      <c r="G430" s="2"/>
      <c r="H430" s="5"/>
      <c r="I430" s="5"/>
      <c r="J430" s="2"/>
      <c r="K430" s="2"/>
      <c r="L430" s="2"/>
      <c r="M430" s="2"/>
      <c r="N430" s="2"/>
      <c r="O430" s="2"/>
      <c r="P430" s="2"/>
      <c r="Q430" s="2"/>
      <c r="R430" s="2"/>
      <c r="S430" s="2"/>
      <c r="T430" s="2"/>
      <c r="U430" s="2"/>
      <c r="V430" s="2"/>
      <c r="W430" s="2"/>
      <c r="X430" s="2"/>
      <c r="Y430" s="2"/>
      <c r="Z430" s="2"/>
    </row>
    <row r="431" spans="1:26" ht="15.75" customHeight="1">
      <c r="A431" s="4"/>
      <c r="B431" s="5"/>
      <c r="C431" s="4"/>
      <c r="D431" s="2"/>
      <c r="E431" s="4"/>
      <c r="F431" s="2"/>
      <c r="G431" s="2"/>
      <c r="H431" s="5"/>
      <c r="I431" s="5"/>
      <c r="J431" s="2"/>
      <c r="K431" s="2"/>
      <c r="L431" s="2"/>
      <c r="M431" s="2"/>
      <c r="N431" s="2"/>
      <c r="O431" s="2"/>
      <c r="P431" s="2"/>
      <c r="Q431" s="2"/>
      <c r="R431" s="2"/>
      <c r="S431" s="2"/>
      <c r="T431" s="2"/>
      <c r="U431" s="2"/>
      <c r="V431" s="2"/>
      <c r="W431" s="2"/>
      <c r="X431" s="2"/>
      <c r="Y431" s="2"/>
      <c r="Z431" s="2"/>
    </row>
    <row r="432" spans="1:26" ht="15.75" customHeight="1">
      <c r="A432" s="4"/>
      <c r="B432" s="5"/>
      <c r="C432" s="4"/>
      <c r="D432" s="2"/>
      <c r="E432" s="4"/>
      <c r="F432" s="2"/>
      <c r="G432" s="2"/>
      <c r="H432" s="5"/>
      <c r="I432" s="5"/>
      <c r="J432" s="2"/>
      <c r="K432" s="2"/>
      <c r="L432" s="2"/>
      <c r="M432" s="2"/>
      <c r="N432" s="2"/>
      <c r="O432" s="2"/>
      <c r="P432" s="2"/>
      <c r="Q432" s="2"/>
      <c r="R432" s="2"/>
      <c r="S432" s="2"/>
      <c r="T432" s="2"/>
      <c r="U432" s="2"/>
      <c r="V432" s="2"/>
      <c r="W432" s="2"/>
      <c r="X432" s="2"/>
      <c r="Y432" s="2"/>
      <c r="Z432" s="2"/>
    </row>
    <row r="433" spans="1:26" ht="15.75" customHeight="1">
      <c r="A433" s="4"/>
      <c r="B433" s="5"/>
      <c r="C433" s="4"/>
      <c r="D433" s="2"/>
      <c r="E433" s="4"/>
      <c r="F433" s="2"/>
      <c r="G433" s="2"/>
      <c r="H433" s="5"/>
      <c r="I433" s="5"/>
      <c r="J433" s="2"/>
      <c r="K433" s="2"/>
      <c r="L433" s="2"/>
      <c r="M433" s="2"/>
      <c r="N433" s="2"/>
      <c r="O433" s="2"/>
      <c r="P433" s="2"/>
      <c r="Q433" s="2"/>
      <c r="R433" s="2"/>
      <c r="S433" s="2"/>
      <c r="T433" s="2"/>
      <c r="U433" s="2"/>
      <c r="V433" s="2"/>
      <c r="W433" s="2"/>
      <c r="X433" s="2"/>
      <c r="Y433" s="2"/>
      <c r="Z433" s="2"/>
    </row>
    <row r="434" spans="1:26" ht="15.75" customHeight="1">
      <c r="A434" s="4"/>
      <c r="B434" s="5"/>
      <c r="C434" s="4"/>
      <c r="D434" s="2"/>
      <c r="E434" s="4"/>
      <c r="F434" s="2"/>
      <c r="G434" s="2"/>
      <c r="H434" s="5"/>
      <c r="I434" s="5"/>
      <c r="J434" s="2"/>
      <c r="K434" s="2"/>
      <c r="L434" s="2"/>
      <c r="M434" s="2"/>
      <c r="N434" s="2"/>
      <c r="O434" s="2"/>
      <c r="P434" s="2"/>
      <c r="Q434" s="2"/>
      <c r="R434" s="2"/>
      <c r="S434" s="2"/>
      <c r="T434" s="2"/>
      <c r="U434" s="2"/>
      <c r="V434" s="2"/>
      <c r="W434" s="2"/>
      <c r="X434" s="2"/>
      <c r="Y434" s="2"/>
      <c r="Z434" s="2"/>
    </row>
    <row r="435" spans="1:26" ht="15.75" customHeight="1">
      <c r="A435" s="4"/>
      <c r="B435" s="5"/>
      <c r="C435" s="4"/>
      <c r="D435" s="2"/>
      <c r="E435" s="4"/>
      <c r="F435" s="2"/>
      <c r="G435" s="2"/>
      <c r="H435" s="5"/>
      <c r="I435" s="5"/>
      <c r="J435" s="2"/>
      <c r="K435" s="2"/>
      <c r="L435" s="2"/>
      <c r="M435" s="2"/>
      <c r="N435" s="2"/>
      <c r="O435" s="2"/>
      <c r="P435" s="2"/>
      <c r="Q435" s="2"/>
      <c r="R435" s="2"/>
      <c r="S435" s="2"/>
      <c r="T435" s="2"/>
      <c r="U435" s="2"/>
      <c r="V435" s="2"/>
      <c r="W435" s="2"/>
      <c r="X435" s="2"/>
      <c r="Y435" s="2"/>
      <c r="Z435" s="2"/>
    </row>
    <row r="436" spans="1:26" ht="15.75" customHeight="1">
      <c r="A436" s="4"/>
      <c r="B436" s="5"/>
      <c r="C436" s="4"/>
      <c r="D436" s="2"/>
      <c r="E436" s="4"/>
      <c r="F436" s="2"/>
      <c r="G436" s="2"/>
      <c r="H436" s="5"/>
      <c r="I436" s="5"/>
      <c r="J436" s="2"/>
      <c r="K436" s="2"/>
      <c r="L436" s="2"/>
      <c r="M436" s="2"/>
      <c r="N436" s="2"/>
      <c r="O436" s="2"/>
      <c r="P436" s="2"/>
      <c r="Q436" s="2"/>
      <c r="R436" s="2"/>
      <c r="S436" s="2"/>
      <c r="T436" s="2"/>
      <c r="U436" s="2"/>
      <c r="V436" s="2"/>
      <c r="W436" s="2"/>
      <c r="X436" s="2"/>
      <c r="Y436" s="2"/>
      <c r="Z436" s="2"/>
    </row>
    <row r="437" spans="1:26" ht="15.75" customHeight="1">
      <c r="A437" s="4"/>
      <c r="B437" s="5"/>
      <c r="C437" s="4"/>
      <c r="D437" s="2"/>
      <c r="E437" s="4"/>
      <c r="F437" s="2"/>
      <c r="G437" s="2"/>
      <c r="H437" s="5"/>
      <c r="I437" s="5"/>
      <c r="J437" s="2"/>
      <c r="K437" s="2"/>
      <c r="L437" s="2"/>
      <c r="M437" s="2"/>
      <c r="N437" s="2"/>
      <c r="O437" s="2"/>
      <c r="P437" s="2"/>
      <c r="Q437" s="2"/>
      <c r="R437" s="2"/>
      <c r="S437" s="2"/>
      <c r="T437" s="2"/>
      <c r="U437" s="2"/>
      <c r="V437" s="2"/>
      <c r="W437" s="2"/>
      <c r="X437" s="2"/>
      <c r="Y437" s="2"/>
      <c r="Z437" s="2"/>
    </row>
    <row r="438" spans="1:26" ht="15.75" customHeight="1">
      <c r="A438" s="4"/>
      <c r="B438" s="5"/>
      <c r="C438" s="4"/>
      <c r="D438" s="2"/>
      <c r="E438" s="4"/>
      <c r="F438" s="2"/>
      <c r="G438" s="2"/>
      <c r="H438" s="5"/>
      <c r="I438" s="5"/>
      <c r="J438" s="2"/>
      <c r="K438" s="2"/>
      <c r="L438" s="2"/>
      <c r="M438" s="2"/>
      <c r="N438" s="2"/>
      <c r="O438" s="2"/>
      <c r="P438" s="2"/>
      <c r="Q438" s="2"/>
      <c r="R438" s="2"/>
      <c r="S438" s="2"/>
      <c r="T438" s="2"/>
      <c r="U438" s="2"/>
      <c r="V438" s="2"/>
      <c r="W438" s="2"/>
      <c r="X438" s="2"/>
      <c r="Y438" s="2"/>
      <c r="Z438" s="2"/>
    </row>
    <row r="439" spans="1:26" ht="15.75" customHeight="1">
      <c r="A439" s="4"/>
      <c r="B439" s="5"/>
      <c r="C439" s="4"/>
      <c r="D439" s="2"/>
      <c r="E439" s="4"/>
      <c r="F439" s="2"/>
      <c r="G439" s="2"/>
      <c r="H439" s="5"/>
      <c r="I439" s="5"/>
      <c r="J439" s="2"/>
      <c r="K439" s="2"/>
      <c r="L439" s="2"/>
      <c r="M439" s="2"/>
      <c r="N439" s="2"/>
      <c r="O439" s="2"/>
      <c r="P439" s="2"/>
      <c r="Q439" s="2"/>
      <c r="R439" s="2"/>
      <c r="S439" s="2"/>
      <c r="T439" s="2"/>
      <c r="U439" s="2"/>
      <c r="V439" s="2"/>
      <c r="W439" s="2"/>
      <c r="X439" s="2"/>
      <c r="Y439" s="2"/>
      <c r="Z439" s="2"/>
    </row>
    <row r="440" spans="1:26" ht="15.75" customHeight="1">
      <c r="A440" s="4"/>
      <c r="B440" s="5"/>
      <c r="C440" s="4"/>
      <c r="D440" s="2"/>
      <c r="E440" s="4"/>
      <c r="F440" s="2"/>
      <c r="G440" s="2"/>
      <c r="H440" s="5"/>
      <c r="I440" s="5"/>
      <c r="J440" s="2"/>
      <c r="K440" s="2"/>
      <c r="L440" s="2"/>
      <c r="M440" s="2"/>
      <c r="N440" s="2"/>
      <c r="O440" s="2"/>
      <c r="P440" s="2"/>
      <c r="Q440" s="2"/>
      <c r="R440" s="2"/>
      <c r="S440" s="2"/>
      <c r="T440" s="2"/>
      <c r="U440" s="2"/>
      <c r="V440" s="2"/>
      <c r="W440" s="2"/>
      <c r="X440" s="2"/>
      <c r="Y440" s="2"/>
      <c r="Z440" s="2"/>
    </row>
    <row r="441" spans="1:26" ht="15.75" customHeight="1">
      <c r="A441" s="4"/>
      <c r="B441" s="5"/>
      <c r="C441" s="4"/>
      <c r="D441" s="2"/>
      <c r="E441" s="4"/>
      <c r="F441" s="2"/>
      <c r="G441" s="2"/>
      <c r="H441" s="5"/>
      <c r="I441" s="5"/>
      <c r="J441" s="2"/>
      <c r="K441" s="2"/>
      <c r="L441" s="2"/>
      <c r="M441" s="2"/>
      <c r="N441" s="2"/>
      <c r="O441" s="2"/>
      <c r="P441" s="2"/>
      <c r="Q441" s="2"/>
      <c r="R441" s="2"/>
      <c r="S441" s="2"/>
      <c r="T441" s="2"/>
      <c r="U441" s="2"/>
      <c r="V441" s="2"/>
      <c r="W441" s="2"/>
      <c r="X441" s="2"/>
      <c r="Y441" s="2"/>
      <c r="Z441" s="2"/>
    </row>
    <row r="442" spans="1:26" ht="15.75" customHeight="1">
      <c r="A442" s="4"/>
      <c r="B442" s="5"/>
      <c r="C442" s="4"/>
      <c r="D442" s="2"/>
      <c r="E442" s="4"/>
      <c r="F442" s="2"/>
      <c r="G442" s="2"/>
      <c r="H442" s="5"/>
      <c r="I442" s="5"/>
      <c r="J442" s="2"/>
      <c r="K442" s="2"/>
      <c r="L442" s="2"/>
      <c r="M442" s="2"/>
      <c r="N442" s="2"/>
      <c r="O442" s="2"/>
      <c r="P442" s="2"/>
      <c r="Q442" s="2"/>
      <c r="R442" s="2"/>
      <c r="S442" s="2"/>
      <c r="T442" s="2"/>
      <c r="U442" s="2"/>
      <c r="V442" s="2"/>
      <c r="W442" s="2"/>
      <c r="X442" s="2"/>
      <c r="Y442" s="2"/>
      <c r="Z442" s="2"/>
    </row>
    <row r="443" spans="1:26" ht="15.75" customHeight="1">
      <c r="A443" s="4"/>
      <c r="B443" s="5"/>
      <c r="C443" s="4"/>
      <c r="D443" s="2"/>
      <c r="E443" s="4"/>
      <c r="F443" s="2"/>
      <c r="G443" s="2"/>
      <c r="H443" s="5"/>
      <c r="I443" s="5"/>
      <c r="J443" s="2"/>
      <c r="K443" s="2"/>
      <c r="L443" s="2"/>
      <c r="M443" s="2"/>
      <c r="N443" s="2"/>
      <c r="O443" s="2"/>
      <c r="P443" s="2"/>
      <c r="Q443" s="2"/>
      <c r="R443" s="2"/>
      <c r="S443" s="2"/>
      <c r="T443" s="2"/>
      <c r="U443" s="2"/>
      <c r="V443" s="2"/>
      <c r="W443" s="2"/>
      <c r="X443" s="2"/>
      <c r="Y443" s="2"/>
      <c r="Z443" s="2"/>
    </row>
    <row r="444" spans="1:26" ht="15.75" customHeight="1">
      <c r="A444" s="4"/>
      <c r="B444" s="5"/>
      <c r="C444" s="4"/>
      <c r="D444" s="2"/>
      <c r="E444" s="4"/>
      <c r="F444" s="2"/>
      <c r="G444" s="2"/>
      <c r="H444" s="5"/>
      <c r="I444" s="5"/>
      <c r="J444" s="2"/>
      <c r="K444" s="2"/>
      <c r="L444" s="2"/>
      <c r="M444" s="2"/>
      <c r="N444" s="2"/>
      <c r="O444" s="2"/>
      <c r="P444" s="2"/>
      <c r="Q444" s="2"/>
      <c r="R444" s="2"/>
      <c r="S444" s="2"/>
      <c r="T444" s="2"/>
      <c r="U444" s="2"/>
      <c r="V444" s="2"/>
      <c r="W444" s="2"/>
      <c r="X444" s="2"/>
      <c r="Y444" s="2"/>
      <c r="Z444" s="2"/>
    </row>
    <row r="445" spans="1:26" ht="15.75" customHeight="1">
      <c r="A445" s="4"/>
      <c r="B445" s="5"/>
      <c r="C445" s="4"/>
      <c r="D445" s="2"/>
      <c r="E445" s="4"/>
      <c r="F445" s="2"/>
      <c r="G445" s="2"/>
      <c r="H445" s="5"/>
      <c r="I445" s="5"/>
      <c r="J445" s="2"/>
      <c r="K445" s="2"/>
      <c r="L445" s="2"/>
      <c r="M445" s="2"/>
      <c r="N445" s="2"/>
      <c r="O445" s="2"/>
      <c r="P445" s="2"/>
      <c r="Q445" s="2"/>
      <c r="R445" s="2"/>
      <c r="S445" s="2"/>
      <c r="T445" s="2"/>
      <c r="U445" s="2"/>
      <c r="V445" s="2"/>
      <c r="W445" s="2"/>
      <c r="X445" s="2"/>
      <c r="Y445" s="2"/>
      <c r="Z445" s="2"/>
    </row>
    <row r="446" spans="1:26" ht="15.75" customHeight="1">
      <c r="A446" s="4"/>
      <c r="B446" s="5"/>
      <c r="C446" s="4"/>
      <c r="D446" s="2"/>
      <c r="E446" s="4"/>
      <c r="F446" s="2"/>
      <c r="G446" s="2"/>
      <c r="H446" s="5"/>
      <c r="I446" s="5"/>
      <c r="J446" s="2"/>
      <c r="K446" s="2"/>
      <c r="L446" s="2"/>
      <c r="M446" s="2"/>
      <c r="N446" s="2"/>
      <c r="O446" s="2"/>
      <c r="P446" s="2"/>
      <c r="Q446" s="2"/>
      <c r="R446" s="2"/>
      <c r="S446" s="2"/>
      <c r="T446" s="2"/>
      <c r="U446" s="2"/>
      <c r="V446" s="2"/>
      <c r="W446" s="2"/>
      <c r="X446" s="2"/>
      <c r="Y446" s="2"/>
      <c r="Z446" s="2"/>
    </row>
    <row r="447" spans="1:26" ht="15.75" customHeight="1">
      <c r="A447" s="4"/>
      <c r="B447" s="5"/>
      <c r="C447" s="4"/>
      <c r="D447" s="2"/>
      <c r="E447" s="4"/>
      <c r="F447" s="2"/>
      <c r="G447" s="2"/>
      <c r="H447" s="5"/>
      <c r="I447" s="5"/>
      <c r="J447" s="2"/>
      <c r="K447" s="2"/>
      <c r="L447" s="2"/>
      <c r="M447" s="2"/>
      <c r="N447" s="2"/>
      <c r="O447" s="2"/>
      <c r="P447" s="2"/>
      <c r="Q447" s="2"/>
      <c r="R447" s="2"/>
      <c r="S447" s="2"/>
      <c r="T447" s="2"/>
      <c r="U447" s="2"/>
      <c r="V447" s="2"/>
      <c r="W447" s="2"/>
      <c r="X447" s="2"/>
      <c r="Y447" s="2"/>
      <c r="Z447" s="2"/>
    </row>
    <row r="448" spans="1:26" ht="15.75" customHeight="1">
      <c r="A448" s="4"/>
      <c r="B448" s="5"/>
      <c r="C448" s="4"/>
      <c r="D448" s="2"/>
      <c r="E448" s="4"/>
      <c r="F448" s="2"/>
      <c r="G448" s="2"/>
      <c r="H448" s="5"/>
      <c r="I448" s="5"/>
      <c r="J448" s="2"/>
      <c r="K448" s="2"/>
      <c r="L448" s="2"/>
      <c r="M448" s="2"/>
      <c r="N448" s="2"/>
      <c r="O448" s="2"/>
      <c r="P448" s="2"/>
      <c r="Q448" s="2"/>
      <c r="R448" s="2"/>
      <c r="S448" s="2"/>
      <c r="T448" s="2"/>
      <c r="U448" s="2"/>
      <c r="V448" s="2"/>
      <c r="W448" s="2"/>
      <c r="X448" s="2"/>
      <c r="Y448" s="2"/>
      <c r="Z448" s="2"/>
    </row>
    <row r="449" spans="1:26" ht="15.75" customHeight="1">
      <c r="A449" s="4"/>
      <c r="B449" s="5"/>
      <c r="C449" s="4"/>
      <c r="D449" s="2"/>
      <c r="E449" s="4"/>
      <c r="F449" s="2"/>
      <c r="G449" s="2"/>
      <c r="H449" s="5"/>
      <c r="I449" s="5"/>
      <c r="J449" s="2"/>
      <c r="K449" s="2"/>
      <c r="L449" s="2"/>
      <c r="M449" s="2"/>
      <c r="N449" s="2"/>
      <c r="O449" s="2"/>
      <c r="P449" s="2"/>
      <c r="Q449" s="2"/>
      <c r="R449" s="2"/>
      <c r="S449" s="2"/>
      <c r="T449" s="2"/>
      <c r="U449" s="2"/>
      <c r="V449" s="2"/>
      <c r="W449" s="2"/>
      <c r="X449" s="2"/>
      <c r="Y449" s="2"/>
      <c r="Z449" s="2"/>
    </row>
    <row r="450" spans="1:26" ht="15.75" customHeight="1">
      <c r="A450" s="4"/>
      <c r="B450" s="5"/>
      <c r="C450" s="4"/>
      <c r="D450" s="2"/>
      <c r="E450" s="4"/>
      <c r="F450" s="2"/>
      <c r="G450" s="2"/>
      <c r="H450" s="5"/>
      <c r="I450" s="5"/>
      <c r="J450" s="2"/>
      <c r="K450" s="2"/>
      <c r="L450" s="2"/>
      <c r="M450" s="2"/>
      <c r="N450" s="2"/>
      <c r="O450" s="2"/>
      <c r="P450" s="2"/>
      <c r="Q450" s="2"/>
      <c r="R450" s="2"/>
      <c r="S450" s="2"/>
      <c r="T450" s="2"/>
      <c r="U450" s="2"/>
      <c r="V450" s="2"/>
      <c r="W450" s="2"/>
      <c r="X450" s="2"/>
      <c r="Y450" s="2"/>
      <c r="Z450" s="2"/>
    </row>
    <row r="451" spans="1:26" ht="15.75" customHeight="1">
      <c r="A451" s="4"/>
      <c r="B451" s="5"/>
      <c r="C451" s="4"/>
      <c r="D451" s="2"/>
      <c r="E451" s="4"/>
      <c r="F451" s="2"/>
      <c r="G451" s="2"/>
      <c r="H451" s="5"/>
      <c r="I451" s="5"/>
      <c r="J451" s="2"/>
      <c r="K451" s="2"/>
      <c r="L451" s="2"/>
      <c r="M451" s="2"/>
      <c r="N451" s="2"/>
      <c r="O451" s="2"/>
      <c r="P451" s="2"/>
      <c r="Q451" s="2"/>
      <c r="R451" s="2"/>
      <c r="S451" s="2"/>
      <c r="T451" s="2"/>
      <c r="U451" s="2"/>
      <c r="V451" s="2"/>
      <c r="W451" s="2"/>
      <c r="X451" s="2"/>
      <c r="Y451" s="2"/>
      <c r="Z451" s="2"/>
    </row>
    <row r="452" spans="1:26" ht="15.75" customHeight="1">
      <c r="A452" s="4"/>
      <c r="B452" s="5"/>
      <c r="C452" s="4"/>
      <c r="D452" s="2"/>
      <c r="E452" s="4"/>
      <c r="F452" s="2"/>
      <c r="G452" s="2"/>
      <c r="H452" s="5"/>
      <c r="I452" s="5"/>
      <c r="J452" s="2"/>
      <c r="K452" s="2"/>
      <c r="L452" s="2"/>
      <c r="M452" s="2"/>
      <c r="N452" s="2"/>
      <c r="O452" s="2"/>
      <c r="P452" s="2"/>
      <c r="Q452" s="2"/>
      <c r="R452" s="2"/>
      <c r="S452" s="2"/>
      <c r="T452" s="2"/>
      <c r="U452" s="2"/>
      <c r="V452" s="2"/>
      <c r="W452" s="2"/>
      <c r="X452" s="2"/>
      <c r="Y452" s="2"/>
      <c r="Z452" s="2"/>
    </row>
    <row r="453" spans="1:26" ht="15.75" customHeight="1">
      <c r="A453" s="4"/>
      <c r="B453" s="5"/>
      <c r="C453" s="4"/>
      <c r="D453" s="2"/>
      <c r="E453" s="4"/>
      <c r="F453" s="2"/>
      <c r="G453" s="2"/>
      <c r="H453" s="5"/>
      <c r="I453" s="5"/>
      <c r="J453" s="2"/>
      <c r="K453" s="2"/>
      <c r="L453" s="2"/>
      <c r="M453" s="2"/>
      <c r="N453" s="2"/>
      <c r="O453" s="2"/>
      <c r="P453" s="2"/>
      <c r="Q453" s="2"/>
      <c r="R453" s="2"/>
      <c r="S453" s="2"/>
      <c r="T453" s="2"/>
      <c r="U453" s="2"/>
      <c r="V453" s="2"/>
      <c r="W453" s="2"/>
      <c r="X453" s="2"/>
      <c r="Y453" s="2"/>
      <c r="Z453" s="2"/>
    </row>
    <row r="454" spans="1:26" ht="15.75" customHeight="1">
      <c r="A454" s="4"/>
      <c r="B454" s="5"/>
      <c r="C454" s="4"/>
      <c r="D454" s="2"/>
      <c r="E454" s="4"/>
      <c r="F454" s="2"/>
      <c r="G454" s="2"/>
      <c r="H454" s="5"/>
      <c r="I454" s="5"/>
      <c r="J454" s="2"/>
      <c r="K454" s="2"/>
      <c r="L454" s="2"/>
      <c r="M454" s="2"/>
      <c r="N454" s="2"/>
      <c r="O454" s="2"/>
      <c r="P454" s="2"/>
      <c r="Q454" s="2"/>
      <c r="R454" s="2"/>
      <c r="S454" s="2"/>
      <c r="T454" s="2"/>
      <c r="U454" s="2"/>
      <c r="V454" s="2"/>
      <c r="W454" s="2"/>
      <c r="X454" s="2"/>
      <c r="Y454" s="2"/>
      <c r="Z454" s="2"/>
    </row>
    <row r="455" spans="1:26" ht="15.75" customHeight="1">
      <c r="A455" s="4"/>
      <c r="B455" s="5"/>
      <c r="C455" s="4"/>
      <c r="D455" s="2"/>
      <c r="E455" s="4"/>
      <c r="F455" s="2"/>
      <c r="G455" s="2"/>
      <c r="H455" s="5"/>
      <c r="I455" s="5"/>
      <c r="J455" s="2"/>
      <c r="K455" s="2"/>
      <c r="L455" s="2"/>
      <c r="M455" s="2"/>
      <c r="N455" s="2"/>
      <c r="O455" s="2"/>
      <c r="P455" s="2"/>
      <c r="Q455" s="2"/>
      <c r="R455" s="2"/>
      <c r="S455" s="2"/>
      <c r="T455" s="2"/>
      <c r="U455" s="2"/>
      <c r="V455" s="2"/>
      <c r="W455" s="2"/>
      <c r="X455" s="2"/>
      <c r="Y455" s="2"/>
      <c r="Z455" s="2"/>
    </row>
    <row r="456" spans="1:26" ht="15.75" customHeight="1">
      <c r="A456" s="4"/>
      <c r="B456" s="5"/>
      <c r="C456" s="4"/>
      <c r="D456" s="2"/>
      <c r="E456" s="4"/>
      <c r="F456" s="2"/>
      <c r="G456" s="2"/>
      <c r="H456" s="5"/>
      <c r="I456" s="5"/>
      <c r="J456" s="2"/>
      <c r="K456" s="2"/>
      <c r="L456" s="2"/>
      <c r="M456" s="2"/>
      <c r="N456" s="2"/>
      <c r="O456" s="2"/>
      <c r="P456" s="2"/>
      <c r="Q456" s="2"/>
      <c r="R456" s="2"/>
      <c r="S456" s="2"/>
      <c r="T456" s="2"/>
      <c r="U456" s="2"/>
      <c r="V456" s="2"/>
      <c r="W456" s="2"/>
      <c r="X456" s="2"/>
      <c r="Y456" s="2"/>
      <c r="Z456" s="2"/>
    </row>
    <row r="457" spans="1:26" ht="15.75" customHeight="1">
      <c r="A457" s="4"/>
      <c r="B457" s="5"/>
      <c r="C457" s="4"/>
      <c r="D457" s="2"/>
      <c r="E457" s="4"/>
      <c r="F457" s="2"/>
      <c r="G457" s="2"/>
      <c r="H457" s="5"/>
      <c r="I457" s="5"/>
      <c r="J457" s="2"/>
      <c r="K457" s="2"/>
      <c r="L457" s="2"/>
      <c r="M457" s="2"/>
      <c r="N457" s="2"/>
      <c r="O457" s="2"/>
      <c r="P457" s="2"/>
      <c r="Q457" s="2"/>
      <c r="R457" s="2"/>
      <c r="S457" s="2"/>
      <c r="T457" s="2"/>
      <c r="U457" s="2"/>
      <c r="V457" s="2"/>
      <c r="W457" s="2"/>
      <c r="X457" s="2"/>
      <c r="Y457" s="2"/>
      <c r="Z457" s="2"/>
    </row>
    <row r="458" spans="1:26" ht="15.75" customHeight="1">
      <c r="A458" s="4"/>
      <c r="B458" s="5"/>
      <c r="C458" s="4"/>
      <c r="D458" s="2"/>
      <c r="E458" s="4"/>
      <c r="F458" s="2"/>
      <c r="G458" s="2"/>
      <c r="H458" s="5"/>
      <c r="I458" s="5"/>
      <c r="J458" s="2"/>
      <c r="K458" s="2"/>
      <c r="L458" s="2"/>
      <c r="M458" s="2"/>
      <c r="N458" s="2"/>
      <c r="O458" s="2"/>
      <c r="P458" s="2"/>
      <c r="Q458" s="2"/>
      <c r="R458" s="2"/>
      <c r="S458" s="2"/>
      <c r="T458" s="2"/>
      <c r="U458" s="2"/>
      <c r="V458" s="2"/>
      <c r="W458" s="2"/>
      <c r="X458" s="2"/>
      <c r="Y458" s="2"/>
      <c r="Z458" s="2"/>
    </row>
    <row r="459" spans="1:26" ht="15.75" customHeight="1">
      <c r="A459" s="4"/>
      <c r="B459" s="5"/>
      <c r="C459" s="4"/>
      <c r="D459" s="2"/>
      <c r="E459" s="4"/>
      <c r="F459" s="2"/>
      <c r="G459" s="2"/>
      <c r="H459" s="5"/>
      <c r="I459" s="5"/>
      <c r="J459" s="2"/>
      <c r="K459" s="2"/>
      <c r="L459" s="2"/>
      <c r="M459" s="2"/>
      <c r="N459" s="2"/>
      <c r="O459" s="2"/>
      <c r="P459" s="2"/>
      <c r="Q459" s="2"/>
      <c r="R459" s="2"/>
      <c r="S459" s="2"/>
      <c r="T459" s="2"/>
      <c r="U459" s="2"/>
      <c r="V459" s="2"/>
      <c r="W459" s="2"/>
      <c r="X459" s="2"/>
      <c r="Y459" s="2"/>
      <c r="Z459" s="2"/>
    </row>
    <row r="460" spans="1:26" ht="15.75" customHeight="1">
      <c r="A460" s="4"/>
      <c r="B460" s="5"/>
      <c r="C460" s="4"/>
      <c r="D460" s="2"/>
      <c r="E460" s="4"/>
      <c r="F460" s="2"/>
      <c r="G460" s="2"/>
      <c r="H460" s="5"/>
      <c r="I460" s="5"/>
      <c r="J460" s="2"/>
      <c r="K460" s="2"/>
      <c r="L460" s="2"/>
      <c r="M460" s="2"/>
      <c r="N460" s="2"/>
      <c r="O460" s="2"/>
      <c r="P460" s="2"/>
      <c r="Q460" s="2"/>
      <c r="R460" s="2"/>
      <c r="S460" s="2"/>
      <c r="T460" s="2"/>
      <c r="U460" s="2"/>
      <c r="V460" s="2"/>
      <c r="W460" s="2"/>
      <c r="X460" s="2"/>
      <c r="Y460" s="2"/>
      <c r="Z460" s="2"/>
    </row>
    <row r="461" spans="1:26" ht="15.75" customHeight="1">
      <c r="A461" s="4"/>
      <c r="B461" s="5"/>
      <c r="C461" s="4"/>
      <c r="D461" s="2"/>
      <c r="E461" s="4"/>
      <c r="F461" s="2"/>
      <c r="G461" s="2"/>
      <c r="H461" s="5"/>
      <c r="I461" s="5"/>
      <c r="J461" s="2"/>
      <c r="K461" s="2"/>
      <c r="L461" s="2"/>
      <c r="M461" s="2"/>
      <c r="N461" s="2"/>
      <c r="O461" s="2"/>
      <c r="P461" s="2"/>
      <c r="Q461" s="2"/>
      <c r="R461" s="2"/>
      <c r="S461" s="2"/>
      <c r="T461" s="2"/>
      <c r="U461" s="2"/>
      <c r="V461" s="2"/>
      <c r="W461" s="2"/>
      <c r="X461" s="2"/>
      <c r="Y461" s="2"/>
      <c r="Z461" s="2"/>
    </row>
    <row r="462" spans="1:26" ht="15.75" customHeight="1">
      <c r="A462" s="4"/>
      <c r="B462" s="5"/>
      <c r="C462" s="4"/>
      <c r="D462" s="2"/>
      <c r="E462" s="4"/>
      <c r="F462" s="2"/>
      <c r="G462" s="2"/>
      <c r="H462" s="5"/>
      <c r="I462" s="5"/>
      <c r="J462" s="2"/>
      <c r="K462" s="2"/>
      <c r="L462" s="2"/>
      <c r="M462" s="2"/>
      <c r="N462" s="2"/>
      <c r="O462" s="2"/>
      <c r="P462" s="2"/>
      <c r="Q462" s="2"/>
      <c r="R462" s="2"/>
      <c r="S462" s="2"/>
      <c r="T462" s="2"/>
      <c r="U462" s="2"/>
      <c r="V462" s="2"/>
      <c r="W462" s="2"/>
      <c r="X462" s="2"/>
      <c r="Y462" s="2"/>
      <c r="Z462" s="2"/>
    </row>
    <row r="463" spans="1:26" ht="15.75" customHeight="1">
      <c r="A463" s="4"/>
      <c r="B463" s="5"/>
      <c r="C463" s="4"/>
      <c r="D463" s="2"/>
      <c r="E463" s="4"/>
      <c r="F463" s="2"/>
      <c r="G463" s="2"/>
      <c r="H463" s="5"/>
      <c r="I463" s="5"/>
      <c r="J463" s="2"/>
      <c r="K463" s="2"/>
      <c r="L463" s="2"/>
      <c r="M463" s="2"/>
      <c r="N463" s="2"/>
      <c r="O463" s="2"/>
      <c r="P463" s="2"/>
      <c r="Q463" s="2"/>
      <c r="R463" s="2"/>
      <c r="S463" s="2"/>
      <c r="T463" s="2"/>
      <c r="U463" s="2"/>
      <c r="V463" s="2"/>
      <c r="W463" s="2"/>
      <c r="X463" s="2"/>
      <c r="Y463" s="2"/>
      <c r="Z463" s="2"/>
    </row>
    <row r="464" spans="1:26" ht="15.75" customHeight="1">
      <c r="A464" s="4"/>
      <c r="B464" s="5"/>
      <c r="C464" s="4"/>
      <c r="D464" s="2"/>
      <c r="E464" s="4"/>
      <c r="F464" s="2"/>
      <c r="G464" s="2"/>
      <c r="H464" s="5"/>
      <c r="I464" s="5"/>
      <c r="J464" s="2"/>
      <c r="K464" s="2"/>
      <c r="L464" s="2"/>
      <c r="M464" s="2"/>
      <c r="N464" s="2"/>
      <c r="O464" s="2"/>
      <c r="P464" s="2"/>
      <c r="Q464" s="2"/>
      <c r="R464" s="2"/>
      <c r="S464" s="2"/>
      <c r="T464" s="2"/>
      <c r="U464" s="2"/>
      <c r="V464" s="2"/>
      <c r="W464" s="2"/>
      <c r="X464" s="2"/>
      <c r="Y464" s="2"/>
      <c r="Z464" s="2"/>
    </row>
    <row r="465" spans="1:26" ht="15.75" customHeight="1">
      <c r="A465" s="4"/>
      <c r="B465" s="5"/>
      <c r="C465" s="4"/>
      <c r="D465" s="2"/>
      <c r="E465" s="4"/>
      <c r="F465" s="2"/>
      <c r="G465" s="2"/>
      <c r="H465" s="5"/>
      <c r="I465" s="5"/>
      <c r="J465" s="2"/>
      <c r="K465" s="2"/>
      <c r="L465" s="2"/>
      <c r="M465" s="2"/>
      <c r="N465" s="2"/>
      <c r="O465" s="2"/>
      <c r="P465" s="2"/>
      <c r="Q465" s="2"/>
      <c r="R465" s="2"/>
      <c r="S465" s="2"/>
      <c r="T465" s="2"/>
      <c r="U465" s="2"/>
      <c r="V465" s="2"/>
      <c r="W465" s="2"/>
      <c r="X465" s="2"/>
      <c r="Y465" s="2"/>
      <c r="Z465" s="2"/>
    </row>
    <row r="466" spans="1:26" ht="15.75" customHeight="1">
      <c r="A466" s="4"/>
      <c r="B466" s="5"/>
      <c r="C466" s="4"/>
      <c r="D466" s="2"/>
      <c r="E466" s="4"/>
      <c r="F466" s="2"/>
      <c r="G466" s="2"/>
      <c r="H466" s="5"/>
      <c r="I466" s="5"/>
      <c r="J466" s="2"/>
      <c r="K466" s="2"/>
      <c r="L466" s="2"/>
      <c r="M466" s="2"/>
      <c r="N466" s="2"/>
      <c r="O466" s="2"/>
      <c r="P466" s="2"/>
      <c r="Q466" s="2"/>
      <c r="R466" s="2"/>
      <c r="S466" s="2"/>
      <c r="T466" s="2"/>
      <c r="U466" s="2"/>
      <c r="V466" s="2"/>
      <c r="W466" s="2"/>
      <c r="X466" s="2"/>
      <c r="Y466" s="2"/>
      <c r="Z466" s="2"/>
    </row>
    <row r="467" spans="1:26" ht="15.75" customHeight="1">
      <c r="A467" s="4"/>
      <c r="B467" s="5"/>
      <c r="C467" s="4"/>
      <c r="D467" s="2"/>
      <c r="E467" s="4"/>
      <c r="F467" s="2"/>
      <c r="G467" s="2"/>
      <c r="H467" s="5"/>
      <c r="I467" s="5"/>
      <c r="J467" s="2"/>
      <c r="K467" s="2"/>
      <c r="L467" s="2"/>
      <c r="M467" s="2"/>
      <c r="N467" s="2"/>
      <c r="O467" s="2"/>
      <c r="P467" s="2"/>
      <c r="Q467" s="2"/>
      <c r="R467" s="2"/>
      <c r="S467" s="2"/>
      <c r="T467" s="2"/>
      <c r="U467" s="2"/>
      <c r="V467" s="2"/>
      <c r="W467" s="2"/>
      <c r="X467" s="2"/>
      <c r="Y467" s="2"/>
      <c r="Z467" s="2"/>
    </row>
    <row r="468" spans="1:26" ht="15.75" customHeight="1">
      <c r="A468" s="4"/>
      <c r="B468" s="5"/>
      <c r="C468" s="4"/>
      <c r="D468" s="2"/>
      <c r="E468" s="4"/>
      <c r="F468" s="2"/>
      <c r="G468" s="2"/>
      <c r="H468" s="5"/>
      <c r="I468" s="5"/>
      <c r="J468" s="2"/>
      <c r="K468" s="2"/>
      <c r="L468" s="2"/>
      <c r="M468" s="2"/>
      <c r="N468" s="2"/>
      <c r="O468" s="2"/>
      <c r="P468" s="2"/>
      <c r="Q468" s="2"/>
      <c r="R468" s="2"/>
      <c r="S468" s="2"/>
      <c r="T468" s="2"/>
      <c r="U468" s="2"/>
      <c r="V468" s="2"/>
      <c r="W468" s="2"/>
      <c r="X468" s="2"/>
      <c r="Y468" s="2"/>
      <c r="Z468" s="2"/>
    </row>
    <row r="469" spans="1:26" ht="15.75" customHeight="1">
      <c r="A469" s="4"/>
      <c r="B469" s="5"/>
      <c r="C469" s="4"/>
      <c r="D469" s="2"/>
      <c r="E469" s="4"/>
      <c r="F469" s="2"/>
      <c r="G469" s="2"/>
      <c r="H469" s="5"/>
      <c r="I469" s="5"/>
      <c r="J469" s="2"/>
      <c r="K469" s="2"/>
      <c r="L469" s="2"/>
      <c r="M469" s="2"/>
      <c r="N469" s="2"/>
      <c r="O469" s="2"/>
      <c r="P469" s="2"/>
      <c r="Q469" s="2"/>
      <c r="R469" s="2"/>
      <c r="S469" s="2"/>
      <c r="T469" s="2"/>
      <c r="U469" s="2"/>
      <c r="V469" s="2"/>
      <c r="W469" s="2"/>
      <c r="X469" s="2"/>
      <c r="Y469" s="2"/>
      <c r="Z469" s="2"/>
    </row>
    <row r="470" spans="1:26" ht="15.75" customHeight="1">
      <c r="A470" s="4"/>
      <c r="B470" s="5"/>
      <c r="C470" s="4"/>
      <c r="D470" s="2"/>
      <c r="E470" s="4"/>
      <c r="F470" s="2"/>
      <c r="G470" s="2"/>
      <c r="H470" s="5"/>
      <c r="I470" s="5"/>
      <c r="J470" s="2"/>
      <c r="K470" s="2"/>
      <c r="L470" s="2"/>
      <c r="M470" s="2"/>
      <c r="N470" s="2"/>
      <c r="O470" s="2"/>
      <c r="P470" s="2"/>
      <c r="Q470" s="2"/>
      <c r="R470" s="2"/>
      <c r="S470" s="2"/>
      <c r="T470" s="2"/>
      <c r="U470" s="2"/>
      <c r="V470" s="2"/>
      <c r="W470" s="2"/>
      <c r="X470" s="2"/>
      <c r="Y470" s="2"/>
      <c r="Z470" s="2"/>
    </row>
    <row r="471" spans="1:26" ht="15.75" customHeight="1">
      <c r="A471" s="4"/>
      <c r="B471" s="5"/>
      <c r="C471" s="4"/>
      <c r="D471" s="2"/>
      <c r="E471" s="4"/>
      <c r="F471" s="2"/>
      <c r="G471" s="2"/>
      <c r="H471" s="5"/>
      <c r="I471" s="5"/>
      <c r="J471" s="2"/>
      <c r="K471" s="2"/>
      <c r="L471" s="2"/>
      <c r="M471" s="2"/>
      <c r="N471" s="2"/>
      <c r="O471" s="2"/>
      <c r="P471" s="2"/>
      <c r="Q471" s="2"/>
      <c r="R471" s="2"/>
      <c r="S471" s="2"/>
      <c r="T471" s="2"/>
      <c r="U471" s="2"/>
      <c r="V471" s="2"/>
      <c r="W471" s="2"/>
      <c r="X471" s="2"/>
      <c r="Y471" s="2"/>
      <c r="Z471" s="2"/>
    </row>
    <row r="472" spans="1:26" ht="15.75" customHeight="1">
      <c r="A472" s="4"/>
      <c r="B472" s="5"/>
      <c r="C472" s="4"/>
      <c r="D472" s="2"/>
      <c r="E472" s="4"/>
      <c r="F472" s="2"/>
      <c r="G472" s="2"/>
      <c r="H472" s="5"/>
      <c r="I472" s="5"/>
      <c r="J472" s="2"/>
      <c r="K472" s="2"/>
      <c r="L472" s="2"/>
      <c r="M472" s="2"/>
      <c r="N472" s="2"/>
      <c r="O472" s="2"/>
      <c r="P472" s="2"/>
      <c r="Q472" s="2"/>
      <c r="R472" s="2"/>
      <c r="S472" s="2"/>
      <c r="T472" s="2"/>
      <c r="U472" s="2"/>
      <c r="V472" s="2"/>
      <c r="W472" s="2"/>
      <c r="X472" s="2"/>
      <c r="Y472" s="2"/>
      <c r="Z472" s="2"/>
    </row>
    <row r="473" spans="1:26" ht="15.75" customHeight="1">
      <c r="A473" s="4"/>
      <c r="B473" s="5"/>
      <c r="C473" s="4"/>
      <c r="D473" s="2"/>
      <c r="E473" s="4"/>
      <c r="F473" s="2"/>
      <c r="G473" s="2"/>
      <c r="H473" s="5"/>
      <c r="I473" s="5"/>
      <c r="J473" s="2"/>
      <c r="K473" s="2"/>
      <c r="L473" s="2"/>
      <c r="M473" s="2"/>
      <c r="N473" s="2"/>
      <c r="O473" s="2"/>
      <c r="P473" s="2"/>
      <c r="Q473" s="2"/>
      <c r="R473" s="2"/>
      <c r="S473" s="2"/>
      <c r="T473" s="2"/>
      <c r="U473" s="2"/>
      <c r="V473" s="2"/>
      <c r="W473" s="2"/>
      <c r="X473" s="2"/>
      <c r="Y473" s="2"/>
      <c r="Z473" s="2"/>
    </row>
    <row r="474" spans="1:26" ht="15.75" customHeight="1">
      <c r="A474" s="4"/>
      <c r="B474" s="5"/>
      <c r="C474" s="4"/>
      <c r="D474" s="2"/>
      <c r="E474" s="4"/>
      <c r="F474" s="2"/>
      <c r="G474" s="2"/>
      <c r="H474" s="5"/>
      <c r="I474" s="5"/>
      <c r="J474" s="2"/>
      <c r="K474" s="2"/>
      <c r="L474" s="2"/>
      <c r="M474" s="2"/>
      <c r="N474" s="2"/>
      <c r="O474" s="2"/>
      <c r="P474" s="2"/>
      <c r="Q474" s="2"/>
      <c r="R474" s="2"/>
      <c r="S474" s="2"/>
      <c r="T474" s="2"/>
      <c r="U474" s="2"/>
      <c r="V474" s="2"/>
      <c r="W474" s="2"/>
      <c r="X474" s="2"/>
      <c r="Y474" s="2"/>
      <c r="Z474" s="2"/>
    </row>
    <row r="475" spans="1:26" ht="15.75" customHeight="1">
      <c r="A475" s="4"/>
      <c r="B475" s="5"/>
      <c r="C475" s="4"/>
      <c r="D475" s="2"/>
      <c r="E475" s="4"/>
      <c r="F475" s="2"/>
      <c r="G475" s="2"/>
      <c r="H475" s="5"/>
      <c r="I475" s="5"/>
      <c r="J475" s="2"/>
      <c r="K475" s="2"/>
      <c r="L475" s="2"/>
      <c r="M475" s="2"/>
      <c r="N475" s="2"/>
      <c r="O475" s="2"/>
      <c r="P475" s="2"/>
      <c r="Q475" s="2"/>
      <c r="R475" s="2"/>
      <c r="S475" s="2"/>
      <c r="T475" s="2"/>
      <c r="U475" s="2"/>
      <c r="V475" s="2"/>
      <c r="W475" s="2"/>
      <c r="X475" s="2"/>
      <c r="Y475" s="2"/>
      <c r="Z475" s="2"/>
    </row>
    <row r="476" spans="1:26" ht="15.75" customHeight="1">
      <c r="A476" s="4"/>
      <c r="B476" s="5"/>
      <c r="C476" s="4"/>
      <c r="D476" s="2"/>
      <c r="E476" s="4"/>
      <c r="F476" s="2"/>
      <c r="G476" s="2"/>
      <c r="H476" s="5"/>
      <c r="I476" s="5"/>
      <c r="J476" s="2"/>
      <c r="K476" s="2"/>
      <c r="L476" s="2"/>
      <c r="M476" s="2"/>
      <c r="N476" s="2"/>
      <c r="O476" s="2"/>
      <c r="P476" s="2"/>
      <c r="Q476" s="2"/>
      <c r="R476" s="2"/>
      <c r="S476" s="2"/>
      <c r="T476" s="2"/>
      <c r="U476" s="2"/>
      <c r="V476" s="2"/>
      <c r="W476" s="2"/>
      <c r="X476" s="2"/>
      <c r="Y476" s="2"/>
      <c r="Z476" s="2"/>
    </row>
    <row r="477" spans="1:26" ht="15.75" customHeight="1">
      <c r="A477" s="4"/>
      <c r="B477" s="5"/>
      <c r="C477" s="4"/>
      <c r="D477" s="2"/>
      <c r="E477" s="4"/>
      <c r="F477" s="2"/>
      <c r="G477" s="2"/>
      <c r="H477" s="5"/>
      <c r="I477" s="5"/>
      <c r="J477" s="2"/>
      <c r="K477" s="2"/>
      <c r="L477" s="2"/>
      <c r="M477" s="2"/>
      <c r="N477" s="2"/>
      <c r="O477" s="2"/>
      <c r="P477" s="2"/>
      <c r="Q477" s="2"/>
      <c r="R477" s="2"/>
      <c r="S477" s="2"/>
      <c r="T477" s="2"/>
      <c r="U477" s="2"/>
      <c r="V477" s="2"/>
      <c r="W477" s="2"/>
      <c r="X477" s="2"/>
      <c r="Y477" s="2"/>
      <c r="Z477" s="2"/>
    </row>
    <row r="478" spans="1:26" ht="15.75" customHeight="1">
      <c r="A478" s="4"/>
      <c r="B478" s="5"/>
      <c r="C478" s="4"/>
      <c r="D478" s="2"/>
      <c r="E478" s="4"/>
      <c r="F478" s="2"/>
      <c r="G478" s="2"/>
      <c r="H478" s="5"/>
      <c r="I478" s="5"/>
      <c r="J478" s="2"/>
      <c r="K478" s="2"/>
      <c r="L478" s="2"/>
      <c r="M478" s="2"/>
      <c r="N478" s="2"/>
      <c r="O478" s="2"/>
      <c r="P478" s="2"/>
      <c r="Q478" s="2"/>
      <c r="R478" s="2"/>
      <c r="S478" s="2"/>
      <c r="T478" s="2"/>
      <c r="U478" s="2"/>
      <c r="V478" s="2"/>
      <c r="W478" s="2"/>
      <c r="X478" s="2"/>
      <c r="Y478" s="2"/>
      <c r="Z478" s="2"/>
    </row>
    <row r="479" spans="1:26" ht="15.75" customHeight="1">
      <c r="A479" s="4"/>
      <c r="B479" s="5"/>
      <c r="C479" s="4"/>
      <c r="D479" s="2"/>
      <c r="E479" s="4"/>
      <c r="F479" s="2"/>
      <c r="G479" s="2"/>
      <c r="H479" s="5"/>
      <c r="I479" s="5"/>
      <c r="J479" s="2"/>
      <c r="K479" s="2"/>
      <c r="L479" s="2"/>
      <c r="M479" s="2"/>
      <c r="N479" s="2"/>
      <c r="O479" s="2"/>
      <c r="P479" s="2"/>
      <c r="Q479" s="2"/>
      <c r="R479" s="2"/>
      <c r="S479" s="2"/>
      <c r="T479" s="2"/>
      <c r="U479" s="2"/>
      <c r="V479" s="2"/>
      <c r="W479" s="2"/>
      <c r="X479" s="2"/>
      <c r="Y479" s="2"/>
      <c r="Z479" s="2"/>
    </row>
    <row r="480" spans="1:26" ht="15.75" customHeight="1">
      <c r="A480" s="4"/>
      <c r="B480" s="5"/>
      <c r="C480" s="4"/>
      <c r="D480" s="2"/>
      <c r="E480" s="4"/>
      <c r="F480" s="2"/>
      <c r="G480" s="2"/>
      <c r="H480" s="5"/>
      <c r="I480" s="5"/>
      <c r="J480" s="2"/>
      <c r="K480" s="2"/>
      <c r="L480" s="2"/>
      <c r="M480" s="2"/>
      <c r="N480" s="2"/>
      <c r="O480" s="2"/>
      <c r="P480" s="2"/>
      <c r="Q480" s="2"/>
      <c r="R480" s="2"/>
      <c r="S480" s="2"/>
      <c r="T480" s="2"/>
      <c r="U480" s="2"/>
      <c r="V480" s="2"/>
      <c r="W480" s="2"/>
      <c r="X480" s="2"/>
      <c r="Y480" s="2"/>
      <c r="Z480" s="2"/>
    </row>
    <row r="481" spans="1:26" ht="15.75" customHeight="1">
      <c r="A481" s="4"/>
      <c r="B481" s="5"/>
      <c r="C481" s="4"/>
      <c r="D481" s="2"/>
      <c r="E481" s="4"/>
      <c r="F481" s="2"/>
      <c r="G481" s="2"/>
      <c r="H481" s="5"/>
      <c r="I481" s="5"/>
      <c r="J481" s="2"/>
      <c r="K481" s="2"/>
      <c r="L481" s="2"/>
      <c r="M481" s="2"/>
      <c r="N481" s="2"/>
      <c r="O481" s="2"/>
      <c r="P481" s="2"/>
      <c r="Q481" s="2"/>
      <c r="R481" s="2"/>
      <c r="S481" s="2"/>
      <c r="T481" s="2"/>
      <c r="U481" s="2"/>
      <c r="V481" s="2"/>
      <c r="W481" s="2"/>
      <c r="X481" s="2"/>
      <c r="Y481" s="2"/>
      <c r="Z481" s="2"/>
    </row>
    <row r="482" spans="1:26" ht="15.75" customHeight="1">
      <c r="A482" s="4"/>
      <c r="B482" s="5"/>
      <c r="C482" s="4"/>
      <c r="D482" s="2"/>
      <c r="E482" s="4"/>
      <c r="F482" s="2"/>
      <c r="G482" s="2"/>
      <c r="H482" s="5"/>
      <c r="I482" s="5"/>
      <c r="J482" s="2"/>
      <c r="K482" s="2"/>
      <c r="L482" s="2"/>
      <c r="M482" s="2"/>
      <c r="N482" s="2"/>
      <c r="O482" s="2"/>
      <c r="P482" s="2"/>
      <c r="Q482" s="2"/>
      <c r="R482" s="2"/>
      <c r="S482" s="2"/>
      <c r="T482" s="2"/>
      <c r="U482" s="2"/>
      <c r="V482" s="2"/>
      <c r="W482" s="2"/>
      <c r="X482" s="2"/>
      <c r="Y482" s="2"/>
      <c r="Z482" s="2"/>
    </row>
    <row r="483" spans="1:26" ht="15.75" customHeight="1">
      <c r="A483" s="4"/>
      <c r="B483" s="5"/>
      <c r="C483" s="4"/>
      <c r="D483" s="2"/>
      <c r="E483" s="4"/>
      <c r="F483" s="2"/>
      <c r="G483" s="2"/>
      <c r="H483" s="5"/>
      <c r="I483" s="5"/>
      <c r="J483" s="2"/>
      <c r="K483" s="2"/>
      <c r="L483" s="2"/>
      <c r="M483" s="2"/>
      <c r="N483" s="2"/>
      <c r="O483" s="2"/>
      <c r="P483" s="2"/>
      <c r="Q483" s="2"/>
      <c r="R483" s="2"/>
      <c r="S483" s="2"/>
      <c r="T483" s="2"/>
      <c r="U483" s="2"/>
      <c r="V483" s="2"/>
      <c r="W483" s="2"/>
      <c r="X483" s="2"/>
      <c r="Y483" s="2"/>
      <c r="Z483" s="2"/>
    </row>
    <row r="484" spans="1:26" ht="15.75" customHeight="1">
      <c r="A484" s="4"/>
      <c r="B484" s="5"/>
      <c r="C484" s="4"/>
      <c r="D484" s="2"/>
      <c r="E484" s="4"/>
      <c r="F484" s="2"/>
      <c r="G484" s="2"/>
      <c r="H484" s="5"/>
      <c r="I484" s="5"/>
      <c r="J484" s="2"/>
      <c r="K484" s="2"/>
      <c r="L484" s="2"/>
      <c r="M484" s="2"/>
      <c r="N484" s="2"/>
      <c r="O484" s="2"/>
      <c r="P484" s="2"/>
      <c r="Q484" s="2"/>
      <c r="R484" s="2"/>
      <c r="S484" s="2"/>
      <c r="T484" s="2"/>
      <c r="U484" s="2"/>
      <c r="V484" s="2"/>
      <c r="W484" s="2"/>
      <c r="X484" s="2"/>
      <c r="Y484" s="2"/>
      <c r="Z484" s="2"/>
    </row>
    <row r="485" spans="1:26" ht="15.75" customHeight="1">
      <c r="A485" s="4"/>
      <c r="B485" s="5"/>
      <c r="C485" s="4"/>
      <c r="D485" s="2"/>
      <c r="E485" s="4"/>
      <c r="F485" s="2"/>
      <c r="G485" s="2"/>
      <c r="H485" s="5"/>
      <c r="I485" s="5"/>
      <c r="J485" s="2"/>
      <c r="K485" s="2"/>
      <c r="L485" s="2"/>
      <c r="M485" s="2"/>
      <c r="N485" s="2"/>
      <c r="O485" s="2"/>
      <c r="P485" s="2"/>
      <c r="Q485" s="2"/>
      <c r="R485" s="2"/>
      <c r="S485" s="2"/>
      <c r="T485" s="2"/>
      <c r="U485" s="2"/>
      <c r="V485" s="2"/>
      <c r="W485" s="2"/>
      <c r="X485" s="2"/>
      <c r="Y485" s="2"/>
      <c r="Z485" s="2"/>
    </row>
    <row r="486" spans="1:26" ht="15.75" customHeight="1">
      <c r="A486" s="4"/>
      <c r="B486" s="5"/>
      <c r="C486" s="4"/>
      <c r="D486" s="2"/>
      <c r="E486" s="4"/>
      <c r="F486" s="2"/>
      <c r="G486" s="2"/>
      <c r="H486" s="5"/>
      <c r="I486" s="5"/>
      <c r="J486" s="2"/>
      <c r="K486" s="2"/>
      <c r="L486" s="2"/>
      <c r="M486" s="2"/>
      <c r="N486" s="2"/>
      <c r="O486" s="2"/>
      <c r="P486" s="2"/>
      <c r="Q486" s="2"/>
      <c r="R486" s="2"/>
      <c r="S486" s="2"/>
      <c r="T486" s="2"/>
      <c r="U486" s="2"/>
      <c r="V486" s="2"/>
      <c r="W486" s="2"/>
      <c r="X486" s="2"/>
      <c r="Y486" s="2"/>
      <c r="Z486" s="2"/>
    </row>
    <row r="487" spans="1:26" ht="15.75" customHeight="1">
      <c r="A487" s="4"/>
      <c r="B487" s="5"/>
      <c r="C487" s="4"/>
      <c r="D487" s="2"/>
      <c r="E487" s="4"/>
      <c r="F487" s="2"/>
      <c r="G487" s="2"/>
      <c r="H487" s="5"/>
      <c r="I487" s="5"/>
      <c r="J487" s="2"/>
      <c r="K487" s="2"/>
      <c r="L487" s="2"/>
      <c r="M487" s="2"/>
      <c r="N487" s="2"/>
      <c r="O487" s="2"/>
      <c r="P487" s="2"/>
      <c r="Q487" s="2"/>
      <c r="R487" s="2"/>
      <c r="S487" s="2"/>
      <c r="T487" s="2"/>
      <c r="U487" s="2"/>
      <c r="V487" s="2"/>
      <c r="W487" s="2"/>
      <c r="X487" s="2"/>
      <c r="Y487" s="2"/>
      <c r="Z487" s="2"/>
    </row>
    <row r="488" spans="1:26" ht="15.75" customHeight="1">
      <c r="A488" s="4"/>
      <c r="B488" s="5"/>
      <c r="C488" s="4"/>
      <c r="D488" s="2"/>
      <c r="E488" s="4"/>
      <c r="F488" s="2"/>
      <c r="G488" s="2"/>
      <c r="H488" s="5"/>
      <c r="I488" s="5"/>
      <c r="J488" s="2"/>
      <c r="K488" s="2"/>
      <c r="L488" s="2"/>
      <c r="M488" s="2"/>
      <c r="N488" s="2"/>
      <c r="O488" s="2"/>
      <c r="P488" s="2"/>
      <c r="Q488" s="2"/>
      <c r="R488" s="2"/>
      <c r="S488" s="2"/>
      <c r="T488" s="2"/>
      <c r="U488" s="2"/>
      <c r="V488" s="2"/>
      <c r="W488" s="2"/>
      <c r="X488" s="2"/>
      <c r="Y488" s="2"/>
      <c r="Z488" s="2"/>
    </row>
    <row r="489" spans="1:26" ht="15.75" customHeight="1">
      <c r="A489" s="4"/>
      <c r="B489" s="5"/>
      <c r="C489" s="4"/>
      <c r="D489" s="2"/>
      <c r="E489" s="4"/>
      <c r="F489" s="2"/>
      <c r="G489" s="2"/>
      <c r="H489" s="5"/>
      <c r="I489" s="5"/>
      <c r="J489" s="2"/>
      <c r="K489" s="2"/>
      <c r="L489" s="2"/>
      <c r="M489" s="2"/>
      <c r="N489" s="2"/>
      <c r="O489" s="2"/>
      <c r="P489" s="2"/>
      <c r="Q489" s="2"/>
      <c r="R489" s="2"/>
      <c r="S489" s="2"/>
      <c r="T489" s="2"/>
      <c r="U489" s="2"/>
      <c r="V489" s="2"/>
      <c r="W489" s="2"/>
      <c r="X489" s="2"/>
      <c r="Y489" s="2"/>
      <c r="Z489" s="2"/>
    </row>
    <row r="490" spans="1:26" ht="15.75" customHeight="1">
      <c r="A490" s="4"/>
      <c r="B490" s="5"/>
      <c r="C490" s="4"/>
      <c r="D490" s="2"/>
      <c r="E490" s="4"/>
      <c r="F490" s="2"/>
      <c r="G490" s="2"/>
      <c r="H490" s="5"/>
      <c r="I490" s="5"/>
      <c r="J490" s="2"/>
      <c r="K490" s="2"/>
      <c r="L490" s="2"/>
      <c r="M490" s="2"/>
      <c r="N490" s="2"/>
      <c r="O490" s="2"/>
      <c r="P490" s="2"/>
      <c r="Q490" s="2"/>
      <c r="R490" s="2"/>
      <c r="S490" s="2"/>
      <c r="T490" s="2"/>
      <c r="U490" s="2"/>
      <c r="V490" s="2"/>
      <c r="W490" s="2"/>
      <c r="X490" s="2"/>
      <c r="Y490" s="2"/>
      <c r="Z490" s="2"/>
    </row>
    <row r="491" spans="1:26" ht="15.75" customHeight="1">
      <c r="A491" s="4"/>
      <c r="B491" s="5"/>
      <c r="C491" s="4"/>
      <c r="D491" s="2"/>
      <c r="E491" s="4"/>
      <c r="F491" s="2"/>
      <c r="G491" s="2"/>
      <c r="H491" s="5"/>
      <c r="I491" s="5"/>
      <c r="J491" s="2"/>
      <c r="K491" s="2"/>
      <c r="L491" s="2"/>
      <c r="M491" s="2"/>
      <c r="N491" s="2"/>
      <c r="O491" s="2"/>
      <c r="P491" s="2"/>
      <c r="Q491" s="2"/>
      <c r="R491" s="2"/>
      <c r="S491" s="2"/>
      <c r="T491" s="2"/>
      <c r="U491" s="2"/>
      <c r="V491" s="2"/>
      <c r="W491" s="2"/>
      <c r="X491" s="2"/>
      <c r="Y491" s="2"/>
      <c r="Z491" s="2"/>
    </row>
    <row r="492" spans="1:26" ht="15.75" customHeight="1">
      <c r="A492" s="4"/>
      <c r="B492" s="5"/>
      <c r="C492" s="4"/>
      <c r="D492" s="2"/>
      <c r="E492" s="4"/>
      <c r="F492" s="2"/>
      <c r="G492" s="2"/>
      <c r="H492" s="5"/>
      <c r="I492" s="5"/>
      <c r="J492" s="2"/>
      <c r="K492" s="2"/>
      <c r="L492" s="2"/>
      <c r="M492" s="2"/>
      <c r="N492" s="2"/>
      <c r="O492" s="2"/>
      <c r="P492" s="2"/>
      <c r="Q492" s="2"/>
      <c r="R492" s="2"/>
      <c r="S492" s="2"/>
      <c r="T492" s="2"/>
      <c r="U492" s="2"/>
      <c r="V492" s="2"/>
      <c r="W492" s="2"/>
      <c r="X492" s="2"/>
      <c r="Y492" s="2"/>
      <c r="Z492" s="2"/>
    </row>
    <row r="493" spans="1:26" ht="15.75" customHeight="1">
      <c r="A493" s="4"/>
      <c r="B493" s="5"/>
      <c r="C493" s="4"/>
      <c r="D493" s="2"/>
      <c r="E493" s="4"/>
      <c r="F493" s="2"/>
      <c r="G493" s="2"/>
      <c r="H493" s="5"/>
      <c r="I493" s="5"/>
      <c r="J493" s="2"/>
      <c r="K493" s="2"/>
      <c r="L493" s="2"/>
      <c r="M493" s="2"/>
      <c r="N493" s="2"/>
      <c r="O493" s="2"/>
      <c r="P493" s="2"/>
      <c r="Q493" s="2"/>
      <c r="R493" s="2"/>
      <c r="S493" s="2"/>
      <c r="T493" s="2"/>
      <c r="U493" s="2"/>
      <c r="V493" s="2"/>
      <c r="W493" s="2"/>
      <c r="X493" s="2"/>
      <c r="Y493" s="2"/>
      <c r="Z493" s="2"/>
    </row>
    <row r="494" spans="1:26" ht="15.75" customHeight="1">
      <c r="A494" s="4"/>
      <c r="B494" s="5"/>
      <c r="C494" s="4"/>
      <c r="D494" s="2"/>
      <c r="E494" s="4"/>
      <c r="F494" s="2"/>
      <c r="G494" s="2"/>
      <c r="H494" s="5"/>
      <c r="I494" s="5"/>
      <c r="J494" s="2"/>
      <c r="K494" s="2"/>
      <c r="L494" s="2"/>
      <c r="M494" s="2"/>
      <c r="N494" s="2"/>
      <c r="O494" s="2"/>
      <c r="P494" s="2"/>
      <c r="Q494" s="2"/>
      <c r="R494" s="2"/>
      <c r="S494" s="2"/>
      <c r="T494" s="2"/>
      <c r="U494" s="2"/>
      <c r="V494" s="2"/>
      <c r="W494" s="2"/>
      <c r="X494" s="2"/>
      <c r="Y494" s="2"/>
      <c r="Z494" s="2"/>
    </row>
    <row r="495" spans="1:26" ht="15.75" customHeight="1">
      <c r="A495" s="4"/>
      <c r="B495" s="5"/>
      <c r="C495" s="4"/>
      <c r="D495" s="2"/>
      <c r="E495" s="4"/>
      <c r="F495" s="2"/>
      <c r="G495" s="2"/>
      <c r="H495" s="5"/>
      <c r="I495" s="5"/>
      <c r="J495" s="2"/>
      <c r="K495" s="2"/>
      <c r="L495" s="2"/>
      <c r="M495" s="2"/>
      <c r="N495" s="2"/>
      <c r="O495" s="2"/>
      <c r="P495" s="2"/>
      <c r="Q495" s="2"/>
      <c r="R495" s="2"/>
      <c r="S495" s="2"/>
      <c r="T495" s="2"/>
      <c r="U495" s="2"/>
      <c r="V495" s="2"/>
      <c r="W495" s="2"/>
      <c r="X495" s="2"/>
      <c r="Y495" s="2"/>
      <c r="Z495" s="2"/>
    </row>
    <row r="496" spans="1:26" ht="15.75" customHeight="1">
      <c r="A496" s="4"/>
      <c r="B496" s="5"/>
      <c r="C496" s="4"/>
      <c r="D496" s="2"/>
      <c r="E496" s="4"/>
      <c r="F496" s="2"/>
      <c r="G496" s="2"/>
      <c r="H496" s="5"/>
      <c r="I496" s="5"/>
      <c r="J496" s="2"/>
      <c r="K496" s="2"/>
      <c r="L496" s="2"/>
      <c r="M496" s="2"/>
      <c r="N496" s="2"/>
      <c r="O496" s="2"/>
      <c r="P496" s="2"/>
      <c r="Q496" s="2"/>
      <c r="R496" s="2"/>
      <c r="S496" s="2"/>
      <c r="T496" s="2"/>
      <c r="U496" s="2"/>
      <c r="V496" s="2"/>
      <c r="W496" s="2"/>
      <c r="X496" s="2"/>
      <c r="Y496" s="2"/>
      <c r="Z496" s="2"/>
    </row>
    <row r="497" spans="1:26" ht="15.75" customHeight="1">
      <c r="A497" s="4"/>
      <c r="B497" s="5"/>
      <c r="C497" s="4"/>
      <c r="D497" s="2"/>
      <c r="E497" s="4"/>
      <c r="F497" s="2"/>
      <c r="G497" s="2"/>
      <c r="H497" s="5"/>
      <c r="I497" s="5"/>
      <c r="J497" s="2"/>
      <c r="K497" s="2"/>
      <c r="L497" s="2"/>
      <c r="M497" s="2"/>
      <c r="N497" s="2"/>
      <c r="O497" s="2"/>
      <c r="P497" s="2"/>
      <c r="Q497" s="2"/>
      <c r="R497" s="2"/>
      <c r="S497" s="2"/>
      <c r="T497" s="2"/>
      <c r="U497" s="2"/>
      <c r="V497" s="2"/>
      <c r="W497" s="2"/>
      <c r="X497" s="2"/>
      <c r="Y497" s="2"/>
      <c r="Z497" s="2"/>
    </row>
    <row r="498" spans="1:26" ht="15.75" customHeight="1">
      <c r="A498" s="4"/>
      <c r="B498" s="5"/>
      <c r="C498" s="4"/>
      <c r="D498" s="2"/>
      <c r="E498" s="4"/>
      <c r="F498" s="2"/>
      <c r="G498" s="2"/>
      <c r="H498" s="5"/>
      <c r="I498" s="5"/>
      <c r="J498" s="2"/>
      <c r="K498" s="2"/>
      <c r="L498" s="2"/>
      <c r="M498" s="2"/>
      <c r="N498" s="2"/>
      <c r="O498" s="2"/>
      <c r="P498" s="2"/>
      <c r="Q498" s="2"/>
      <c r="R498" s="2"/>
      <c r="S498" s="2"/>
      <c r="T498" s="2"/>
      <c r="U498" s="2"/>
      <c r="V498" s="2"/>
      <c r="W498" s="2"/>
      <c r="X498" s="2"/>
      <c r="Y498" s="2"/>
      <c r="Z498" s="2"/>
    </row>
    <row r="499" spans="1:26" ht="15.75" customHeight="1">
      <c r="A499" s="4"/>
      <c r="B499" s="5"/>
      <c r="C499" s="4"/>
      <c r="D499" s="2"/>
      <c r="E499" s="4"/>
      <c r="F499" s="2"/>
      <c r="G499" s="2"/>
      <c r="H499" s="5"/>
      <c r="I499" s="5"/>
      <c r="J499" s="2"/>
      <c r="K499" s="2"/>
      <c r="L499" s="2"/>
      <c r="M499" s="2"/>
      <c r="N499" s="2"/>
      <c r="O499" s="2"/>
      <c r="P499" s="2"/>
      <c r="Q499" s="2"/>
      <c r="R499" s="2"/>
      <c r="S499" s="2"/>
      <c r="T499" s="2"/>
      <c r="U499" s="2"/>
      <c r="V499" s="2"/>
      <c r="W499" s="2"/>
      <c r="X499" s="2"/>
      <c r="Y499" s="2"/>
      <c r="Z499" s="2"/>
    </row>
    <row r="500" spans="1:26" ht="15.75" customHeight="1">
      <c r="A500" s="4"/>
      <c r="B500" s="5"/>
      <c r="C500" s="4"/>
      <c r="D500" s="2"/>
      <c r="E500" s="4"/>
      <c r="F500" s="2"/>
      <c r="G500" s="2"/>
      <c r="H500" s="5"/>
      <c r="I500" s="5"/>
      <c r="J500" s="2"/>
      <c r="K500" s="2"/>
      <c r="L500" s="2"/>
      <c r="M500" s="2"/>
      <c r="N500" s="2"/>
      <c r="O500" s="2"/>
      <c r="P500" s="2"/>
      <c r="Q500" s="2"/>
      <c r="R500" s="2"/>
      <c r="S500" s="2"/>
      <c r="T500" s="2"/>
      <c r="U500" s="2"/>
      <c r="V500" s="2"/>
      <c r="W500" s="2"/>
      <c r="X500" s="2"/>
      <c r="Y500" s="2"/>
      <c r="Z500" s="2"/>
    </row>
    <row r="501" spans="1:26" ht="15.75" customHeight="1">
      <c r="A501" s="4"/>
      <c r="B501" s="5"/>
      <c r="C501" s="4"/>
      <c r="D501" s="2"/>
      <c r="E501" s="4"/>
      <c r="F501" s="2"/>
      <c r="G501" s="2"/>
      <c r="H501" s="5"/>
      <c r="I501" s="5"/>
      <c r="J501" s="2"/>
      <c r="K501" s="2"/>
      <c r="L501" s="2"/>
      <c r="M501" s="2"/>
      <c r="N501" s="2"/>
      <c r="O501" s="2"/>
      <c r="P501" s="2"/>
      <c r="Q501" s="2"/>
      <c r="R501" s="2"/>
      <c r="S501" s="2"/>
      <c r="T501" s="2"/>
      <c r="U501" s="2"/>
      <c r="V501" s="2"/>
      <c r="W501" s="2"/>
      <c r="X501" s="2"/>
      <c r="Y501" s="2"/>
      <c r="Z501" s="2"/>
    </row>
    <row r="502" spans="1:26" ht="15.75" customHeight="1">
      <c r="A502" s="4"/>
      <c r="B502" s="5"/>
      <c r="C502" s="4"/>
      <c r="D502" s="2"/>
      <c r="E502" s="4"/>
      <c r="F502" s="2"/>
      <c r="G502" s="2"/>
      <c r="H502" s="5"/>
      <c r="I502" s="5"/>
      <c r="J502" s="2"/>
      <c r="K502" s="2"/>
      <c r="L502" s="2"/>
      <c r="M502" s="2"/>
      <c r="N502" s="2"/>
      <c r="O502" s="2"/>
      <c r="P502" s="2"/>
      <c r="Q502" s="2"/>
      <c r="R502" s="2"/>
      <c r="S502" s="2"/>
      <c r="T502" s="2"/>
      <c r="U502" s="2"/>
      <c r="V502" s="2"/>
      <c r="W502" s="2"/>
      <c r="X502" s="2"/>
      <c r="Y502" s="2"/>
      <c r="Z502" s="2"/>
    </row>
    <row r="503" spans="1:26" ht="15.75" customHeight="1">
      <c r="A503" s="4"/>
      <c r="B503" s="5"/>
      <c r="C503" s="4"/>
      <c r="D503" s="2"/>
      <c r="E503" s="4"/>
      <c r="F503" s="2"/>
      <c r="G503" s="2"/>
      <c r="H503" s="5"/>
      <c r="I503" s="5"/>
      <c r="J503" s="2"/>
      <c r="K503" s="2"/>
      <c r="L503" s="2"/>
      <c r="M503" s="2"/>
      <c r="N503" s="2"/>
      <c r="O503" s="2"/>
      <c r="P503" s="2"/>
      <c r="Q503" s="2"/>
      <c r="R503" s="2"/>
      <c r="S503" s="2"/>
      <c r="T503" s="2"/>
      <c r="U503" s="2"/>
      <c r="V503" s="2"/>
      <c r="W503" s="2"/>
      <c r="X503" s="2"/>
      <c r="Y503" s="2"/>
      <c r="Z503" s="2"/>
    </row>
    <row r="504" spans="1:26" ht="15.75" customHeight="1">
      <c r="A504" s="4"/>
      <c r="B504" s="5"/>
      <c r="C504" s="4"/>
      <c r="D504" s="2"/>
      <c r="E504" s="4"/>
      <c r="F504" s="2"/>
      <c r="G504" s="2"/>
      <c r="H504" s="5"/>
      <c r="I504" s="5"/>
      <c r="J504" s="2"/>
      <c r="K504" s="2"/>
      <c r="L504" s="2"/>
      <c r="M504" s="2"/>
      <c r="N504" s="2"/>
      <c r="O504" s="2"/>
      <c r="P504" s="2"/>
      <c r="Q504" s="2"/>
      <c r="R504" s="2"/>
      <c r="S504" s="2"/>
      <c r="T504" s="2"/>
      <c r="U504" s="2"/>
      <c r="V504" s="2"/>
      <c r="W504" s="2"/>
      <c r="X504" s="2"/>
      <c r="Y504" s="2"/>
      <c r="Z504" s="2"/>
    </row>
    <row r="505" spans="1:26" ht="15.75" customHeight="1">
      <c r="A505" s="4"/>
      <c r="B505" s="5"/>
      <c r="C505" s="4"/>
      <c r="D505" s="2"/>
      <c r="E505" s="4"/>
      <c r="F505" s="2"/>
      <c r="G505" s="2"/>
      <c r="H505" s="5"/>
      <c r="I505" s="5"/>
      <c r="J505" s="2"/>
      <c r="K505" s="2"/>
      <c r="L505" s="2"/>
      <c r="M505" s="2"/>
      <c r="N505" s="2"/>
      <c r="O505" s="2"/>
      <c r="P505" s="2"/>
      <c r="Q505" s="2"/>
      <c r="R505" s="2"/>
      <c r="S505" s="2"/>
      <c r="T505" s="2"/>
      <c r="U505" s="2"/>
      <c r="V505" s="2"/>
      <c r="W505" s="2"/>
      <c r="X505" s="2"/>
      <c r="Y505" s="2"/>
      <c r="Z505" s="2"/>
    </row>
    <row r="506" spans="1:26" ht="15.75" customHeight="1">
      <c r="A506" s="4"/>
      <c r="B506" s="5"/>
      <c r="C506" s="4"/>
      <c r="D506" s="2"/>
      <c r="E506" s="4"/>
      <c r="F506" s="2"/>
      <c r="G506" s="2"/>
      <c r="H506" s="5"/>
      <c r="I506" s="5"/>
      <c r="J506" s="2"/>
      <c r="K506" s="2"/>
      <c r="L506" s="2"/>
      <c r="M506" s="2"/>
      <c r="N506" s="2"/>
      <c r="O506" s="2"/>
      <c r="P506" s="2"/>
      <c r="Q506" s="2"/>
      <c r="R506" s="2"/>
      <c r="S506" s="2"/>
      <c r="T506" s="2"/>
      <c r="U506" s="2"/>
      <c r="V506" s="2"/>
      <c r="W506" s="2"/>
      <c r="X506" s="2"/>
      <c r="Y506" s="2"/>
      <c r="Z506" s="2"/>
    </row>
    <row r="507" spans="1:26" ht="15.75" customHeight="1">
      <c r="A507" s="4"/>
      <c r="B507" s="5"/>
      <c r="C507" s="4"/>
      <c r="D507" s="2"/>
      <c r="E507" s="4"/>
      <c r="F507" s="2"/>
      <c r="G507" s="2"/>
      <c r="H507" s="5"/>
      <c r="I507" s="5"/>
      <c r="J507" s="2"/>
      <c r="K507" s="2"/>
      <c r="L507" s="2"/>
      <c r="M507" s="2"/>
      <c r="N507" s="2"/>
      <c r="O507" s="2"/>
      <c r="P507" s="2"/>
      <c r="Q507" s="2"/>
      <c r="R507" s="2"/>
      <c r="S507" s="2"/>
      <c r="T507" s="2"/>
      <c r="U507" s="2"/>
      <c r="V507" s="2"/>
      <c r="W507" s="2"/>
      <c r="X507" s="2"/>
      <c r="Y507" s="2"/>
      <c r="Z507" s="2"/>
    </row>
    <row r="508" spans="1:26" ht="15.75" customHeight="1">
      <c r="A508" s="4"/>
      <c r="B508" s="5"/>
      <c r="C508" s="4"/>
      <c r="D508" s="2"/>
      <c r="E508" s="4"/>
      <c r="F508" s="2"/>
      <c r="G508" s="2"/>
      <c r="H508" s="5"/>
      <c r="I508" s="5"/>
      <c r="J508" s="2"/>
      <c r="K508" s="2"/>
      <c r="L508" s="2"/>
      <c r="M508" s="2"/>
      <c r="N508" s="2"/>
      <c r="O508" s="2"/>
      <c r="P508" s="2"/>
      <c r="Q508" s="2"/>
      <c r="R508" s="2"/>
      <c r="S508" s="2"/>
      <c r="T508" s="2"/>
      <c r="U508" s="2"/>
      <c r="V508" s="2"/>
      <c r="W508" s="2"/>
      <c r="X508" s="2"/>
      <c r="Y508" s="2"/>
      <c r="Z508" s="2"/>
    </row>
    <row r="509" spans="1:26" ht="15.75" customHeight="1">
      <c r="A509" s="4"/>
      <c r="B509" s="5"/>
      <c r="C509" s="4"/>
      <c r="D509" s="2"/>
      <c r="E509" s="4"/>
      <c r="F509" s="2"/>
      <c r="G509" s="2"/>
      <c r="H509" s="5"/>
      <c r="I509" s="5"/>
      <c r="J509" s="2"/>
      <c r="K509" s="2"/>
      <c r="L509" s="2"/>
      <c r="M509" s="2"/>
      <c r="N509" s="2"/>
      <c r="O509" s="2"/>
      <c r="P509" s="2"/>
      <c r="Q509" s="2"/>
      <c r="R509" s="2"/>
      <c r="S509" s="2"/>
      <c r="T509" s="2"/>
      <c r="U509" s="2"/>
      <c r="V509" s="2"/>
      <c r="W509" s="2"/>
      <c r="X509" s="2"/>
      <c r="Y509" s="2"/>
      <c r="Z509" s="2"/>
    </row>
    <row r="510" spans="1:26" ht="15.75" customHeight="1">
      <c r="A510" s="4"/>
      <c r="B510" s="5"/>
      <c r="C510" s="4"/>
      <c r="D510" s="2"/>
      <c r="E510" s="4"/>
      <c r="F510" s="2"/>
      <c r="G510" s="2"/>
      <c r="H510" s="5"/>
      <c r="I510" s="5"/>
      <c r="J510" s="2"/>
      <c r="K510" s="2"/>
      <c r="L510" s="2"/>
      <c r="M510" s="2"/>
      <c r="N510" s="2"/>
      <c r="O510" s="2"/>
      <c r="P510" s="2"/>
      <c r="Q510" s="2"/>
      <c r="R510" s="2"/>
      <c r="S510" s="2"/>
      <c r="T510" s="2"/>
      <c r="U510" s="2"/>
      <c r="V510" s="2"/>
      <c r="W510" s="2"/>
      <c r="X510" s="2"/>
      <c r="Y510" s="2"/>
      <c r="Z510" s="2"/>
    </row>
    <row r="511" spans="1:26" ht="15.75" customHeight="1">
      <c r="A511" s="4"/>
      <c r="B511" s="5"/>
      <c r="C511" s="4"/>
      <c r="D511" s="2"/>
      <c r="E511" s="4"/>
      <c r="F511" s="2"/>
      <c r="G511" s="2"/>
      <c r="H511" s="5"/>
      <c r="I511" s="5"/>
      <c r="J511" s="2"/>
      <c r="K511" s="2"/>
      <c r="L511" s="2"/>
      <c r="M511" s="2"/>
      <c r="N511" s="2"/>
      <c r="O511" s="2"/>
      <c r="P511" s="2"/>
      <c r="Q511" s="2"/>
      <c r="R511" s="2"/>
      <c r="S511" s="2"/>
      <c r="T511" s="2"/>
      <c r="U511" s="2"/>
      <c r="V511" s="2"/>
      <c r="W511" s="2"/>
      <c r="X511" s="2"/>
      <c r="Y511" s="2"/>
      <c r="Z511" s="2"/>
    </row>
    <row r="512" spans="1:26" ht="15.75" customHeight="1">
      <c r="A512" s="4"/>
      <c r="B512" s="5"/>
      <c r="C512" s="4"/>
      <c r="D512" s="2"/>
      <c r="E512" s="4"/>
      <c r="F512" s="2"/>
      <c r="G512" s="2"/>
      <c r="H512" s="5"/>
      <c r="I512" s="5"/>
      <c r="J512" s="2"/>
      <c r="K512" s="2"/>
      <c r="L512" s="2"/>
      <c r="M512" s="2"/>
      <c r="N512" s="2"/>
      <c r="O512" s="2"/>
      <c r="P512" s="2"/>
      <c r="Q512" s="2"/>
      <c r="R512" s="2"/>
      <c r="S512" s="2"/>
      <c r="T512" s="2"/>
      <c r="U512" s="2"/>
      <c r="V512" s="2"/>
      <c r="W512" s="2"/>
      <c r="X512" s="2"/>
      <c r="Y512" s="2"/>
      <c r="Z512" s="2"/>
    </row>
    <row r="513" spans="1:26" ht="15.75" customHeight="1">
      <c r="A513" s="4"/>
      <c r="B513" s="5"/>
      <c r="C513" s="4"/>
      <c r="D513" s="2"/>
      <c r="E513" s="4"/>
      <c r="F513" s="2"/>
      <c r="G513" s="2"/>
      <c r="H513" s="5"/>
      <c r="I513" s="5"/>
      <c r="J513" s="2"/>
      <c r="K513" s="2"/>
      <c r="L513" s="2"/>
      <c r="M513" s="2"/>
      <c r="N513" s="2"/>
      <c r="O513" s="2"/>
      <c r="P513" s="2"/>
      <c r="Q513" s="2"/>
      <c r="R513" s="2"/>
      <c r="S513" s="2"/>
      <c r="T513" s="2"/>
      <c r="U513" s="2"/>
      <c r="V513" s="2"/>
      <c r="W513" s="2"/>
      <c r="X513" s="2"/>
      <c r="Y513" s="2"/>
      <c r="Z513" s="2"/>
    </row>
    <row r="514" spans="1:26" ht="15.75" customHeight="1">
      <c r="A514" s="4"/>
      <c r="B514" s="5"/>
      <c r="C514" s="4"/>
      <c r="D514" s="2"/>
      <c r="E514" s="4"/>
      <c r="F514" s="2"/>
      <c r="G514" s="2"/>
      <c r="H514" s="5"/>
      <c r="I514" s="5"/>
      <c r="J514" s="2"/>
      <c r="K514" s="2"/>
      <c r="L514" s="2"/>
      <c r="M514" s="2"/>
      <c r="N514" s="2"/>
      <c r="O514" s="2"/>
      <c r="P514" s="2"/>
      <c r="Q514" s="2"/>
      <c r="R514" s="2"/>
      <c r="S514" s="2"/>
      <c r="T514" s="2"/>
      <c r="U514" s="2"/>
      <c r="V514" s="2"/>
      <c r="W514" s="2"/>
      <c r="X514" s="2"/>
      <c r="Y514" s="2"/>
      <c r="Z514" s="2"/>
    </row>
    <row r="515" spans="1:26" ht="15.75" customHeight="1">
      <c r="A515" s="4"/>
      <c r="B515" s="5"/>
      <c r="C515" s="4"/>
      <c r="D515" s="2"/>
      <c r="E515" s="4"/>
      <c r="F515" s="2"/>
      <c r="G515" s="2"/>
      <c r="H515" s="5"/>
      <c r="I515" s="5"/>
      <c r="J515" s="2"/>
      <c r="K515" s="2"/>
      <c r="L515" s="2"/>
      <c r="M515" s="2"/>
      <c r="N515" s="2"/>
      <c r="O515" s="2"/>
      <c r="P515" s="2"/>
      <c r="Q515" s="2"/>
      <c r="R515" s="2"/>
      <c r="S515" s="2"/>
      <c r="T515" s="2"/>
      <c r="U515" s="2"/>
      <c r="V515" s="2"/>
      <c r="W515" s="2"/>
      <c r="X515" s="2"/>
      <c r="Y515" s="2"/>
      <c r="Z515" s="2"/>
    </row>
    <row r="516" spans="1:26" ht="15.75" customHeight="1">
      <c r="A516" s="4"/>
      <c r="B516" s="5"/>
      <c r="C516" s="4"/>
      <c r="D516" s="2"/>
      <c r="E516" s="4"/>
      <c r="F516" s="2"/>
      <c r="G516" s="2"/>
      <c r="H516" s="5"/>
      <c r="I516" s="5"/>
      <c r="J516" s="2"/>
      <c r="K516" s="2"/>
      <c r="L516" s="2"/>
      <c r="M516" s="2"/>
      <c r="N516" s="2"/>
      <c r="O516" s="2"/>
      <c r="P516" s="2"/>
      <c r="Q516" s="2"/>
      <c r="R516" s="2"/>
      <c r="S516" s="2"/>
      <c r="T516" s="2"/>
      <c r="U516" s="2"/>
      <c r="V516" s="2"/>
      <c r="W516" s="2"/>
      <c r="X516" s="2"/>
      <c r="Y516" s="2"/>
      <c r="Z516" s="2"/>
    </row>
    <row r="517" spans="1:26" ht="15.75" customHeight="1">
      <c r="A517" s="4"/>
      <c r="B517" s="5"/>
      <c r="C517" s="4"/>
      <c r="D517" s="2"/>
      <c r="E517" s="4"/>
      <c r="F517" s="2"/>
      <c r="G517" s="2"/>
      <c r="H517" s="5"/>
      <c r="I517" s="5"/>
      <c r="J517" s="2"/>
      <c r="K517" s="2"/>
      <c r="L517" s="2"/>
      <c r="M517" s="2"/>
      <c r="N517" s="2"/>
      <c r="O517" s="2"/>
      <c r="P517" s="2"/>
      <c r="Q517" s="2"/>
      <c r="R517" s="2"/>
      <c r="S517" s="2"/>
      <c r="T517" s="2"/>
      <c r="U517" s="2"/>
      <c r="V517" s="2"/>
      <c r="W517" s="2"/>
      <c r="X517" s="2"/>
      <c r="Y517" s="2"/>
      <c r="Z517" s="2"/>
    </row>
    <row r="518" spans="1:26" ht="15.75" customHeight="1">
      <c r="A518" s="4"/>
      <c r="B518" s="5"/>
      <c r="C518" s="4"/>
      <c r="D518" s="2"/>
      <c r="E518" s="4"/>
      <c r="F518" s="2"/>
      <c r="G518" s="2"/>
      <c r="H518" s="5"/>
      <c r="I518" s="5"/>
      <c r="J518" s="2"/>
      <c r="K518" s="2"/>
      <c r="L518" s="2"/>
      <c r="M518" s="2"/>
      <c r="N518" s="2"/>
      <c r="O518" s="2"/>
      <c r="P518" s="2"/>
      <c r="Q518" s="2"/>
      <c r="R518" s="2"/>
      <c r="S518" s="2"/>
      <c r="T518" s="2"/>
      <c r="U518" s="2"/>
      <c r="V518" s="2"/>
      <c r="W518" s="2"/>
      <c r="X518" s="2"/>
      <c r="Y518" s="2"/>
      <c r="Z518" s="2"/>
    </row>
    <row r="519" spans="1:26" ht="15.75" customHeight="1">
      <c r="A519" s="4"/>
      <c r="B519" s="5"/>
      <c r="C519" s="4"/>
      <c r="D519" s="2"/>
      <c r="E519" s="4"/>
      <c r="F519" s="2"/>
      <c r="G519" s="2"/>
      <c r="H519" s="5"/>
      <c r="I519" s="5"/>
      <c r="J519" s="2"/>
      <c r="K519" s="2"/>
      <c r="L519" s="2"/>
      <c r="M519" s="2"/>
      <c r="N519" s="2"/>
      <c r="O519" s="2"/>
      <c r="P519" s="2"/>
      <c r="Q519" s="2"/>
      <c r="R519" s="2"/>
      <c r="S519" s="2"/>
      <c r="T519" s="2"/>
      <c r="U519" s="2"/>
      <c r="V519" s="2"/>
      <c r="W519" s="2"/>
      <c r="X519" s="2"/>
      <c r="Y519" s="2"/>
      <c r="Z519" s="2"/>
    </row>
    <row r="520" spans="1:26" ht="15.75" customHeight="1">
      <c r="A520" s="4"/>
      <c r="B520" s="5"/>
      <c r="C520" s="4"/>
      <c r="D520" s="2"/>
      <c r="E520" s="4"/>
      <c r="F520" s="2"/>
      <c r="G520" s="2"/>
      <c r="H520" s="5"/>
      <c r="I520" s="5"/>
      <c r="J520" s="2"/>
      <c r="K520" s="2"/>
      <c r="L520" s="2"/>
      <c r="M520" s="2"/>
      <c r="N520" s="2"/>
      <c r="O520" s="2"/>
      <c r="P520" s="2"/>
      <c r="Q520" s="2"/>
      <c r="R520" s="2"/>
      <c r="S520" s="2"/>
      <c r="T520" s="2"/>
      <c r="U520" s="2"/>
      <c r="V520" s="2"/>
      <c r="W520" s="2"/>
      <c r="X520" s="2"/>
      <c r="Y520" s="2"/>
      <c r="Z520" s="2"/>
    </row>
    <row r="521" spans="1:26" ht="15.75" customHeight="1">
      <c r="A521" s="4"/>
      <c r="B521" s="5"/>
      <c r="C521" s="4"/>
      <c r="D521" s="2"/>
      <c r="E521" s="4"/>
      <c r="F521" s="2"/>
      <c r="G521" s="2"/>
      <c r="H521" s="5"/>
      <c r="I521" s="5"/>
      <c r="J521" s="2"/>
      <c r="K521" s="2"/>
      <c r="L521" s="2"/>
      <c r="M521" s="2"/>
      <c r="N521" s="2"/>
      <c r="O521" s="2"/>
      <c r="P521" s="2"/>
      <c r="Q521" s="2"/>
      <c r="R521" s="2"/>
      <c r="S521" s="2"/>
      <c r="T521" s="2"/>
      <c r="U521" s="2"/>
      <c r="V521" s="2"/>
      <c r="W521" s="2"/>
      <c r="X521" s="2"/>
      <c r="Y521" s="2"/>
      <c r="Z521" s="2"/>
    </row>
    <row r="522" spans="1:26" ht="15.75" customHeight="1">
      <c r="A522" s="4"/>
      <c r="B522" s="5"/>
      <c r="C522" s="4"/>
      <c r="D522" s="2"/>
      <c r="E522" s="4"/>
      <c r="F522" s="2"/>
      <c r="G522" s="2"/>
      <c r="H522" s="5"/>
      <c r="I522" s="5"/>
      <c r="J522" s="2"/>
      <c r="K522" s="2"/>
      <c r="L522" s="2"/>
      <c r="M522" s="2"/>
      <c r="N522" s="2"/>
      <c r="O522" s="2"/>
      <c r="P522" s="2"/>
      <c r="Q522" s="2"/>
      <c r="R522" s="2"/>
      <c r="S522" s="2"/>
      <c r="T522" s="2"/>
      <c r="U522" s="2"/>
      <c r="V522" s="2"/>
      <c r="W522" s="2"/>
      <c r="X522" s="2"/>
      <c r="Y522" s="2"/>
      <c r="Z522" s="2"/>
    </row>
    <row r="523" spans="1:26" ht="15.75" customHeight="1">
      <c r="A523" s="4"/>
      <c r="B523" s="5"/>
      <c r="C523" s="4"/>
      <c r="D523" s="2"/>
      <c r="E523" s="4"/>
      <c r="F523" s="2"/>
      <c r="G523" s="2"/>
      <c r="H523" s="5"/>
      <c r="I523" s="5"/>
      <c r="J523" s="2"/>
      <c r="K523" s="2"/>
      <c r="L523" s="2"/>
      <c r="M523" s="2"/>
      <c r="N523" s="2"/>
      <c r="O523" s="2"/>
      <c r="P523" s="2"/>
      <c r="Q523" s="2"/>
      <c r="R523" s="2"/>
      <c r="S523" s="2"/>
      <c r="T523" s="2"/>
      <c r="U523" s="2"/>
      <c r="V523" s="2"/>
      <c r="W523" s="2"/>
      <c r="X523" s="2"/>
      <c r="Y523" s="2"/>
      <c r="Z523" s="2"/>
    </row>
    <row r="524" spans="1:26" ht="15.75" customHeight="1">
      <c r="A524" s="4"/>
      <c r="B524" s="5"/>
      <c r="C524" s="4"/>
      <c r="D524" s="2"/>
      <c r="E524" s="4"/>
      <c r="F524" s="2"/>
      <c r="G524" s="2"/>
      <c r="H524" s="5"/>
      <c r="I524" s="5"/>
      <c r="J524" s="2"/>
      <c r="K524" s="2"/>
      <c r="L524" s="2"/>
      <c r="M524" s="2"/>
      <c r="N524" s="2"/>
      <c r="O524" s="2"/>
      <c r="P524" s="2"/>
      <c r="Q524" s="2"/>
      <c r="R524" s="2"/>
      <c r="S524" s="2"/>
      <c r="T524" s="2"/>
      <c r="U524" s="2"/>
      <c r="V524" s="2"/>
      <c r="W524" s="2"/>
      <c r="X524" s="2"/>
      <c r="Y524" s="2"/>
      <c r="Z524" s="2"/>
    </row>
    <row r="525" spans="1:26" ht="15.75" customHeight="1">
      <c r="A525" s="4"/>
      <c r="B525" s="5"/>
      <c r="C525" s="4"/>
      <c r="D525" s="2"/>
      <c r="E525" s="4"/>
      <c r="F525" s="2"/>
      <c r="G525" s="2"/>
      <c r="H525" s="5"/>
      <c r="I525" s="5"/>
      <c r="J525" s="2"/>
      <c r="K525" s="2"/>
      <c r="L525" s="2"/>
      <c r="M525" s="2"/>
      <c r="N525" s="2"/>
      <c r="O525" s="2"/>
      <c r="P525" s="2"/>
      <c r="Q525" s="2"/>
      <c r="R525" s="2"/>
      <c r="S525" s="2"/>
      <c r="T525" s="2"/>
      <c r="U525" s="2"/>
      <c r="V525" s="2"/>
      <c r="W525" s="2"/>
      <c r="X525" s="2"/>
      <c r="Y525" s="2"/>
      <c r="Z525" s="2"/>
    </row>
    <row r="526" spans="1:26" ht="15.75" customHeight="1">
      <c r="A526" s="4"/>
      <c r="B526" s="5"/>
      <c r="C526" s="4"/>
      <c r="D526" s="2"/>
      <c r="E526" s="4"/>
      <c r="F526" s="2"/>
      <c r="G526" s="2"/>
      <c r="H526" s="5"/>
      <c r="I526" s="5"/>
      <c r="J526" s="2"/>
      <c r="K526" s="2"/>
      <c r="L526" s="2"/>
      <c r="M526" s="2"/>
      <c r="N526" s="2"/>
      <c r="O526" s="2"/>
      <c r="P526" s="2"/>
      <c r="Q526" s="2"/>
      <c r="R526" s="2"/>
      <c r="S526" s="2"/>
      <c r="T526" s="2"/>
      <c r="U526" s="2"/>
      <c r="V526" s="2"/>
      <c r="W526" s="2"/>
      <c r="X526" s="2"/>
      <c r="Y526" s="2"/>
      <c r="Z526" s="2"/>
    </row>
    <row r="527" spans="1:26" ht="15.75" customHeight="1">
      <c r="A527" s="4"/>
      <c r="B527" s="5"/>
      <c r="C527" s="4"/>
      <c r="D527" s="2"/>
      <c r="E527" s="4"/>
      <c r="F527" s="2"/>
      <c r="G527" s="2"/>
      <c r="H527" s="5"/>
      <c r="I527" s="5"/>
      <c r="J527" s="2"/>
      <c r="K527" s="2"/>
      <c r="L527" s="2"/>
      <c r="M527" s="2"/>
      <c r="N527" s="2"/>
      <c r="O527" s="2"/>
      <c r="P527" s="2"/>
      <c r="Q527" s="2"/>
      <c r="R527" s="2"/>
      <c r="S527" s="2"/>
      <c r="T527" s="2"/>
      <c r="U527" s="2"/>
      <c r="V527" s="2"/>
      <c r="W527" s="2"/>
      <c r="X527" s="2"/>
      <c r="Y527" s="2"/>
      <c r="Z527" s="2"/>
    </row>
    <row r="528" spans="1:26" ht="15.75" customHeight="1">
      <c r="A528" s="4"/>
      <c r="B528" s="5"/>
      <c r="C528" s="4"/>
      <c r="D528" s="2"/>
      <c r="E528" s="4"/>
      <c r="F528" s="2"/>
      <c r="G528" s="2"/>
      <c r="H528" s="5"/>
      <c r="I528" s="5"/>
      <c r="J528" s="2"/>
      <c r="K528" s="2"/>
      <c r="L528" s="2"/>
      <c r="M528" s="2"/>
      <c r="N528" s="2"/>
      <c r="O528" s="2"/>
      <c r="P528" s="2"/>
      <c r="Q528" s="2"/>
      <c r="R528" s="2"/>
      <c r="S528" s="2"/>
      <c r="T528" s="2"/>
      <c r="U528" s="2"/>
      <c r="V528" s="2"/>
      <c r="W528" s="2"/>
      <c r="X528" s="2"/>
      <c r="Y528" s="2"/>
      <c r="Z528" s="2"/>
    </row>
    <row r="529" spans="1:26" ht="15.75" customHeight="1">
      <c r="A529" s="4"/>
      <c r="B529" s="5"/>
      <c r="C529" s="4"/>
      <c r="D529" s="2"/>
      <c r="E529" s="4"/>
      <c r="F529" s="2"/>
      <c r="G529" s="2"/>
      <c r="H529" s="5"/>
      <c r="I529" s="5"/>
      <c r="J529" s="2"/>
      <c r="K529" s="2"/>
      <c r="L529" s="2"/>
      <c r="M529" s="2"/>
      <c r="N529" s="2"/>
      <c r="O529" s="2"/>
      <c r="P529" s="2"/>
      <c r="Q529" s="2"/>
      <c r="R529" s="2"/>
      <c r="S529" s="2"/>
      <c r="T529" s="2"/>
      <c r="U529" s="2"/>
      <c r="V529" s="2"/>
      <c r="W529" s="2"/>
      <c r="X529" s="2"/>
      <c r="Y529" s="2"/>
      <c r="Z529" s="2"/>
    </row>
    <row r="530" spans="1:26" ht="15.75" customHeight="1">
      <c r="A530" s="4"/>
      <c r="B530" s="5"/>
      <c r="C530" s="4"/>
      <c r="D530" s="2"/>
      <c r="E530" s="4"/>
      <c r="F530" s="2"/>
      <c r="G530" s="2"/>
      <c r="H530" s="5"/>
      <c r="I530" s="5"/>
      <c r="J530" s="2"/>
      <c r="K530" s="2"/>
      <c r="L530" s="2"/>
      <c r="M530" s="2"/>
      <c r="N530" s="2"/>
      <c r="O530" s="2"/>
      <c r="P530" s="2"/>
      <c r="Q530" s="2"/>
      <c r="R530" s="2"/>
      <c r="S530" s="2"/>
      <c r="T530" s="2"/>
      <c r="U530" s="2"/>
      <c r="V530" s="2"/>
      <c r="W530" s="2"/>
      <c r="X530" s="2"/>
      <c r="Y530" s="2"/>
      <c r="Z530" s="2"/>
    </row>
    <row r="531" spans="1:26" ht="15.75" customHeight="1">
      <c r="A531" s="4"/>
      <c r="B531" s="5"/>
      <c r="C531" s="4"/>
      <c r="D531" s="2"/>
      <c r="E531" s="4"/>
      <c r="F531" s="2"/>
      <c r="G531" s="2"/>
      <c r="H531" s="5"/>
      <c r="I531" s="5"/>
      <c r="J531" s="2"/>
      <c r="K531" s="2"/>
      <c r="L531" s="2"/>
      <c r="M531" s="2"/>
      <c r="N531" s="2"/>
      <c r="O531" s="2"/>
      <c r="P531" s="2"/>
      <c r="Q531" s="2"/>
      <c r="R531" s="2"/>
      <c r="S531" s="2"/>
      <c r="T531" s="2"/>
      <c r="U531" s="2"/>
      <c r="V531" s="2"/>
      <c r="W531" s="2"/>
      <c r="X531" s="2"/>
      <c r="Y531" s="2"/>
      <c r="Z531" s="2"/>
    </row>
    <row r="532" spans="1:26" ht="15.75" customHeight="1">
      <c r="A532" s="4"/>
      <c r="B532" s="5"/>
      <c r="C532" s="4"/>
      <c r="D532" s="2"/>
      <c r="E532" s="4"/>
      <c r="F532" s="2"/>
      <c r="G532" s="2"/>
      <c r="H532" s="5"/>
      <c r="I532" s="5"/>
      <c r="J532" s="2"/>
      <c r="K532" s="2"/>
      <c r="L532" s="2"/>
      <c r="M532" s="2"/>
      <c r="N532" s="2"/>
      <c r="O532" s="2"/>
      <c r="P532" s="2"/>
      <c r="Q532" s="2"/>
      <c r="R532" s="2"/>
      <c r="S532" s="2"/>
      <c r="T532" s="2"/>
      <c r="U532" s="2"/>
      <c r="V532" s="2"/>
      <c r="W532" s="2"/>
      <c r="X532" s="2"/>
      <c r="Y532" s="2"/>
      <c r="Z532" s="2"/>
    </row>
    <row r="533" spans="1:26" ht="15.75" customHeight="1">
      <c r="A533" s="4"/>
      <c r="B533" s="5"/>
      <c r="C533" s="4"/>
      <c r="D533" s="2"/>
      <c r="E533" s="4"/>
      <c r="F533" s="2"/>
      <c r="G533" s="2"/>
      <c r="H533" s="5"/>
      <c r="I533" s="5"/>
      <c r="J533" s="2"/>
      <c r="K533" s="2"/>
      <c r="L533" s="2"/>
      <c r="M533" s="2"/>
      <c r="N533" s="2"/>
      <c r="O533" s="2"/>
      <c r="P533" s="2"/>
      <c r="Q533" s="2"/>
      <c r="R533" s="2"/>
      <c r="S533" s="2"/>
      <c r="T533" s="2"/>
      <c r="U533" s="2"/>
      <c r="V533" s="2"/>
      <c r="W533" s="2"/>
      <c r="X533" s="2"/>
      <c r="Y533" s="2"/>
      <c r="Z533" s="2"/>
    </row>
    <row r="534" spans="1:26" ht="15.75" customHeight="1">
      <c r="A534" s="4"/>
      <c r="B534" s="5"/>
      <c r="C534" s="4"/>
      <c r="D534" s="2"/>
      <c r="E534" s="4"/>
      <c r="F534" s="2"/>
      <c r="G534" s="2"/>
      <c r="H534" s="5"/>
      <c r="I534" s="5"/>
      <c r="J534" s="2"/>
      <c r="K534" s="2"/>
      <c r="L534" s="2"/>
      <c r="M534" s="2"/>
      <c r="N534" s="2"/>
      <c r="O534" s="2"/>
      <c r="P534" s="2"/>
      <c r="Q534" s="2"/>
      <c r="R534" s="2"/>
      <c r="S534" s="2"/>
      <c r="T534" s="2"/>
      <c r="U534" s="2"/>
      <c r="V534" s="2"/>
      <c r="W534" s="2"/>
      <c r="X534" s="2"/>
      <c r="Y534" s="2"/>
      <c r="Z534" s="2"/>
    </row>
    <row r="535" spans="1:26" ht="15.75" customHeight="1">
      <c r="A535" s="4"/>
      <c r="B535" s="5"/>
      <c r="C535" s="4"/>
      <c r="D535" s="2"/>
      <c r="E535" s="4"/>
      <c r="F535" s="2"/>
      <c r="G535" s="2"/>
      <c r="H535" s="5"/>
      <c r="I535" s="5"/>
      <c r="J535" s="2"/>
      <c r="K535" s="2"/>
      <c r="L535" s="2"/>
      <c r="M535" s="2"/>
      <c r="N535" s="2"/>
      <c r="O535" s="2"/>
      <c r="P535" s="2"/>
      <c r="Q535" s="2"/>
      <c r="R535" s="2"/>
      <c r="S535" s="2"/>
      <c r="T535" s="2"/>
      <c r="U535" s="2"/>
      <c r="V535" s="2"/>
      <c r="W535" s="2"/>
      <c r="X535" s="2"/>
      <c r="Y535" s="2"/>
      <c r="Z535" s="2"/>
    </row>
    <row r="536" spans="1:26" ht="15.75" customHeight="1">
      <c r="A536" s="4"/>
      <c r="B536" s="5"/>
      <c r="C536" s="4"/>
      <c r="D536" s="2"/>
      <c r="E536" s="4"/>
      <c r="F536" s="2"/>
      <c r="G536" s="2"/>
      <c r="H536" s="5"/>
      <c r="I536" s="5"/>
      <c r="J536" s="2"/>
      <c r="K536" s="2"/>
      <c r="L536" s="2"/>
      <c r="M536" s="2"/>
      <c r="N536" s="2"/>
      <c r="O536" s="2"/>
      <c r="P536" s="2"/>
      <c r="Q536" s="2"/>
      <c r="R536" s="2"/>
      <c r="S536" s="2"/>
      <c r="T536" s="2"/>
      <c r="U536" s="2"/>
      <c r="V536" s="2"/>
      <c r="W536" s="2"/>
      <c r="X536" s="2"/>
      <c r="Y536" s="2"/>
      <c r="Z536" s="2"/>
    </row>
    <row r="537" spans="1:26" ht="15.75" customHeight="1">
      <c r="A537" s="4"/>
      <c r="B537" s="5"/>
      <c r="C537" s="4"/>
      <c r="D537" s="2"/>
      <c r="E537" s="4"/>
      <c r="F537" s="2"/>
      <c r="G537" s="2"/>
      <c r="H537" s="5"/>
      <c r="I537" s="5"/>
      <c r="J537" s="2"/>
      <c r="K537" s="2"/>
      <c r="L537" s="2"/>
      <c r="M537" s="2"/>
      <c r="N537" s="2"/>
      <c r="O537" s="2"/>
      <c r="P537" s="2"/>
      <c r="Q537" s="2"/>
      <c r="R537" s="2"/>
      <c r="S537" s="2"/>
      <c r="T537" s="2"/>
      <c r="U537" s="2"/>
      <c r="V537" s="2"/>
      <c r="W537" s="2"/>
      <c r="X537" s="2"/>
      <c r="Y537" s="2"/>
      <c r="Z537" s="2"/>
    </row>
    <row r="538" spans="1:26" ht="15.75" customHeight="1">
      <c r="A538" s="4"/>
      <c r="B538" s="5"/>
      <c r="C538" s="4"/>
      <c r="D538" s="2"/>
      <c r="E538" s="4"/>
      <c r="F538" s="2"/>
      <c r="G538" s="2"/>
      <c r="H538" s="5"/>
      <c r="I538" s="5"/>
      <c r="J538" s="2"/>
      <c r="K538" s="2"/>
      <c r="L538" s="2"/>
      <c r="M538" s="2"/>
      <c r="N538" s="2"/>
      <c r="O538" s="2"/>
      <c r="P538" s="2"/>
      <c r="Q538" s="2"/>
      <c r="R538" s="2"/>
      <c r="S538" s="2"/>
      <c r="T538" s="2"/>
      <c r="U538" s="2"/>
      <c r="V538" s="2"/>
      <c r="W538" s="2"/>
      <c r="X538" s="2"/>
      <c r="Y538" s="2"/>
      <c r="Z538" s="2"/>
    </row>
    <row r="539" spans="1:26" ht="15.75" customHeight="1">
      <c r="A539" s="4"/>
      <c r="B539" s="5"/>
      <c r="C539" s="4"/>
      <c r="D539" s="2"/>
      <c r="E539" s="4"/>
      <c r="F539" s="2"/>
      <c r="G539" s="2"/>
      <c r="H539" s="5"/>
      <c r="I539" s="5"/>
      <c r="J539" s="2"/>
      <c r="K539" s="2"/>
      <c r="L539" s="2"/>
      <c r="M539" s="2"/>
      <c r="N539" s="2"/>
      <c r="O539" s="2"/>
      <c r="P539" s="2"/>
      <c r="Q539" s="2"/>
      <c r="R539" s="2"/>
      <c r="S539" s="2"/>
      <c r="T539" s="2"/>
      <c r="U539" s="2"/>
      <c r="V539" s="2"/>
      <c r="W539" s="2"/>
      <c r="X539" s="2"/>
      <c r="Y539" s="2"/>
      <c r="Z539" s="2"/>
    </row>
    <row r="540" spans="1:26" ht="15.75" customHeight="1">
      <c r="A540" s="4"/>
      <c r="B540" s="5"/>
      <c r="C540" s="4"/>
      <c r="D540" s="2"/>
      <c r="E540" s="4"/>
      <c r="F540" s="2"/>
      <c r="G540" s="2"/>
      <c r="H540" s="5"/>
      <c r="I540" s="5"/>
      <c r="J540" s="2"/>
      <c r="K540" s="2"/>
      <c r="L540" s="2"/>
      <c r="M540" s="2"/>
      <c r="N540" s="2"/>
      <c r="O540" s="2"/>
      <c r="P540" s="2"/>
      <c r="Q540" s="2"/>
      <c r="R540" s="2"/>
      <c r="S540" s="2"/>
      <c r="T540" s="2"/>
      <c r="U540" s="2"/>
      <c r="V540" s="2"/>
      <c r="W540" s="2"/>
      <c r="X540" s="2"/>
      <c r="Y540" s="2"/>
      <c r="Z540" s="2"/>
    </row>
    <row r="541" spans="1:26" ht="15.75" customHeight="1">
      <c r="A541" s="4"/>
      <c r="B541" s="5"/>
      <c r="C541" s="4"/>
      <c r="D541" s="2"/>
      <c r="E541" s="4"/>
      <c r="F541" s="2"/>
      <c r="G541" s="2"/>
      <c r="H541" s="5"/>
      <c r="I541" s="5"/>
      <c r="J541" s="2"/>
      <c r="K541" s="2"/>
      <c r="L541" s="2"/>
      <c r="M541" s="2"/>
      <c r="N541" s="2"/>
      <c r="O541" s="2"/>
      <c r="P541" s="2"/>
      <c r="Q541" s="2"/>
      <c r="R541" s="2"/>
      <c r="S541" s="2"/>
      <c r="T541" s="2"/>
      <c r="U541" s="2"/>
      <c r="V541" s="2"/>
      <c r="W541" s="2"/>
      <c r="X541" s="2"/>
      <c r="Y541" s="2"/>
      <c r="Z541" s="2"/>
    </row>
    <row r="542" spans="1:26" ht="15.75" customHeight="1">
      <c r="A542" s="4"/>
      <c r="B542" s="5"/>
      <c r="C542" s="4"/>
      <c r="D542" s="2"/>
      <c r="E542" s="4"/>
      <c r="F542" s="2"/>
      <c r="G542" s="2"/>
      <c r="H542" s="5"/>
      <c r="I542" s="5"/>
      <c r="J542" s="2"/>
      <c r="K542" s="2"/>
      <c r="L542" s="2"/>
      <c r="M542" s="2"/>
      <c r="N542" s="2"/>
      <c r="O542" s="2"/>
      <c r="P542" s="2"/>
      <c r="Q542" s="2"/>
      <c r="R542" s="2"/>
      <c r="S542" s="2"/>
      <c r="T542" s="2"/>
      <c r="U542" s="2"/>
      <c r="V542" s="2"/>
      <c r="W542" s="2"/>
      <c r="X542" s="2"/>
      <c r="Y542" s="2"/>
      <c r="Z542" s="2"/>
    </row>
    <row r="543" spans="1:26" ht="15.75" customHeight="1">
      <c r="A543" s="4"/>
      <c r="B543" s="5"/>
      <c r="C543" s="4"/>
      <c r="D543" s="2"/>
      <c r="E543" s="4"/>
      <c r="F543" s="2"/>
      <c r="G543" s="2"/>
      <c r="H543" s="5"/>
      <c r="I543" s="5"/>
      <c r="J543" s="2"/>
      <c r="K543" s="2"/>
      <c r="L543" s="2"/>
      <c r="M543" s="2"/>
      <c r="N543" s="2"/>
      <c r="O543" s="2"/>
      <c r="P543" s="2"/>
      <c r="Q543" s="2"/>
      <c r="R543" s="2"/>
      <c r="S543" s="2"/>
      <c r="T543" s="2"/>
      <c r="U543" s="2"/>
      <c r="V543" s="2"/>
      <c r="W543" s="2"/>
      <c r="X543" s="2"/>
      <c r="Y543" s="2"/>
      <c r="Z543" s="2"/>
    </row>
    <row r="544" spans="1:26" ht="15.75" customHeight="1">
      <c r="A544" s="4"/>
      <c r="B544" s="5"/>
      <c r="C544" s="4"/>
      <c r="D544" s="2"/>
      <c r="E544" s="4"/>
      <c r="F544" s="2"/>
      <c r="G544" s="2"/>
      <c r="H544" s="5"/>
      <c r="I544" s="5"/>
      <c r="J544" s="2"/>
      <c r="K544" s="2"/>
      <c r="L544" s="2"/>
      <c r="M544" s="2"/>
      <c r="N544" s="2"/>
      <c r="O544" s="2"/>
      <c r="P544" s="2"/>
      <c r="Q544" s="2"/>
      <c r="R544" s="2"/>
      <c r="S544" s="2"/>
      <c r="T544" s="2"/>
      <c r="U544" s="2"/>
      <c r="V544" s="2"/>
      <c r="W544" s="2"/>
      <c r="X544" s="2"/>
      <c r="Y544" s="2"/>
      <c r="Z544" s="2"/>
    </row>
    <row r="545" spans="1:26" ht="15.75" customHeight="1">
      <c r="A545" s="4"/>
      <c r="B545" s="5"/>
      <c r="C545" s="4"/>
      <c r="D545" s="2"/>
      <c r="E545" s="4"/>
      <c r="F545" s="2"/>
      <c r="G545" s="2"/>
      <c r="H545" s="5"/>
      <c r="I545" s="5"/>
      <c r="J545" s="2"/>
      <c r="K545" s="2"/>
      <c r="L545" s="2"/>
      <c r="M545" s="2"/>
      <c r="N545" s="2"/>
      <c r="O545" s="2"/>
      <c r="P545" s="2"/>
      <c r="Q545" s="2"/>
      <c r="R545" s="2"/>
      <c r="S545" s="2"/>
      <c r="T545" s="2"/>
      <c r="U545" s="2"/>
      <c r="V545" s="2"/>
      <c r="W545" s="2"/>
      <c r="X545" s="2"/>
      <c r="Y545" s="2"/>
      <c r="Z545" s="2"/>
    </row>
    <row r="546" spans="1:26" ht="15.75" customHeight="1">
      <c r="A546" s="4"/>
      <c r="B546" s="5"/>
      <c r="C546" s="4"/>
      <c r="D546" s="2"/>
      <c r="E546" s="4"/>
      <c r="F546" s="2"/>
      <c r="G546" s="2"/>
      <c r="H546" s="5"/>
      <c r="I546" s="5"/>
      <c r="J546" s="2"/>
      <c r="K546" s="2"/>
      <c r="L546" s="2"/>
      <c r="M546" s="2"/>
      <c r="N546" s="2"/>
      <c r="O546" s="2"/>
      <c r="P546" s="2"/>
      <c r="Q546" s="2"/>
      <c r="R546" s="2"/>
      <c r="S546" s="2"/>
      <c r="T546" s="2"/>
      <c r="U546" s="2"/>
      <c r="V546" s="2"/>
      <c r="W546" s="2"/>
      <c r="X546" s="2"/>
      <c r="Y546" s="2"/>
      <c r="Z546" s="2"/>
    </row>
    <row r="547" spans="1:26" ht="15.75" customHeight="1">
      <c r="A547" s="4"/>
      <c r="B547" s="5"/>
      <c r="C547" s="4"/>
      <c r="D547" s="2"/>
      <c r="E547" s="4"/>
      <c r="F547" s="2"/>
      <c r="G547" s="2"/>
      <c r="H547" s="5"/>
      <c r="I547" s="5"/>
      <c r="J547" s="2"/>
      <c r="K547" s="2"/>
      <c r="L547" s="2"/>
      <c r="M547" s="2"/>
      <c r="N547" s="2"/>
      <c r="O547" s="2"/>
      <c r="P547" s="2"/>
      <c r="Q547" s="2"/>
      <c r="R547" s="2"/>
      <c r="S547" s="2"/>
      <c r="T547" s="2"/>
      <c r="U547" s="2"/>
      <c r="V547" s="2"/>
      <c r="W547" s="2"/>
      <c r="X547" s="2"/>
      <c r="Y547" s="2"/>
      <c r="Z547" s="2"/>
    </row>
    <row r="548" spans="1:26" ht="15.75" customHeight="1">
      <c r="A548" s="4"/>
      <c r="B548" s="5"/>
      <c r="C548" s="4"/>
      <c r="D548" s="2"/>
      <c r="E548" s="4"/>
      <c r="F548" s="2"/>
      <c r="G548" s="2"/>
      <c r="H548" s="5"/>
      <c r="I548" s="5"/>
      <c r="J548" s="2"/>
      <c r="K548" s="2"/>
      <c r="L548" s="2"/>
      <c r="M548" s="2"/>
      <c r="N548" s="2"/>
      <c r="O548" s="2"/>
      <c r="P548" s="2"/>
      <c r="Q548" s="2"/>
      <c r="R548" s="2"/>
      <c r="S548" s="2"/>
      <c r="T548" s="2"/>
      <c r="U548" s="2"/>
      <c r="V548" s="2"/>
      <c r="W548" s="2"/>
      <c r="X548" s="2"/>
      <c r="Y548" s="2"/>
      <c r="Z548" s="2"/>
    </row>
    <row r="549" spans="1:26" ht="15.75" customHeight="1">
      <c r="A549" s="4"/>
      <c r="B549" s="5"/>
      <c r="C549" s="4"/>
      <c r="D549" s="2"/>
      <c r="E549" s="4"/>
      <c r="F549" s="2"/>
      <c r="G549" s="2"/>
      <c r="H549" s="5"/>
      <c r="I549" s="5"/>
      <c r="J549" s="2"/>
      <c r="K549" s="2"/>
      <c r="L549" s="2"/>
      <c r="M549" s="2"/>
      <c r="N549" s="2"/>
      <c r="O549" s="2"/>
      <c r="P549" s="2"/>
      <c r="Q549" s="2"/>
      <c r="R549" s="2"/>
      <c r="S549" s="2"/>
      <c r="T549" s="2"/>
      <c r="U549" s="2"/>
      <c r="V549" s="2"/>
      <c r="W549" s="2"/>
      <c r="X549" s="2"/>
      <c r="Y549" s="2"/>
      <c r="Z549" s="2"/>
    </row>
    <row r="550" spans="1:26" ht="15.75" customHeight="1">
      <c r="A550" s="4"/>
      <c r="B550" s="5"/>
      <c r="C550" s="4"/>
      <c r="D550" s="2"/>
      <c r="E550" s="4"/>
      <c r="F550" s="2"/>
      <c r="G550" s="2"/>
      <c r="H550" s="5"/>
      <c r="I550" s="5"/>
      <c r="J550" s="2"/>
      <c r="K550" s="2"/>
      <c r="L550" s="2"/>
      <c r="M550" s="2"/>
      <c r="N550" s="2"/>
      <c r="O550" s="2"/>
      <c r="P550" s="2"/>
      <c r="Q550" s="2"/>
      <c r="R550" s="2"/>
      <c r="S550" s="2"/>
      <c r="T550" s="2"/>
      <c r="U550" s="2"/>
      <c r="V550" s="2"/>
      <c r="W550" s="2"/>
      <c r="X550" s="2"/>
      <c r="Y550" s="2"/>
      <c r="Z550" s="2"/>
    </row>
    <row r="551" spans="1:26" ht="15.75" customHeight="1">
      <c r="A551" s="4"/>
      <c r="B551" s="5"/>
      <c r="C551" s="4"/>
      <c r="D551" s="2"/>
      <c r="E551" s="4"/>
      <c r="F551" s="2"/>
      <c r="G551" s="2"/>
      <c r="H551" s="5"/>
      <c r="I551" s="5"/>
      <c r="J551" s="2"/>
      <c r="K551" s="2"/>
      <c r="L551" s="2"/>
      <c r="M551" s="2"/>
      <c r="N551" s="2"/>
      <c r="O551" s="2"/>
      <c r="P551" s="2"/>
      <c r="Q551" s="2"/>
      <c r="R551" s="2"/>
      <c r="S551" s="2"/>
      <c r="T551" s="2"/>
      <c r="U551" s="2"/>
      <c r="V551" s="2"/>
      <c r="W551" s="2"/>
      <c r="X551" s="2"/>
      <c r="Y551" s="2"/>
      <c r="Z551" s="2"/>
    </row>
    <row r="552" spans="1:26" ht="15.75" customHeight="1">
      <c r="A552" s="4"/>
      <c r="B552" s="5"/>
      <c r="C552" s="4"/>
      <c r="D552" s="2"/>
      <c r="E552" s="4"/>
      <c r="F552" s="2"/>
      <c r="G552" s="2"/>
      <c r="H552" s="5"/>
      <c r="I552" s="5"/>
      <c r="J552" s="2"/>
      <c r="K552" s="2"/>
      <c r="L552" s="2"/>
      <c r="M552" s="2"/>
      <c r="N552" s="2"/>
      <c r="O552" s="2"/>
      <c r="P552" s="2"/>
      <c r="Q552" s="2"/>
      <c r="R552" s="2"/>
      <c r="S552" s="2"/>
      <c r="T552" s="2"/>
      <c r="U552" s="2"/>
      <c r="V552" s="2"/>
      <c r="W552" s="2"/>
      <c r="X552" s="2"/>
      <c r="Y552" s="2"/>
      <c r="Z552" s="2"/>
    </row>
    <row r="553" spans="1:26" ht="15.75" customHeight="1">
      <c r="A553" s="4"/>
      <c r="B553" s="5"/>
      <c r="C553" s="4"/>
      <c r="D553" s="2"/>
      <c r="E553" s="4"/>
      <c r="F553" s="2"/>
      <c r="G553" s="2"/>
      <c r="H553" s="5"/>
      <c r="I553" s="5"/>
      <c r="J553" s="2"/>
      <c r="K553" s="2"/>
      <c r="L553" s="2"/>
      <c r="M553" s="2"/>
      <c r="N553" s="2"/>
      <c r="O553" s="2"/>
      <c r="P553" s="2"/>
      <c r="Q553" s="2"/>
      <c r="R553" s="2"/>
      <c r="S553" s="2"/>
      <c r="T553" s="2"/>
      <c r="U553" s="2"/>
      <c r="V553" s="2"/>
      <c r="W553" s="2"/>
      <c r="X553" s="2"/>
      <c r="Y553" s="2"/>
      <c r="Z553" s="2"/>
    </row>
    <row r="554" spans="1:26" ht="15.75" customHeight="1">
      <c r="A554" s="4"/>
      <c r="B554" s="5"/>
      <c r="C554" s="4"/>
      <c r="D554" s="2"/>
      <c r="E554" s="4"/>
      <c r="F554" s="2"/>
      <c r="G554" s="2"/>
      <c r="H554" s="5"/>
      <c r="I554" s="5"/>
      <c r="J554" s="2"/>
      <c r="K554" s="2"/>
      <c r="L554" s="2"/>
      <c r="M554" s="2"/>
      <c r="N554" s="2"/>
      <c r="O554" s="2"/>
      <c r="P554" s="2"/>
      <c r="Q554" s="2"/>
      <c r="R554" s="2"/>
      <c r="S554" s="2"/>
      <c r="T554" s="2"/>
      <c r="U554" s="2"/>
      <c r="V554" s="2"/>
      <c r="W554" s="2"/>
      <c r="X554" s="2"/>
      <c r="Y554" s="2"/>
      <c r="Z554" s="2"/>
    </row>
    <row r="555" spans="1:26" ht="15.75" customHeight="1">
      <c r="A555" s="4"/>
      <c r="B555" s="5"/>
      <c r="C555" s="4"/>
      <c r="D555" s="2"/>
      <c r="E555" s="4"/>
      <c r="F555" s="2"/>
      <c r="G555" s="2"/>
      <c r="H555" s="5"/>
      <c r="I555" s="5"/>
      <c r="J555" s="2"/>
      <c r="K555" s="2"/>
      <c r="L555" s="2"/>
      <c r="M555" s="2"/>
      <c r="N555" s="2"/>
      <c r="O555" s="2"/>
      <c r="P555" s="2"/>
      <c r="Q555" s="2"/>
      <c r="R555" s="2"/>
      <c r="S555" s="2"/>
      <c r="T555" s="2"/>
      <c r="U555" s="2"/>
      <c r="V555" s="2"/>
      <c r="W555" s="2"/>
      <c r="X555" s="2"/>
      <c r="Y555" s="2"/>
      <c r="Z555" s="2"/>
    </row>
    <row r="556" spans="1:26" ht="15.75" customHeight="1">
      <c r="A556" s="4"/>
      <c r="B556" s="5"/>
      <c r="C556" s="4"/>
      <c r="D556" s="2"/>
      <c r="E556" s="4"/>
      <c r="F556" s="2"/>
      <c r="G556" s="2"/>
      <c r="H556" s="5"/>
      <c r="I556" s="5"/>
      <c r="J556" s="2"/>
      <c r="K556" s="2"/>
      <c r="L556" s="2"/>
      <c r="M556" s="2"/>
      <c r="N556" s="2"/>
      <c r="O556" s="2"/>
      <c r="P556" s="2"/>
      <c r="Q556" s="2"/>
      <c r="R556" s="2"/>
      <c r="S556" s="2"/>
      <c r="T556" s="2"/>
      <c r="U556" s="2"/>
      <c r="V556" s="2"/>
      <c r="W556" s="2"/>
      <c r="X556" s="2"/>
      <c r="Y556" s="2"/>
      <c r="Z556" s="2"/>
    </row>
    <row r="557" spans="1:26" ht="15.75" customHeight="1">
      <c r="A557" s="4"/>
      <c r="B557" s="5"/>
      <c r="C557" s="4"/>
      <c r="D557" s="2"/>
      <c r="E557" s="4"/>
      <c r="F557" s="2"/>
      <c r="G557" s="2"/>
      <c r="H557" s="5"/>
      <c r="I557" s="5"/>
      <c r="J557" s="2"/>
      <c r="K557" s="2"/>
      <c r="L557" s="2"/>
      <c r="M557" s="2"/>
      <c r="N557" s="2"/>
      <c r="O557" s="2"/>
      <c r="P557" s="2"/>
      <c r="Q557" s="2"/>
      <c r="R557" s="2"/>
      <c r="S557" s="2"/>
      <c r="T557" s="2"/>
      <c r="U557" s="2"/>
      <c r="V557" s="2"/>
      <c r="W557" s="2"/>
      <c r="X557" s="2"/>
      <c r="Y557" s="2"/>
      <c r="Z557" s="2"/>
    </row>
    <row r="558" spans="1:26" ht="15.75" customHeight="1">
      <c r="A558" s="4"/>
      <c r="B558" s="5"/>
      <c r="C558" s="4"/>
      <c r="D558" s="2"/>
      <c r="E558" s="4"/>
      <c r="F558" s="2"/>
      <c r="G558" s="2"/>
      <c r="H558" s="5"/>
      <c r="I558" s="5"/>
      <c r="J558" s="2"/>
      <c r="K558" s="2"/>
      <c r="L558" s="2"/>
      <c r="M558" s="2"/>
      <c r="N558" s="2"/>
      <c r="O558" s="2"/>
      <c r="P558" s="2"/>
      <c r="Q558" s="2"/>
      <c r="R558" s="2"/>
      <c r="S558" s="2"/>
      <c r="T558" s="2"/>
      <c r="U558" s="2"/>
      <c r="V558" s="2"/>
      <c r="W558" s="2"/>
      <c r="X558" s="2"/>
      <c r="Y558" s="2"/>
      <c r="Z558" s="2"/>
    </row>
    <row r="559" spans="1:26" ht="15.75" customHeight="1">
      <c r="A559" s="4"/>
      <c r="B559" s="5"/>
      <c r="C559" s="4"/>
      <c r="D559" s="2"/>
      <c r="E559" s="4"/>
      <c r="F559" s="2"/>
      <c r="G559" s="2"/>
      <c r="H559" s="5"/>
      <c r="I559" s="5"/>
      <c r="J559" s="2"/>
      <c r="K559" s="2"/>
      <c r="L559" s="2"/>
      <c r="M559" s="2"/>
      <c r="N559" s="2"/>
      <c r="O559" s="2"/>
      <c r="P559" s="2"/>
      <c r="Q559" s="2"/>
      <c r="R559" s="2"/>
      <c r="S559" s="2"/>
      <c r="T559" s="2"/>
      <c r="U559" s="2"/>
      <c r="V559" s="2"/>
      <c r="W559" s="2"/>
      <c r="X559" s="2"/>
      <c r="Y559" s="2"/>
      <c r="Z559" s="2"/>
    </row>
    <row r="560" spans="1:26" ht="15.75" customHeight="1">
      <c r="A560" s="4"/>
      <c r="B560" s="5"/>
      <c r="C560" s="4"/>
      <c r="D560" s="2"/>
      <c r="E560" s="4"/>
      <c r="F560" s="2"/>
      <c r="G560" s="2"/>
      <c r="H560" s="5"/>
      <c r="I560" s="5"/>
      <c r="J560" s="2"/>
      <c r="K560" s="2"/>
      <c r="L560" s="2"/>
      <c r="M560" s="2"/>
      <c r="N560" s="2"/>
      <c r="O560" s="2"/>
      <c r="P560" s="2"/>
      <c r="Q560" s="2"/>
      <c r="R560" s="2"/>
      <c r="S560" s="2"/>
      <c r="T560" s="2"/>
      <c r="U560" s="2"/>
      <c r="V560" s="2"/>
      <c r="W560" s="2"/>
      <c r="X560" s="2"/>
      <c r="Y560" s="2"/>
      <c r="Z560" s="2"/>
    </row>
    <row r="561" spans="1:26" ht="15.75" customHeight="1">
      <c r="A561" s="4"/>
      <c r="B561" s="5"/>
      <c r="C561" s="4"/>
      <c r="D561" s="2"/>
      <c r="E561" s="4"/>
      <c r="F561" s="2"/>
      <c r="G561" s="2"/>
      <c r="H561" s="5"/>
      <c r="I561" s="5"/>
      <c r="J561" s="2"/>
      <c r="K561" s="2"/>
      <c r="L561" s="2"/>
      <c r="M561" s="2"/>
      <c r="N561" s="2"/>
      <c r="O561" s="2"/>
      <c r="P561" s="2"/>
      <c r="Q561" s="2"/>
      <c r="R561" s="2"/>
      <c r="S561" s="2"/>
      <c r="T561" s="2"/>
      <c r="U561" s="2"/>
      <c r="V561" s="2"/>
      <c r="W561" s="2"/>
      <c r="X561" s="2"/>
      <c r="Y561" s="2"/>
      <c r="Z561" s="2"/>
    </row>
    <row r="562" spans="1:26" ht="15.75" customHeight="1">
      <c r="A562" s="4"/>
      <c r="B562" s="5"/>
      <c r="C562" s="4"/>
      <c r="D562" s="2"/>
      <c r="E562" s="4"/>
      <c r="F562" s="2"/>
      <c r="G562" s="2"/>
      <c r="H562" s="5"/>
      <c r="I562" s="5"/>
      <c r="J562" s="2"/>
      <c r="K562" s="2"/>
      <c r="L562" s="2"/>
      <c r="M562" s="2"/>
      <c r="N562" s="2"/>
      <c r="O562" s="2"/>
      <c r="P562" s="2"/>
      <c r="Q562" s="2"/>
      <c r="R562" s="2"/>
      <c r="S562" s="2"/>
      <c r="T562" s="2"/>
      <c r="U562" s="2"/>
      <c r="V562" s="2"/>
      <c r="W562" s="2"/>
      <c r="X562" s="2"/>
      <c r="Y562" s="2"/>
      <c r="Z562" s="2"/>
    </row>
    <row r="563" spans="1:26" ht="15.75" customHeight="1">
      <c r="A563" s="4"/>
      <c r="B563" s="5"/>
      <c r="C563" s="4"/>
      <c r="D563" s="2"/>
      <c r="E563" s="4"/>
      <c r="F563" s="2"/>
      <c r="G563" s="2"/>
      <c r="H563" s="5"/>
      <c r="I563" s="5"/>
      <c r="J563" s="2"/>
      <c r="K563" s="2"/>
      <c r="L563" s="2"/>
      <c r="M563" s="2"/>
      <c r="N563" s="2"/>
      <c r="O563" s="2"/>
      <c r="P563" s="2"/>
      <c r="Q563" s="2"/>
      <c r="R563" s="2"/>
      <c r="S563" s="2"/>
      <c r="T563" s="2"/>
      <c r="U563" s="2"/>
      <c r="V563" s="2"/>
      <c r="W563" s="2"/>
      <c r="X563" s="2"/>
      <c r="Y563" s="2"/>
      <c r="Z563" s="2"/>
    </row>
    <row r="564" spans="1:26" ht="15.75" customHeight="1">
      <c r="A564" s="4"/>
      <c r="B564" s="5"/>
      <c r="C564" s="4"/>
      <c r="D564" s="2"/>
      <c r="E564" s="4"/>
      <c r="F564" s="2"/>
      <c r="G564" s="2"/>
      <c r="H564" s="5"/>
      <c r="I564" s="5"/>
      <c r="J564" s="2"/>
      <c r="K564" s="2"/>
      <c r="L564" s="2"/>
      <c r="M564" s="2"/>
      <c r="N564" s="2"/>
      <c r="O564" s="2"/>
      <c r="P564" s="2"/>
      <c r="Q564" s="2"/>
      <c r="R564" s="2"/>
      <c r="S564" s="2"/>
      <c r="T564" s="2"/>
      <c r="U564" s="2"/>
      <c r="V564" s="2"/>
      <c r="W564" s="2"/>
      <c r="X564" s="2"/>
      <c r="Y564" s="2"/>
      <c r="Z564" s="2"/>
    </row>
    <row r="565" spans="1:26" ht="15.75" customHeight="1">
      <c r="A565" s="4"/>
      <c r="B565" s="5"/>
      <c r="C565" s="4"/>
      <c r="D565" s="2"/>
      <c r="E565" s="4"/>
      <c r="F565" s="2"/>
      <c r="G565" s="2"/>
      <c r="H565" s="5"/>
      <c r="I565" s="5"/>
      <c r="J565" s="2"/>
      <c r="K565" s="2"/>
      <c r="L565" s="2"/>
      <c r="M565" s="2"/>
      <c r="N565" s="2"/>
      <c r="O565" s="2"/>
      <c r="P565" s="2"/>
      <c r="Q565" s="2"/>
      <c r="R565" s="2"/>
      <c r="S565" s="2"/>
      <c r="T565" s="2"/>
      <c r="U565" s="2"/>
      <c r="V565" s="2"/>
      <c r="W565" s="2"/>
      <c r="X565" s="2"/>
      <c r="Y565" s="2"/>
      <c r="Z565" s="2"/>
    </row>
    <row r="566" spans="1:26" ht="15.75" customHeight="1">
      <c r="A566" s="4"/>
      <c r="B566" s="5"/>
      <c r="C566" s="4"/>
      <c r="D566" s="2"/>
      <c r="E566" s="4"/>
      <c r="F566" s="2"/>
      <c r="G566" s="2"/>
      <c r="H566" s="5"/>
      <c r="I566" s="5"/>
      <c r="J566" s="2"/>
      <c r="K566" s="2"/>
      <c r="L566" s="2"/>
      <c r="M566" s="2"/>
      <c r="N566" s="2"/>
      <c r="O566" s="2"/>
      <c r="P566" s="2"/>
      <c r="Q566" s="2"/>
      <c r="R566" s="2"/>
      <c r="S566" s="2"/>
      <c r="T566" s="2"/>
      <c r="U566" s="2"/>
      <c r="V566" s="2"/>
      <c r="W566" s="2"/>
      <c r="X566" s="2"/>
      <c r="Y566" s="2"/>
      <c r="Z566" s="2"/>
    </row>
    <row r="567" spans="1:26" ht="15.75" customHeight="1">
      <c r="A567" s="4"/>
      <c r="B567" s="5"/>
      <c r="C567" s="4"/>
      <c r="D567" s="2"/>
      <c r="E567" s="4"/>
      <c r="F567" s="2"/>
      <c r="G567" s="2"/>
      <c r="H567" s="5"/>
      <c r="I567" s="5"/>
      <c r="J567" s="2"/>
      <c r="K567" s="2"/>
      <c r="L567" s="2"/>
      <c r="M567" s="2"/>
      <c r="N567" s="2"/>
      <c r="O567" s="2"/>
      <c r="P567" s="2"/>
      <c r="Q567" s="2"/>
      <c r="R567" s="2"/>
      <c r="S567" s="2"/>
      <c r="T567" s="2"/>
      <c r="U567" s="2"/>
      <c r="V567" s="2"/>
      <c r="W567" s="2"/>
      <c r="X567" s="2"/>
      <c r="Y567" s="2"/>
      <c r="Z567" s="2"/>
    </row>
    <row r="568" spans="1:26" ht="15.75" customHeight="1">
      <c r="A568" s="4"/>
      <c r="B568" s="5"/>
      <c r="C568" s="4"/>
      <c r="D568" s="2"/>
      <c r="E568" s="4"/>
      <c r="F568" s="2"/>
      <c r="G568" s="2"/>
      <c r="H568" s="5"/>
      <c r="I568" s="5"/>
      <c r="J568" s="2"/>
      <c r="K568" s="2"/>
      <c r="L568" s="2"/>
      <c r="M568" s="2"/>
      <c r="N568" s="2"/>
      <c r="O568" s="2"/>
      <c r="P568" s="2"/>
      <c r="Q568" s="2"/>
      <c r="R568" s="2"/>
      <c r="S568" s="2"/>
      <c r="T568" s="2"/>
      <c r="U568" s="2"/>
      <c r="V568" s="2"/>
      <c r="W568" s="2"/>
      <c r="X568" s="2"/>
      <c r="Y568" s="2"/>
      <c r="Z568" s="2"/>
    </row>
    <row r="569" spans="1:26" ht="15.75" customHeight="1">
      <c r="A569" s="4"/>
      <c r="B569" s="5"/>
      <c r="C569" s="4"/>
      <c r="D569" s="2"/>
      <c r="E569" s="4"/>
      <c r="F569" s="2"/>
      <c r="G569" s="2"/>
      <c r="H569" s="5"/>
      <c r="I569" s="5"/>
      <c r="J569" s="2"/>
      <c r="K569" s="2"/>
      <c r="L569" s="2"/>
      <c r="M569" s="2"/>
      <c r="N569" s="2"/>
      <c r="O569" s="2"/>
      <c r="P569" s="2"/>
      <c r="Q569" s="2"/>
      <c r="R569" s="2"/>
      <c r="S569" s="2"/>
      <c r="T569" s="2"/>
      <c r="U569" s="2"/>
      <c r="V569" s="2"/>
      <c r="W569" s="2"/>
      <c r="X569" s="2"/>
      <c r="Y569" s="2"/>
      <c r="Z569" s="2"/>
    </row>
    <row r="570" spans="1:26" ht="15.75" customHeight="1">
      <c r="A570" s="4"/>
      <c r="B570" s="5"/>
      <c r="C570" s="4"/>
      <c r="D570" s="2"/>
      <c r="E570" s="4"/>
      <c r="F570" s="2"/>
      <c r="G570" s="2"/>
      <c r="H570" s="5"/>
      <c r="I570" s="5"/>
      <c r="J570" s="2"/>
      <c r="K570" s="2"/>
      <c r="L570" s="2"/>
      <c r="M570" s="2"/>
      <c r="N570" s="2"/>
      <c r="O570" s="2"/>
      <c r="P570" s="2"/>
      <c r="Q570" s="2"/>
      <c r="R570" s="2"/>
      <c r="S570" s="2"/>
      <c r="T570" s="2"/>
      <c r="U570" s="2"/>
      <c r="V570" s="2"/>
      <c r="W570" s="2"/>
      <c r="X570" s="2"/>
      <c r="Y570" s="2"/>
      <c r="Z570" s="2"/>
    </row>
    <row r="571" spans="1:26" ht="15.75" customHeight="1">
      <c r="A571" s="4"/>
      <c r="B571" s="5"/>
      <c r="C571" s="4"/>
      <c r="D571" s="2"/>
      <c r="E571" s="4"/>
      <c r="F571" s="2"/>
      <c r="G571" s="2"/>
      <c r="H571" s="5"/>
      <c r="I571" s="5"/>
      <c r="J571" s="2"/>
      <c r="K571" s="2"/>
      <c r="L571" s="2"/>
      <c r="M571" s="2"/>
      <c r="N571" s="2"/>
      <c r="O571" s="2"/>
      <c r="P571" s="2"/>
      <c r="Q571" s="2"/>
      <c r="R571" s="2"/>
      <c r="S571" s="2"/>
      <c r="T571" s="2"/>
      <c r="U571" s="2"/>
      <c r="V571" s="2"/>
      <c r="W571" s="2"/>
      <c r="X571" s="2"/>
      <c r="Y571" s="2"/>
      <c r="Z571" s="2"/>
    </row>
    <row r="572" spans="1:26" ht="15.75" customHeight="1">
      <c r="A572" s="4"/>
      <c r="B572" s="5"/>
      <c r="C572" s="4"/>
      <c r="D572" s="2"/>
      <c r="E572" s="4"/>
      <c r="F572" s="2"/>
      <c r="G572" s="2"/>
      <c r="H572" s="5"/>
      <c r="I572" s="5"/>
      <c r="J572" s="2"/>
      <c r="K572" s="2"/>
      <c r="L572" s="2"/>
      <c r="M572" s="2"/>
      <c r="N572" s="2"/>
      <c r="O572" s="2"/>
      <c r="P572" s="2"/>
      <c r="Q572" s="2"/>
      <c r="R572" s="2"/>
      <c r="S572" s="2"/>
      <c r="T572" s="2"/>
      <c r="U572" s="2"/>
      <c r="V572" s="2"/>
      <c r="W572" s="2"/>
      <c r="X572" s="2"/>
      <c r="Y572" s="2"/>
      <c r="Z572" s="2"/>
    </row>
    <row r="573" spans="1:26" ht="15.75" customHeight="1">
      <c r="A573" s="4"/>
      <c r="B573" s="5"/>
      <c r="C573" s="4"/>
      <c r="D573" s="2"/>
      <c r="E573" s="4"/>
      <c r="F573" s="2"/>
      <c r="G573" s="2"/>
      <c r="H573" s="5"/>
      <c r="I573" s="5"/>
      <c r="J573" s="2"/>
      <c r="K573" s="2"/>
      <c r="L573" s="2"/>
      <c r="M573" s="2"/>
      <c r="N573" s="2"/>
      <c r="O573" s="2"/>
      <c r="P573" s="2"/>
      <c r="Q573" s="2"/>
      <c r="R573" s="2"/>
      <c r="S573" s="2"/>
      <c r="T573" s="2"/>
      <c r="U573" s="2"/>
      <c r="V573" s="2"/>
      <c r="W573" s="2"/>
      <c r="X573" s="2"/>
      <c r="Y573" s="2"/>
      <c r="Z573" s="2"/>
    </row>
    <row r="574" spans="1:26" ht="15.75" customHeight="1">
      <c r="A574" s="4"/>
      <c r="B574" s="5"/>
      <c r="C574" s="4"/>
      <c r="D574" s="2"/>
      <c r="E574" s="4"/>
      <c r="F574" s="2"/>
      <c r="G574" s="2"/>
      <c r="H574" s="5"/>
      <c r="I574" s="5"/>
      <c r="J574" s="2"/>
      <c r="K574" s="2"/>
      <c r="L574" s="2"/>
      <c r="M574" s="2"/>
      <c r="N574" s="2"/>
      <c r="O574" s="2"/>
      <c r="P574" s="2"/>
      <c r="Q574" s="2"/>
      <c r="R574" s="2"/>
      <c r="S574" s="2"/>
      <c r="T574" s="2"/>
      <c r="U574" s="2"/>
      <c r="V574" s="2"/>
      <c r="W574" s="2"/>
      <c r="X574" s="2"/>
      <c r="Y574" s="2"/>
      <c r="Z574" s="2"/>
    </row>
    <row r="575" spans="1:26" ht="15.75" customHeight="1">
      <c r="A575" s="4"/>
      <c r="B575" s="5"/>
      <c r="C575" s="4"/>
      <c r="D575" s="2"/>
      <c r="E575" s="4"/>
      <c r="F575" s="2"/>
      <c r="G575" s="2"/>
      <c r="H575" s="5"/>
      <c r="I575" s="5"/>
      <c r="J575" s="2"/>
      <c r="K575" s="2"/>
      <c r="L575" s="2"/>
      <c r="M575" s="2"/>
      <c r="N575" s="2"/>
      <c r="O575" s="2"/>
      <c r="P575" s="2"/>
      <c r="Q575" s="2"/>
      <c r="R575" s="2"/>
      <c r="S575" s="2"/>
      <c r="T575" s="2"/>
      <c r="U575" s="2"/>
      <c r="V575" s="2"/>
      <c r="W575" s="2"/>
      <c r="X575" s="2"/>
      <c r="Y575" s="2"/>
      <c r="Z575" s="2"/>
    </row>
    <row r="576" spans="1:26" ht="15.75" customHeight="1">
      <c r="A576" s="4"/>
      <c r="B576" s="5"/>
      <c r="C576" s="4"/>
      <c r="D576" s="2"/>
      <c r="E576" s="4"/>
      <c r="F576" s="2"/>
      <c r="G576" s="2"/>
      <c r="H576" s="5"/>
      <c r="I576" s="5"/>
      <c r="J576" s="2"/>
      <c r="K576" s="2"/>
      <c r="L576" s="2"/>
      <c r="M576" s="2"/>
      <c r="N576" s="2"/>
      <c r="O576" s="2"/>
      <c r="P576" s="2"/>
      <c r="Q576" s="2"/>
      <c r="R576" s="2"/>
      <c r="S576" s="2"/>
      <c r="T576" s="2"/>
      <c r="U576" s="2"/>
      <c r="V576" s="2"/>
      <c r="W576" s="2"/>
      <c r="X576" s="2"/>
      <c r="Y576" s="2"/>
      <c r="Z576" s="2"/>
    </row>
    <row r="577" spans="1:26" ht="15.75" customHeight="1">
      <c r="A577" s="4"/>
      <c r="B577" s="5"/>
      <c r="C577" s="4"/>
      <c r="D577" s="2"/>
      <c r="E577" s="4"/>
      <c r="F577" s="2"/>
      <c r="G577" s="2"/>
      <c r="H577" s="5"/>
      <c r="I577" s="5"/>
      <c r="J577" s="2"/>
      <c r="K577" s="2"/>
      <c r="L577" s="2"/>
      <c r="M577" s="2"/>
      <c r="N577" s="2"/>
      <c r="O577" s="2"/>
      <c r="P577" s="2"/>
      <c r="Q577" s="2"/>
      <c r="R577" s="2"/>
      <c r="S577" s="2"/>
      <c r="T577" s="2"/>
      <c r="U577" s="2"/>
      <c r="V577" s="2"/>
      <c r="W577" s="2"/>
      <c r="X577" s="2"/>
      <c r="Y577" s="2"/>
      <c r="Z577" s="2"/>
    </row>
    <row r="578" spans="1:26" ht="15.75" customHeight="1">
      <c r="A578" s="4"/>
      <c r="B578" s="5"/>
      <c r="C578" s="4"/>
      <c r="D578" s="2"/>
      <c r="E578" s="4"/>
      <c r="F578" s="2"/>
      <c r="G578" s="2"/>
      <c r="H578" s="5"/>
      <c r="I578" s="5"/>
      <c r="J578" s="2"/>
      <c r="K578" s="2"/>
      <c r="L578" s="2"/>
      <c r="M578" s="2"/>
      <c r="N578" s="2"/>
      <c r="O578" s="2"/>
      <c r="P578" s="2"/>
      <c r="Q578" s="2"/>
      <c r="R578" s="2"/>
      <c r="S578" s="2"/>
      <c r="T578" s="2"/>
      <c r="U578" s="2"/>
      <c r="V578" s="2"/>
      <c r="W578" s="2"/>
      <c r="X578" s="2"/>
      <c r="Y578" s="2"/>
      <c r="Z578" s="2"/>
    </row>
    <row r="579" spans="1:26" ht="15.75" customHeight="1">
      <c r="A579" s="4"/>
      <c r="B579" s="5"/>
      <c r="C579" s="4"/>
      <c r="D579" s="2"/>
      <c r="E579" s="4"/>
      <c r="F579" s="2"/>
      <c r="G579" s="2"/>
      <c r="H579" s="5"/>
      <c r="I579" s="5"/>
      <c r="J579" s="2"/>
      <c r="K579" s="2"/>
      <c r="L579" s="2"/>
      <c r="M579" s="2"/>
      <c r="N579" s="2"/>
      <c r="O579" s="2"/>
      <c r="P579" s="2"/>
      <c r="Q579" s="2"/>
      <c r="R579" s="2"/>
      <c r="S579" s="2"/>
      <c r="T579" s="2"/>
      <c r="U579" s="2"/>
      <c r="V579" s="2"/>
      <c r="W579" s="2"/>
      <c r="X579" s="2"/>
      <c r="Y579" s="2"/>
      <c r="Z579" s="2"/>
    </row>
    <row r="580" spans="1:26" ht="15.75" customHeight="1">
      <c r="A580" s="4"/>
      <c r="B580" s="5"/>
      <c r="C580" s="4"/>
      <c r="D580" s="2"/>
      <c r="E580" s="4"/>
      <c r="F580" s="2"/>
      <c r="G580" s="2"/>
      <c r="H580" s="5"/>
      <c r="I580" s="5"/>
      <c r="J580" s="2"/>
      <c r="K580" s="2"/>
      <c r="L580" s="2"/>
      <c r="M580" s="2"/>
      <c r="N580" s="2"/>
      <c r="O580" s="2"/>
      <c r="P580" s="2"/>
      <c r="Q580" s="2"/>
      <c r="R580" s="2"/>
      <c r="S580" s="2"/>
      <c r="T580" s="2"/>
      <c r="U580" s="2"/>
      <c r="V580" s="2"/>
      <c r="W580" s="2"/>
      <c r="X580" s="2"/>
      <c r="Y580" s="2"/>
      <c r="Z580" s="2"/>
    </row>
    <row r="581" spans="1:26" ht="15.75" customHeight="1">
      <c r="A581" s="4"/>
      <c r="B581" s="5"/>
      <c r="C581" s="4"/>
      <c r="D581" s="2"/>
      <c r="E581" s="4"/>
      <c r="F581" s="2"/>
      <c r="G581" s="2"/>
      <c r="H581" s="5"/>
      <c r="I581" s="5"/>
      <c r="J581" s="2"/>
      <c r="K581" s="2"/>
      <c r="L581" s="2"/>
      <c r="M581" s="2"/>
      <c r="N581" s="2"/>
      <c r="O581" s="2"/>
      <c r="P581" s="2"/>
      <c r="Q581" s="2"/>
      <c r="R581" s="2"/>
      <c r="S581" s="2"/>
      <c r="T581" s="2"/>
      <c r="U581" s="2"/>
      <c r="V581" s="2"/>
      <c r="W581" s="2"/>
      <c r="X581" s="2"/>
      <c r="Y581" s="2"/>
      <c r="Z581" s="2"/>
    </row>
    <row r="582" spans="1:26" ht="15.75" customHeight="1">
      <c r="A582" s="4"/>
      <c r="B582" s="5"/>
      <c r="C582" s="4"/>
      <c r="D582" s="2"/>
      <c r="E582" s="4"/>
      <c r="F582" s="2"/>
      <c r="G582" s="2"/>
      <c r="H582" s="5"/>
      <c r="I582" s="5"/>
      <c r="J582" s="2"/>
      <c r="K582" s="2"/>
      <c r="L582" s="2"/>
      <c r="M582" s="2"/>
      <c r="N582" s="2"/>
      <c r="O582" s="2"/>
      <c r="P582" s="2"/>
      <c r="Q582" s="2"/>
      <c r="R582" s="2"/>
      <c r="S582" s="2"/>
      <c r="T582" s="2"/>
      <c r="U582" s="2"/>
      <c r="V582" s="2"/>
      <c r="W582" s="2"/>
      <c r="X582" s="2"/>
      <c r="Y582" s="2"/>
      <c r="Z582" s="2"/>
    </row>
    <row r="583" spans="1:26" ht="15.75" customHeight="1">
      <c r="A583" s="4"/>
      <c r="B583" s="5"/>
      <c r="C583" s="4"/>
      <c r="D583" s="2"/>
      <c r="E583" s="4"/>
      <c r="F583" s="2"/>
      <c r="G583" s="2"/>
      <c r="H583" s="5"/>
      <c r="I583" s="5"/>
      <c r="J583" s="2"/>
      <c r="K583" s="2"/>
      <c r="L583" s="2"/>
      <c r="M583" s="2"/>
      <c r="N583" s="2"/>
      <c r="O583" s="2"/>
      <c r="P583" s="2"/>
      <c r="Q583" s="2"/>
      <c r="R583" s="2"/>
      <c r="S583" s="2"/>
      <c r="T583" s="2"/>
      <c r="U583" s="2"/>
      <c r="V583" s="2"/>
      <c r="W583" s="2"/>
      <c r="X583" s="2"/>
      <c r="Y583" s="2"/>
      <c r="Z583" s="2"/>
    </row>
    <row r="584" spans="1:26" ht="15.75" customHeight="1">
      <c r="A584" s="4"/>
      <c r="B584" s="5"/>
      <c r="C584" s="4"/>
      <c r="D584" s="2"/>
      <c r="E584" s="4"/>
      <c r="F584" s="2"/>
      <c r="G584" s="2"/>
      <c r="H584" s="5"/>
      <c r="I584" s="5"/>
      <c r="J584" s="2"/>
      <c r="K584" s="2"/>
      <c r="L584" s="2"/>
      <c r="M584" s="2"/>
      <c r="N584" s="2"/>
      <c r="O584" s="2"/>
      <c r="P584" s="2"/>
      <c r="Q584" s="2"/>
      <c r="R584" s="2"/>
      <c r="S584" s="2"/>
      <c r="T584" s="2"/>
      <c r="U584" s="2"/>
      <c r="V584" s="2"/>
      <c r="W584" s="2"/>
      <c r="X584" s="2"/>
      <c r="Y584" s="2"/>
      <c r="Z584" s="2"/>
    </row>
    <row r="585" spans="1:26" ht="15.75" customHeight="1">
      <c r="A585" s="4"/>
      <c r="B585" s="5"/>
      <c r="C585" s="4"/>
      <c r="D585" s="2"/>
      <c r="E585" s="4"/>
      <c r="F585" s="2"/>
      <c r="G585" s="2"/>
      <c r="H585" s="5"/>
      <c r="I585" s="5"/>
      <c r="J585" s="2"/>
      <c r="K585" s="2"/>
      <c r="L585" s="2"/>
      <c r="M585" s="2"/>
      <c r="N585" s="2"/>
      <c r="O585" s="2"/>
      <c r="P585" s="2"/>
      <c r="Q585" s="2"/>
      <c r="R585" s="2"/>
      <c r="S585" s="2"/>
      <c r="T585" s="2"/>
      <c r="U585" s="2"/>
      <c r="V585" s="2"/>
      <c r="W585" s="2"/>
      <c r="X585" s="2"/>
      <c r="Y585" s="2"/>
      <c r="Z585" s="2"/>
    </row>
    <row r="586" spans="1:26" ht="15.75" customHeight="1">
      <c r="A586" s="4"/>
      <c r="B586" s="5"/>
      <c r="C586" s="4"/>
      <c r="D586" s="2"/>
      <c r="E586" s="4"/>
      <c r="F586" s="2"/>
      <c r="G586" s="2"/>
      <c r="H586" s="5"/>
      <c r="I586" s="5"/>
      <c r="J586" s="2"/>
      <c r="K586" s="2"/>
      <c r="L586" s="2"/>
      <c r="M586" s="2"/>
      <c r="N586" s="2"/>
      <c r="O586" s="2"/>
      <c r="P586" s="2"/>
      <c r="Q586" s="2"/>
      <c r="R586" s="2"/>
      <c r="S586" s="2"/>
      <c r="T586" s="2"/>
      <c r="U586" s="2"/>
      <c r="V586" s="2"/>
      <c r="W586" s="2"/>
      <c r="X586" s="2"/>
      <c r="Y586" s="2"/>
      <c r="Z586" s="2"/>
    </row>
    <row r="587" spans="1:26" ht="15.75" customHeight="1">
      <c r="A587" s="4"/>
      <c r="B587" s="5"/>
      <c r="C587" s="4"/>
      <c r="D587" s="2"/>
      <c r="E587" s="4"/>
      <c r="F587" s="2"/>
      <c r="G587" s="2"/>
      <c r="H587" s="5"/>
      <c r="I587" s="5"/>
      <c r="J587" s="2"/>
      <c r="K587" s="2"/>
      <c r="L587" s="2"/>
      <c r="M587" s="2"/>
      <c r="N587" s="2"/>
      <c r="O587" s="2"/>
      <c r="P587" s="2"/>
      <c r="Q587" s="2"/>
      <c r="R587" s="2"/>
      <c r="S587" s="2"/>
      <c r="T587" s="2"/>
      <c r="U587" s="2"/>
      <c r="V587" s="2"/>
      <c r="W587" s="2"/>
      <c r="X587" s="2"/>
      <c r="Y587" s="2"/>
      <c r="Z587" s="2"/>
    </row>
    <row r="588" spans="1:26" ht="15.75" customHeight="1">
      <c r="A588" s="4"/>
      <c r="B588" s="5"/>
      <c r="C588" s="4"/>
      <c r="D588" s="2"/>
      <c r="E588" s="4"/>
      <c r="F588" s="2"/>
      <c r="G588" s="2"/>
      <c r="H588" s="5"/>
      <c r="I588" s="5"/>
      <c r="J588" s="2"/>
      <c r="K588" s="2"/>
      <c r="L588" s="2"/>
      <c r="M588" s="2"/>
      <c r="N588" s="2"/>
      <c r="O588" s="2"/>
      <c r="P588" s="2"/>
      <c r="Q588" s="2"/>
      <c r="R588" s="2"/>
      <c r="S588" s="2"/>
      <c r="T588" s="2"/>
      <c r="U588" s="2"/>
      <c r="V588" s="2"/>
      <c r="W588" s="2"/>
      <c r="X588" s="2"/>
      <c r="Y588" s="2"/>
      <c r="Z588" s="2"/>
    </row>
    <row r="589" spans="1:26" ht="15.75" customHeight="1">
      <c r="A589" s="4"/>
      <c r="B589" s="5"/>
      <c r="C589" s="4"/>
      <c r="D589" s="2"/>
      <c r="E589" s="4"/>
      <c r="F589" s="2"/>
      <c r="G589" s="2"/>
      <c r="H589" s="5"/>
      <c r="I589" s="5"/>
      <c r="J589" s="2"/>
      <c r="K589" s="2"/>
      <c r="L589" s="2"/>
      <c r="M589" s="2"/>
      <c r="N589" s="2"/>
      <c r="O589" s="2"/>
      <c r="P589" s="2"/>
      <c r="Q589" s="2"/>
      <c r="R589" s="2"/>
      <c r="S589" s="2"/>
      <c r="T589" s="2"/>
      <c r="U589" s="2"/>
      <c r="V589" s="2"/>
      <c r="W589" s="2"/>
      <c r="X589" s="2"/>
      <c r="Y589" s="2"/>
      <c r="Z589" s="2"/>
    </row>
    <row r="590" spans="1:26" ht="15.75" customHeight="1">
      <c r="A590" s="4"/>
      <c r="B590" s="5"/>
      <c r="C590" s="4"/>
      <c r="D590" s="2"/>
      <c r="E590" s="4"/>
      <c r="F590" s="2"/>
      <c r="G590" s="2"/>
      <c r="H590" s="5"/>
      <c r="I590" s="5"/>
      <c r="J590" s="2"/>
      <c r="K590" s="2"/>
      <c r="L590" s="2"/>
      <c r="M590" s="2"/>
      <c r="N590" s="2"/>
      <c r="O590" s="2"/>
      <c r="P590" s="2"/>
      <c r="Q590" s="2"/>
      <c r="R590" s="2"/>
      <c r="S590" s="2"/>
      <c r="T590" s="2"/>
      <c r="U590" s="2"/>
      <c r="V590" s="2"/>
      <c r="W590" s="2"/>
      <c r="X590" s="2"/>
      <c r="Y590" s="2"/>
      <c r="Z590" s="2"/>
    </row>
    <row r="591" spans="1:26" ht="15.75" customHeight="1">
      <c r="A591" s="4"/>
      <c r="B591" s="5"/>
      <c r="C591" s="4"/>
      <c r="D591" s="2"/>
      <c r="E591" s="4"/>
      <c r="F591" s="2"/>
      <c r="G591" s="2"/>
      <c r="H591" s="5"/>
      <c r="I591" s="5"/>
      <c r="J591" s="2"/>
      <c r="K591" s="2"/>
      <c r="L591" s="2"/>
      <c r="M591" s="2"/>
      <c r="N591" s="2"/>
      <c r="O591" s="2"/>
      <c r="P591" s="2"/>
      <c r="Q591" s="2"/>
      <c r="R591" s="2"/>
      <c r="S591" s="2"/>
      <c r="T591" s="2"/>
      <c r="U591" s="2"/>
      <c r="V591" s="2"/>
      <c r="W591" s="2"/>
      <c r="X591" s="2"/>
      <c r="Y591" s="2"/>
      <c r="Z591" s="2"/>
    </row>
    <row r="592" spans="1:26" ht="15.75" customHeight="1">
      <c r="A592" s="4"/>
      <c r="B592" s="5"/>
      <c r="C592" s="4"/>
      <c r="D592" s="2"/>
      <c r="E592" s="4"/>
      <c r="F592" s="2"/>
      <c r="G592" s="2"/>
      <c r="H592" s="5"/>
      <c r="I592" s="5"/>
      <c r="J592" s="2"/>
      <c r="K592" s="2"/>
      <c r="L592" s="2"/>
      <c r="M592" s="2"/>
      <c r="N592" s="2"/>
      <c r="O592" s="2"/>
      <c r="P592" s="2"/>
      <c r="Q592" s="2"/>
      <c r="R592" s="2"/>
      <c r="S592" s="2"/>
      <c r="T592" s="2"/>
      <c r="U592" s="2"/>
      <c r="V592" s="2"/>
      <c r="W592" s="2"/>
      <c r="X592" s="2"/>
      <c r="Y592" s="2"/>
      <c r="Z592" s="2"/>
    </row>
    <row r="593" spans="1:26" ht="15.75" customHeight="1">
      <c r="A593" s="4"/>
      <c r="B593" s="5"/>
      <c r="C593" s="4"/>
      <c r="D593" s="2"/>
      <c r="E593" s="4"/>
      <c r="F593" s="2"/>
      <c r="G593" s="2"/>
      <c r="H593" s="5"/>
      <c r="I593" s="5"/>
      <c r="J593" s="2"/>
      <c r="K593" s="2"/>
      <c r="L593" s="2"/>
      <c r="M593" s="2"/>
      <c r="N593" s="2"/>
      <c r="O593" s="2"/>
      <c r="P593" s="2"/>
      <c r="Q593" s="2"/>
      <c r="R593" s="2"/>
      <c r="S593" s="2"/>
      <c r="T593" s="2"/>
      <c r="U593" s="2"/>
      <c r="V593" s="2"/>
      <c r="W593" s="2"/>
      <c r="X593" s="2"/>
      <c r="Y593" s="2"/>
      <c r="Z593" s="2"/>
    </row>
    <row r="594" spans="1:26" ht="15.75" customHeight="1">
      <c r="A594" s="4"/>
      <c r="B594" s="5"/>
      <c r="C594" s="4"/>
      <c r="D594" s="2"/>
      <c r="E594" s="4"/>
      <c r="F594" s="2"/>
      <c r="G594" s="2"/>
      <c r="H594" s="5"/>
      <c r="I594" s="5"/>
      <c r="J594" s="2"/>
      <c r="K594" s="2"/>
      <c r="L594" s="2"/>
      <c r="M594" s="2"/>
      <c r="N594" s="2"/>
      <c r="O594" s="2"/>
      <c r="P594" s="2"/>
      <c r="Q594" s="2"/>
      <c r="R594" s="2"/>
      <c r="S594" s="2"/>
      <c r="T594" s="2"/>
      <c r="U594" s="2"/>
      <c r="V594" s="2"/>
      <c r="W594" s="2"/>
      <c r="X594" s="2"/>
      <c r="Y594" s="2"/>
      <c r="Z594" s="2"/>
    </row>
    <row r="595" spans="1:26" ht="15.75" customHeight="1">
      <c r="A595" s="4"/>
      <c r="B595" s="5"/>
      <c r="C595" s="4"/>
      <c r="D595" s="2"/>
      <c r="E595" s="4"/>
      <c r="F595" s="2"/>
      <c r="G595" s="2"/>
      <c r="H595" s="5"/>
      <c r="I595" s="5"/>
      <c r="J595" s="2"/>
      <c r="K595" s="2"/>
      <c r="L595" s="2"/>
      <c r="M595" s="2"/>
      <c r="N595" s="2"/>
      <c r="O595" s="2"/>
      <c r="P595" s="2"/>
      <c r="Q595" s="2"/>
      <c r="R595" s="2"/>
      <c r="S595" s="2"/>
      <c r="T595" s="2"/>
      <c r="U595" s="2"/>
      <c r="V595" s="2"/>
      <c r="W595" s="2"/>
      <c r="X595" s="2"/>
      <c r="Y595" s="2"/>
      <c r="Z595" s="2"/>
    </row>
    <row r="596" spans="1:26" ht="15.75" customHeight="1">
      <c r="A596" s="4"/>
      <c r="B596" s="5"/>
      <c r="C596" s="4"/>
      <c r="D596" s="2"/>
      <c r="E596" s="4"/>
      <c r="F596" s="2"/>
      <c r="G596" s="2"/>
      <c r="H596" s="5"/>
      <c r="I596" s="5"/>
      <c r="J596" s="2"/>
      <c r="K596" s="2"/>
      <c r="L596" s="2"/>
      <c r="M596" s="2"/>
      <c r="N596" s="2"/>
      <c r="O596" s="2"/>
      <c r="P596" s="2"/>
      <c r="Q596" s="2"/>
      <c r="R596" s="2"/>
      <c r="S596" s="2"/>
      <c r="T596" s="2"/>
      <c r="U596" s="2"/>
      <c r="V596" s="2"/>
      <c r="W596" s="2"/>
      <c r="X596" s="2"/>
      <c r="Y596" s="2"/>
      <c r="Z596" s="2"/>
    </row>
    <row r="597" spans="1:26" ht="15.75" customHeight="1">
      <c r="A597" s="4"/>
      <c r="B597" s="5"/>
      <c r="C597" s="4"/>
      <c r="D597" s="2"/>
      <c r="E597" s="4"/>
      <c r="F597" s="2"/>
      <c r="G597" s="2"/>
      <c r="H597" s="5"/>
      <c r="I597" s="5"/>
      <c r="J597" s="2"/>
      <c r="K597" s="2"/>
      <c r="L597" s="2"/>
      <c r="M597" s="2"/>
      <c r="N597" s="2"/>
      <c r="O597" s="2"/>
      <c r="P597" s="2"/>
      <c r="Q597" s="2"/>
      <c r="R597" s="2"/>
      <c r="S597" s="2"/>
      <c r="T597" s="2"/>
      <c r="U597" s="2"/>
      <c r="V597" s="2"/>
      <c r="W597" s="2"/>
      <c r="X597" s="2"/>
      <c r="Y597" s="2"/>
      <c r="Z597" s="2"/>
    </row>
    <row r="598" spans="1:26" ht="15.75" customHeight="1">
      <c r="A598" s="4"/>
      <c r="B598" s="5"/>
      <c r="C598" s="4"/>
      <c r="D598" s="2"/>
      <c r="E598" s="4"/>
      <c r="F598" s="2"/>
      <c r="G598" s="2"/>
      <c r="H598" s="5"/>
      <c r="I598" s="5"/>
      <c r="J598" s="2"/>
      <c r="K598" s="2"/>
      <c r="L598" s="2"/>
      <c r="M598" s="2"/>
      <c r="N598" s="2"/>
      <c r="O598" s="2"/>
      <c r="P598" s="2"/>
      <c r="Q598" s="2"/>
      <c r="R598" s="2"/>
      <c r="S598" s="2"/>
      <c r="T598" s="2"/>
      <c r="U598" s="2"/>
      <c r="V598" s="2"/>
      <c r="W598" s="2"/>
      <c r="X598" s="2"/>
      <c r="Y598" s="2"/>
      <c r="Z598" s="2"/>
    </row>
    <row r="599" spans="1:26" ht="15.75" customHeight="1">
      <c r="A599" s="4"/>
      <c r="B599" s="5"/>
      <c r="C599" s="4"/>
      <c r="D599" s="2"/>
      <c r="E599" s="4"/>
      <c r="F599" s="2"/>
      <c r="G599" s="2"/>
      <c r="H599" s="5"/>
      <c r="I599" s="5"/>
      <c r="J599" s="2"/>
      <c r="K599" s="2"/>
      <c r="L599" s="2"/>
      <c r="M599" s="2"/>
      <c r="N599" s="2"/>
      <c r="O599" s="2"/>
      <c r="P599" s="2"/>
      <c r="Q599" s="2"/>
      <c r="R599" s="2"/>
      <c r="S599" s="2"/>
      <c r="T599" s="2"/>
      <c r="U599" s="2"/>
      <c r="V599" s="2"/>
      <c r="W599" s="2"/>
      <c r="X599" s="2"/>
      <c r="Y599" s="2"/>
      <c r="Z599" s="2"/>
    </row>
    <row r="600" spans="1:26" ht="15.75" customHeight="1">
      <c r="A600" s="4"/>
      <c r="B600" s="5"/>
      <c r="C600" s="4"/>
      <c r="D600" s="2"/>
      <c r="E600" s="4"/>
      <c r="F600" s="2"/>
      <c r="G600" s="2"/>
      <c r="H600" s="5"/>
      <c r="I600" s="5"/>
      <c r="J600" s="2"/>
      <c r="K600" s="2"/>
      <c r="L600" s="2"/>
      <c r="M600" s="2"/>
      <c r="N600" s="2"/>
      <c r="O600" s="2"/>
      <c r="P600" s="2"/>
      <c r="Q600" s="2"/>
      <c r="R600" s="2"/>
      <c r="S600" s="2"/>
      <c r="T600" s="2"/>
      <c r="U600" s="2"/>
      <c r="V600" s="2"/>
      <c r="W600" s="2"/>
      <c r="X600" s="2"/>
      <c r="Y600" s="2"/>
      <c r="Z600" s="2"/>
    </row>
    <row r="601" spans="1:26" ht="15.75" customHeight="1">
      <c r="A601" s="4"/>
      <c r="B601" s="5"/>
      <c r="C601" s="4"/>
      <c r="D601" s="2"/>
      <c r="E601" s="4"/>
      <c r="F601" s="2"/>
      <c r="G601" s="2"/>
      <c r="H601" s="5"/>
      <c r="I601" s="5"/>
      <c r="J601" s="2"/>
      <c r="K601" s="2"/>
      <c r="L601" s="2"/>
      <c r="M601" s="2"/>
      <c r="N601" s="2"/>
      <c r="O601" s="2"/>
      <c r="P601" s="2"/>
      <c r="Q601" s="2"/>
      <c r="R601" s="2"/>
      <c r="S601" s="2"/>
      <c r="T601" s="2"/>
      <c r="U601" s="2"/>
      <c r="V601" s="2"/>
      <c r="W601" s="2"/>
      <c r="X601" s="2"/>
      <c r="Y601" s="2"/>
      <c r="Z601" s="2"/>
    </row>
    <row r="602" spans="1:26" ht="15.75" customHeight="1">
      <c r="A602" s="4"/>
      <c r="B602" s="5"/>
      <c r="C602" s="4"/>
      <c r="D602" s="2"/>
      <c r="E602" s="4"/>
      <c r="F602" s="2"/>
      <c r="G602" s="2"/>
      <c r="H602" s="5"/>
      <c r="I602" s="5"/>
      <c r="J602" s="2"/>
      <c r="K602" s="2"/>
      <c r="L602" s="2"/>
      <c r="M602" s="2"/>
      <c r="N602" s="2"/>
      <c r="O602" s="2"/>
      <c r="P602" s="2"/>
      <c r="Q602" s="2"/>
      <c r="R602" s="2"/>
      <c r="S602" s="2"/>
      <c r="T602" s="2"/>
      <c r="U602" s="2"/>
      <c r="V602" s="2"/>
      <c r="W602" s="2"/>
      <c r="X602" s="2"/>
      <c r="Y602" s="2"/>
      <c r="Z602" s="2"/>
    </row>
    <row r="603" spans="1:26" ht="15.75" customHeight="1">
      <c r="A603" s="4"/>
      <c r="B603" s="5"/>
      <c r="C603" s="4"/>
      <c r="D603" s="2"/>
      <c r="E603" s="4"/>
      <c r="F603" s="2"/>
      <c r="G603" s="2"/>
      <c r="H603" s="5"/>
      <c r="I603" s="5"/>
      <c r="J603" s="2"/>
      <c r="K603" s="2"/>
      <c r="L603" s="2"/>
      <c r="M603" s="2"/>
      <c r="N603" s="2"/>
      <c r="O603" s="2"/>
      <c r="P603" s="2"/>
      <c r="Q603" s="2"/>
      <c r="R603" s="2"/>
      <c r="S603" s="2"/>
      <c r="T603" s="2"/>
      <c r="U603" s="2"/>
      <c r="V603" s="2"/>
      <c r="W603" s="2"/>
      <c r="X603" s="2"/>
      <c r="Y603" s="2"/>
      <c r="Z603" s="2"/>
    </row>
    <row r="604" spans="1:26" ht="15.75" customHeight="1">
      <c r="A604" s="4"/>
      <c r="B604" s="5"/>
      <c r="C604" s="4"/>
      <c r="D604" s="2"/>
      <c r="E604" s="4"/>
      <c r="F604" s="2"/>
      <c r="G604" s="2"/>
      <c r="H604" s="5"/>
      <c r="I604" s="5"/>
      <c r="J604" s="2"/>
      <c r="K604" s="2"/>
      <c r="L604" s="2"/>
      <c r="M604" s="2"/>
      <c r="N604" s="2"/>
      <c r="O604" s="2"/>
      <c r="P604" s="2"/>
      <c r="Q604" s="2"/>
      <c r="R604" s="2"/>
      <c r="S604" s="2"/>
      <c r="T604" s="2"/>
      <c r="U604" s="2"/>
      <c r="V604" s="2"/>
      <c r="W604" s="2"/>
      <c r="X604" s="2"/>
      <c r="Y604" s="2"/>
      <c r="Z604" s="2"/>
    </row>
    <row r="605" spans="1:26" ht="15.75" customHeight="1">
      <c r="A605" s="4"/>
      <c r="B605" s="5"/>
      <c r="C605" s="4"/>
      <c r="D605" s="2"/>
      <c r="E605" s="4"/>
      <c r="F605" s="2"/>
      <c r="G605" s="2"/>
      <c r="H605" s="5"/>
      <c r="I605" s="5"/>
      <c r="J605" s="2"/>
      <c r="K605" s="2"/>
      <c r="L605" s="2"/>
      <c r="M605" s="2"/>
      <c r="N605" s="2"/>
      <c r="O605" s="2"/>
      <c r="P605" s="2"/>
      <c r="Q605" s="2"/>
      <c r="R605" s="2"/>
      <c r="S605" s="2"/>
      <c r="T605" s="2"/>
      <c r="U605" s="2"/>
      <c r="V605" s="2"/>
      <c r="W605" s="2"/>
      <c r="X605" s="2"/>
      <c r="Y605" s="2"/>
      <c r="Z605" s="2"/>
    </row>
    <row r="606" spans="1:26" ht="15.75" customHeight="1">
      <c r="A606" s="4"/>
      <c r="B606" s="5"/>
      <c r="C606" s="4"/>
      <c r="D606" s="2"/>
      <c r="E606" s="4"/>
      <c r="F606" s="2"/>
      <c r="G606" s="2"/>
      <c r="H606" s="5"/>
      <c r="I606" s="5"/>
      <c r="J606" s="2"/>
      <c r="K606" s="2"/>
      <c r="L606" s="2"/>
      <c r="M606" s="2"/>
      <c r="N606" s="2"/>
      <c r="O606" s="2"/>
      <c r="P606" s="2"/>
      <c r="Q606" s="2"/>
      <c r="R606" s="2"/>
      <c r="S606" s="2"/>
      <c r="T606" s="2"/>
      <c r="U606" s="2"/>
      <c r="V606" s="2"/>
      <c r="W606" s="2"/>
      <c r="X606" s="2"/>
      <c r="Y606" s="2"/>
      <c r="Z606" s="2"/>
    </row>
    <row r="607" spans="1:26" ht="15.75" customHeight="1">
      <c r="A607" s="4"/>
      <c r="B607" s="5"/>
      <c r="C607" s="4"/>
      <c r="D607" s="2"/>
      <c r="E607" s="4"/>
      <c r="F607" s="2"/>
      <c r="G607" s="2"/>
      <c r="H607" s="5"/>
      <c r="I607" s="5"/>
      <c r="J607" s="2"/>
      <c r="K607" s="2"/>
      <c r="L607" s="2"/>
      <c r="M607" s="2"/>
      <c r="N607" s="2"/>
      <c r="O607" s="2"/>
      <c r="P607" s="2"/>
      <c r="Q607" s="2"/>
      <c r="R607" s="2"/>
      <c r="S607" s="2"/>
      <c r="T607" s="2"/>
      <c r="U607" s="2"/>
      <c r="V607" s="2"/>
      <c r="W607" s="2"/>
      <c r="X607" s="2"/>
      <c r="Y607" s="2"/>
      <c r="Z607" s="2"/>
    </row>
    <row r="608" spans="1:26" ht="15.75" customHeight="1">
      <c r="A608" s="4"/>
      <c r="B608" s="5"/>
      <c r="C608" s="4"/>
      <c r="D608" s="2"/>
      <c r="E608" s="4"/>
      <c r="F608" s="2"/>
      <c r="G608" s="2"/>
      <c r="H608" s="5"/>
      <c r="I608" s="5"/>
      <c r="J608" s="2"/>
      <c r="K608" s="2"/>
      <c r="L608" s="2"/>
      <c r="M608" s="2"/>
      <c r="N608" s="2"/>
      <c r="O608" s="2"/>
      <c r="P608" s="2"/>
      <c r="Q608" s="2"/>
      <c r="R608" s="2"/>
      <c r="S608" s="2"/>
      <c r="T608" s="2"/>
      <c r="U608" s="2"/>
      <c r="V608" s="2"/>
      <c r="W608" s="2"/>
      <c r="X608" s="2"/>
      <c r="Y608" s="2"/>
      <c r="Z608" s="2"/>
    </row>
    <row r="609" spans="1:26" ht="15.75" customHeight="1">
      <c r="A609" s="4"/>
      <c r="B609" s="5"/>
      <c r="C609" s="4"/>
      <c r="D609" s="2"/>
      <c r="E609" s="4"/>
      <c r="F609" s="2"/>
      <c r="G609" s="2"/>
      <c r="H609" s="5"/>
      <c r="I609" s="5"/>
      <c r="J609" s="2"/>
      <c r="K609" s="2"/>
      <c r="L609" s="2"/>
      <c r="M609" s="2"/>
      <c r="N609" s="2"/>
      <c r="O609" s="2"/>
      <c r="P609" s="2"/>
      <c r="Q609" s="2"/>
      <c r="R609" s="2"/>
      <c r="S609" s="2"/>
      <c r="T609" s="2"/>
      <c r="U609" s="2"/>
      <c r="V609" s="2"/>
      <c r="W609" s="2"/>
      <c r="X609" s="2"/>
      <c r="Y609" s="2"/>
      <c r="Z609" s="2"/>
    </row>
    <row r="610" spans="1:26" ht="15.75" customHeight="1">
      <c r="A610" s="4"/>
      <c r="B610" s="5"/>
      <c r="C610" s="4"/>
      <c r="D610" s="2"/>
      <c r="E610" s="4"/>
      <c r="F610" s="2"/>
      <c r="G610" s="2"/>
      <c r="H610" s="5"/>
      <c r="I610" s="5"/>
      <c r="J610" s="2"/>
      <c r="K610" s="2"/>
      <c r="L610" s="2"/>
      <c r="M610" s="2"/>
      <c r="N610" s="2"/>
      <c r="O610" s="2"/>
      <c r="P610" s="2"/>
      <c r="Q610" s="2"/>
      <c r="R610" s="2"/>
      <c r="S610" s="2"/>
      <c r="T610" s="2"/>
      <c r="U610" s="2"/>
      <c r="V610" s="2"/>
      <c r="W610" s="2"/>
      <c r="X610" s="2"/>
      <c r="Y610" s="2"/>
      <c r="Z610" s="2"/>
    </row>
    <row r="611" spans="1:26" ht="15.75" customHeight="1">
      <c r="A611" s="4"/>
      <c r="B611" s="5"/>
      <c r="C611" s="4"/>
      <c r="D611" s="2"/>
      <c r="E611" s="4"/>
      <c r="F611" s="2"/>
      <c r="G611" s="2"/>
      <c r="H611" s="5"/>
      <c r="I611" s="5"/>
      <c r="J611" s="2"/>
      <c r="K611" s="2"/>
      <c r="L611" s="2"/>
      <c r="M611" s="2"/>
      <c r="N611" s="2"/>
      <c r="O611" s="2"/>
      <c r="P611" s="2"/>
      <c r="Q611" s="2"/>
      <c r="R611" s="2"/>
      <c r="S611" s="2"/>
      <c r="T611" s="2"/>
      <c r="U611" s="2"/>
      <c r="V611" s="2"/>
      <c r="W611" s="2"/>
      <c r="X611" s="2"/>
      <c r="Y611" s="2"/>
      <c r="Z611" s="2"/>
    </row>
    <row r="612" spans="1:26" ht="15.75" customHeight="1">
      <c r="A612" s="4"/>
      <c r="B612" s="5"/>
      <c r="C612" s="4"/>
      <c r="D612" s="2"/>
      <c r="E612" s="4"/>
      <c r="F612" s="2"/>
      <c r="G612" s="2"/>
      <c r="H612" s="5"/>
      <c r="I612" s="5"/>
      <c r="J612" s="2"/>
      <c r="K612" s="2"/>
      <c r="L612" s="2"/>
      <c r="M612" s="2"/>
      <c r="N612" s="2"/>
      <c r="O612" s="2"/>
      <c r="P612" s="2"/>
      <c r="Q612" s="2"/>
      <c r="R612" s="2"/>
      <c r="S612" s="2"/>
      <c r="T612" s="2"/>
      <c r="U612" s="2"/>
      <c r="V612" s="2"/>
      <c r="W612" s="2"/>
      <c r="X612" s="2"/>
      <c r="Y612" s="2"/>
      <c r="Z612" s="2"/>
    </row>
    <row r="613" spans="1:26" ht="15.75" customHeight="1">
      <c r="A613" s="4"/>
      <c r="B613" s="5"/>
      <c r="C613" s="4"/>
      <c r="D613" s="2"/>
      <c r="E613" s="4"/>
      <c r="F613" s="2"/>
      <c r="G613" s="2"/>
      <c r="H613" s="5"/>
      <c r="I613" s="5"/>
      <c r="J613" s="2"/>
      <c r="K613" s="2"/>
      <c r="L613" s="2"/>
      <c r="M613" s="2"/>
      <c r="N613" s="2"/>
      <c r="O613" s="2"/>
      <c r="P613" s="2"/>
      <c r="Q613" s="2"/>
      <c r="R613" s="2"/>
      <c r="S613" s="2"/>
      <c r="T613" s="2"/>
      <c r="U613" s="2"/>
      <c r="V613" s="2"/>
      <c r="W613" s="2"/>
      <c r="X613" s="2"/>
      <c r="Y613" s="2"/>
      <c r="Z613" s="2"/>
    </row>
    <row r="614" spans="1:26" ht="15.75" customHeight="1">
      <c r="A614" s="4"/>
      <c r="B614" s="5"/>
      <c r="C614" s="4"/>
      <c r="D614" s="2"/>
      <c r="E614" s="4"/>
      <c r="F614" s="2"/>
      <c r="G614" s="2"/>
      <c r="H614" s="5"/>
      <c r="I614" s="5"/>
      <c r="J614" s="2"/>
      <c r="K614" s="2"/>
      <c r="L614" s="2"/>
      <c r="M614" s="2"/>
      <c r="N614" s="2"/>
      <c r="O614" s="2"/>
      <c r="P614" s="2"/>
      <c r="Q614" s="2"/>
      <c r="R614" s="2"/>
      <c r="S614" s="2"/>
      <c r="T614" s="2"/>
      <c r="U614" s="2"/>
      <c r="V614" s="2"/>
      <c r="W614" s="2"/>
      <c r="X614" s="2"/>
      <c r="Y614" s="2"/>
      <c r="Z614" s="2"/>
    </row>
    <row r="615" spans="1:26" ht="15.75" customHeight="1">
      <c r="A615" s="4"/>
      <c r="B615" s="5"/>
      <c r="C615" s="4"/>
      <c r="D615" s="2"/>
      <c r="E615" s="4"/>
      <c r="F615" s="2"/>
      <c r="G615" s="2"/>
      <c r="H615" s="5"/>
      <c r="I615" s="5"/>
      <c r="J615" s="2"/>
      <c r="K615" s="2"/>
      <c r="L615" s="2"/>
      <c r="M615" s="2"/>
      <c r="N615" s="2"/>
      <c r="O615" s="2"/>
      <c r="P615" s="2"/>
      <c r="Q615" s="2"/>
      <c r="R615" s="2"/>
      <c r="S615" s="2"/>
      <c r="T615" s="2"/>
      <c r="U615" s="2"/>
      <c r="V615" s="2"/>
      <c r="W615" s="2"/>
      <c r="X615" s="2"/>
      <c r="Y615" s="2"/>
      <c r="Z615" s="2"/>
    </row>
    <row r="616" spans="1:26" ht="15.75" customHeight="1">
      <c r="A616" s="4"/>
      <c r="B616" s="5"/>
      <c r="C616" s="4"/>
      <c r="D616" s="2"/>
      <c r="E616" s="4"/>
      <c r="F616" s="2"/>
      <c r="G616" s="2"/>
      <c r="H616" s="5"/>
      <c r="I616" s="5"/>
      <c r="J616" s="2"/>
      <c r="K616" s="2"/>
      <c r="L616" s="2"/>
      <c r="M616" s="2"/>
      <c r="N616" s="2"/>
      <c r="O616" s="2"/>
      <c r="P616" s="2"/>
      <c r="Q616" s="2"/>
      <c r="R616" s="2"/>
      <c r="S616" s="2"/>
      <c r="T616" s="2"/>
      <c r="U616" s="2"/>
      <c r="V616" s="2"/>
      <c r="W616" s="2"/>
      <c r="X616" s="2"/>
      <c r="Y616" s="2"/>
      <c r="Z616" s="2"/>
    </row>
    <row r="617" spans="1:26" ht="15.75" customHeight="1">
      <c r="A617" s="4"/>
      <c r="B617" s="5"/>
      <c r="C617" s="4"/>
      <c r="D617" s="2"/>
      <c r="E617" s="4"/>
      <c r="F617" s="2"/>
      <c r="G617" s="2"/>
      <c r="H617" s="5"/>
      <c r="I617" s="5"/>
      <c r="J617" s="2"/>
      <c r="K617" s="2"/>
      <c r="L617" s="2"/>
      <c r="M617" s="2"/>
      <c r="N617" s="2"/>
      <c r="O617" s="2"/>
      <c r="P617" s="2"/>
      <c r="Q617" s="2"/>
      <c r="R617" s="2"/>
      <c r="S617" s="2"/>
      <c r="T617" s="2"/>
      <c r="U617" s="2"/>
      <c r="V617" s="2"/>
      <c r="W617" s="2"/>
      <c r="X617" s="2"/>
      <c r="Y617" s="2"/>
      <c r="Z617" s="2"/>
    </row>
    <row r="618" spans="1:26" ht="15.75" customHeight="1">
      <c r="A618" s="4"/>
      <c r="B618" s="5"/>
      <c r="C618" s="4"/>
      <c r="D618" s="2"/>
      <c r="E618" s="4"/>
      <c r="F618" s="2"/>
      <c r="G618" s="2"/>
      <c r="H618" s="5"/>
      <c r="I618" s="5"/>
      <c r="J618" s="2"/>
      <c r="K618" s="2"/>
      <c r="L618" s="2"/>
      <c r="M618" s="2"/>
      <c r="N618" s="2"/>
      <c r="O618" s="2"/>
      <c r="P618" s="2"/>
      <c r="Q618" s="2"/>
      <c r="R618" s="2"/>
      <c r="S618" s="2"/>
      <c r="T618" s="2"/>
      <c r="U618" s="2"/>
      <c r="V618" s="2"/>
      <c r="W618" s="2"/>
      <c r="X618" s="2"/>
      <c r="Y618" s="2"/>
      <c r="Z618" s="2"/>
    </row>
    <row r="619" spans="1:26" ht="15.75" customHeight="1">
      <c r="A619" s="4"/>
      <c r="B619" s="5"/>
      <c r="C619" s="4"/>
      <c r="D619" s="2"/>
      <c r="E619" s="4"/>
      <c r="F619" s="2"/>
      <c r="G619" s="2"/>
      <c r="H619" s="5"/>
      <c r="I619" s="5"/>
      <c r="J619" s="2"/>
      <c r="K619" s="2"/>
      <c r="L619" s="2"/>
      <c r="M619" s="2"/>
      <c r="N619" s="2"/>
      <c r="O619" s="2"/>
      <c r="P619" s="2"/>
      <c r="Q619" s="2"/>
      <c r="R619" s="2"/>
      <c r="S619" s="2"/>
      <c r="T619" s="2"/>
      <c r="U619" s="2"/>
      <c r="V619" s="2"/>
      <c r="W619" s="2"/>
      <c r="X619" s="2"/>
      <c r="Y619" s="2"/>
      <c r="Z619" s="2"/>
    </row>
    <row r="620" spans="1:26" ht="15.75" customHeight="1">
      <c r="A620" s="4"/>
      <c r="B620" s="5"/>
      <c r="C620" s="4"/>
      <c r="D620" s="2"/>
      <c r="E620" s="4"/>
      <c r="F620" s="2"/>
      <c r="G620" s="2"/>
      <c r="H620" s="5"/>
      <c r="I620" s="5"/>
      <c r="J620" s="2"/>
      <c r="K620" s="2"/>
      <c r="L620" s="2"/>
      <c r="M620" s="2"/>
      <c r="N620" s="2"/>
      <c r="O620" s="2"/>
      <c r="P620" s="2"/>
      <c r="Q620" s="2"/>
      <c r="R620" s="2"/>
      <c r="S620" s="2"/>
      <c r="T620" s="2"/>
      <c r="U620" s="2"/>
      <c r="V620" s="2"/>
      <c r="W620" s="2"/>
      <c r="X620" s="2"/>
      <c r="Y620" s="2"/>
      <c r="Z620" s="2"/>
    </row>
    <row r="621" spans="1:26" ht="15.75" customHeight="1">
      <c r="A621" s="4"/>
      <c r="B621" s="5"/>
      <c r="C621" s="4"/>
      <c r="D621" s="2"/>
      <c r="E621" s="4"/>
      <c r="F621" s="2"/>
      <c r="G621" s="2"/>
      <c r="H621" s="5"/>
      <c r="I621" s="5"/>
      <c r="J621" s="2"/>
      <c r="K621" s="2"/>
      <c r="L621" s="2"/>
      <c r="M621" s="2"/>
      <c r="N621" s="2"/>
      <c r="O621" s="2"/>
      <c r="P621" s="2"/>
      <c r="Q621" s="2"/>
      <c r="R621" s="2"/>
      <c r="S621" s="2"/>
      <c r="T621" s="2"/>
      <c r="U621" s="2"/>
      <c r="V621" s="2"/>
      <c r="W621" s="2"/>
      <c r="X621" s="2"/>
      <c r="Y621" s="2"/>
      <c r="Z621" s="2"/>
    </row>
    <row r="622" spans="1:26" ht="15.75" customHeight="1">
      <c r="A622" s="4"/>
      <c r="B622" s="5"/>
      <c r="C622" s="4"/>
      <c r="D622" s="2"/>
      <c r="E622" s="4"/>
      <c r="F622" s="2"/>
      <c r="G622" s="2"/>
      <c r="H622" s="5"/>
      <c r="I622" s="5"/>
      <c r="J622" s="2"/>
      <c r="K622" s="2"/>
      <c r="L622" s="2"/>
      <c r="M622" s="2"/>
      <c r="N622" s="2"/>
      <c r="O622" s="2"/>
      <c r="P622" s="2"/>
      <c r="Q622" s="2"/>
      <c r="R622" s="2"/>
      <c r="S622" s="2"/>
      <c r="T622" s="2"/>
      <c r="U622" s="2"/>
      <c r="V622" s="2"/>
      <c r="W622" s="2"/>
      <c r="X622" s="2"/>
      <c r="Y622" s="2"/>
      <c r="Z622" s="2"/>
    </row>
    <row r="623" spans="1:26" ht="15.75" customHeight="1">
      <c r="A623" s="4"/>
      <c r="B623" s="5"/>
      <c r="C623" s="4"/>
      <c r="D623" s="2"/>
      <c r="E623" s="4"/>
      <c r="F623" s="2"/>
      <c r="G623" s="2"/>
      <c r="H623" s="5"/>
      <c r="I623" s="5"/>
      <c r="J623" s="2"/>
      <c r="K623" s="2"/>
      <c r="L623" s="2"/>
      <c r="M623" s="2"/>
      <c r="N623" s="2"/>
      <c r="O623" s="2"/>
      <c r="P623" s="2"/>
      <c r="Q623" s="2"/>
      <c r="R623" s="2"/>
      <c r="S623" s="2"/>
      <c r="T623" s="2"/>
      <c r="U623" s="2"/>
      <c r="V623" s="2"/>
      <c r="W623" s="2"/>
      <c r="X623" s="2"/>
      <c r="Y623" s="2"/>
      <c r="Z623" s="2"/>
    </row>
    <row r="624" spans="1:26" ht="15.75" customHeight="1">
      <c r="A624" s="4"/>
      <c r="B624" s="5"/>
      <c r="C624" s="4"/>
      <c r="D624" s="2"/>
      <c r="E624" s="4"/>
      <c r="F624" s="2"/>
      <c r="G624" s="2"/>
      <c r="H624" s="5"/>
      <c r="I624" s="5"/>
      <c r="J624" s="2"/>
      <c r="K624" s="2"/>
      <c r="L624" s="2"/>
      <c r="M624" s="2"/>
      <c r="N624" s="2"/>
      <c r="O624" s="2"/>
      <c r="P624" s="2"/>
      <c r="Q624" s="2"/>
      <c r="R624" s="2"/>
      <c r="S624" s="2"/>
      <c r="T624" s="2"/>
      <c r="U624" s="2"/>
      <c r="V624" s="2"/>
      <c r="W624" s="2"/>
      <c r="X624" s="2"/>
      <c r="Y624" s="2"/>
      <c r="Z624" s="2"/>
    </row>
    <row r="625" spans="1:26" ht="15.75" customHeight="1">
      <c r="A625" s="4"/>
      <c r="B625" s="5"/>
      <c r="C625" s="4"/>
      <c r="D625" s="2"/>
      <c r="E625" s="4"/>
      <c r="F625" s="2"/>
      <c r="G625" s="2"/>
      <c r="H625" s="5"/>
      <c r="I625" s="5"/>
      <c r="J625" s="2"/>
      <c r="K625" s="2"/>
      <c r="L625" s="2"/>
      <c r="M625" s="2"/>
      <c r="N625" s="2"/>
      <c r="O625" s="2"/>
      <c r="P625" s="2"/>
      <c r="Q625" s="2"/>
      <c r="R625" s="2"/>
      <c r="S625" s="2"/>
      <c r="T625" s="2"/>
      <c r="U625" s="2"/>
      <c r="V625" s="2"/>
      <c r="W625" s="2"/>
      <c r="X625" s="2"/>
      <c r="Y625" s="2"/>
      <c r="Z625" s="2"/>
    </row>
    <row r="626" spans="1:26" ht="15.75" customHeight="1">
      <c r="A626" s="4"/>
      <c r="B626" s="5"/>
      <c r="C626" s="4"/>
      <c r="D626" s="2"/>
      <c r="E626" s="4"/>
      <c r="F626" s="2"/>
      <c r="G626" s="2"/>
      <c r="H626" s="5"/>
      <c r="I626" s="5"/>
      <c r="J626" s="2"/>
      <c r="K626" s="2"/>
      <c r="L626" s="2"/>
      <c r="M626" s="2"/>
      <c r="N626" s="2"/>
      <c r="O626" s="2"/>
      <c r="P626" s="2"/>
      <c r="Q626" s="2"/>
      <c r="R626" s="2"/>
      <c r="S626" s="2"/>
      <c r="T626" s="2"/>
      <c r="U626" s="2"/>
      <c r="V626" s="2"/>
      <c r="W626" s="2"/>
      <c r="X626" s="2"/>
      <c r="Y626" s="2"/>
      <c r="Z626" s="2"/>
    </row>
    <row r="627" spans="1:26" ht="15.75" customHeight="1">
      <c r="A627" s="4"/>
      <c r="B627" s="5"/>
      <c r="C627" s="4"/>
      <c r="D627" s="2"/>
      <c r="E627" s="4"/>
      <c r="F627" s="2"/>
      <c r="G627" s="2"/>
      <c r="H627" s="5"/>
      <c r="I627" s="5"/>
      <c r="J627" s="2"/>
      <c r="K627" s="2"/>
      <c r="L627" s="2"/>
      <c r="M627" s="2"/>
      <c r="N627" s="2"/>
      <c r="O627" s="2"/>
      <c r="P627" s="2"/>
      <c r="Q627" s="2"/>
      <c r="R627" s="2"/>
      <c r="S627" s="2"/>
      <c r="T627" s="2"/>
      <c r="U627" s="2"/>
      <c r="V627" s="2"/>
      <c r="W627" s="2"/>
      <c r="X627" s="2"/>
      <c r="Y627" s="2"/>
      <c r="Z627" s="2"/>
    </row>
    <row r="628" spans="1:26" ht="15.75" customHeight="1">
      <c r="A628" s="4"/>
      <c r="B628" s="5"/>
      <c r="C628" s="4"/>
      <c r="D628" s="2"/>
      <c r="E628" s="4"/>
      <c r="F628" s="2"/>
      <c r="G628" s="2"/>
      <c r="H628" s="5"/>
      <c r="I628" s="5"/>
      <c r="J628" s="2"/>
      <c r="K628" s="2"/>
      <c r="L628" s="2"/>
      <c r="M628" s="2"/>
      <c r="N628" s="2"/>
      <c r="O628" s="2"/>
      <c r="P628" s="2"/>
      <c r="Q628" s="2"/>
      <c r="R628" s="2"/>
      <c r="S628" s="2"/>
      <c r="T628" s="2"/>
      <c r="U628" s="2"/>
      <c r="V628" s="2"/>
      <c r="W628" s="2"/>
      <c r="X628" s="2"/>
      <c r="Y628" s="2"/>
      <c r="Z628" s="2"/>
    </row>
    <row r="629" spans="1:26" ht="15.75" customHeight="1">
      <c r="A629" s="4"/>
      <c r="B629" s="5"/>
      <c r="C629" s="4"/>
      <c r="D629" s="2"/>
      <c r="E629" s="4"/>
      <c r="F629" s="2"/>
      <c r="G629" s="2"/>
      <c r="H629" s="5"/>
      <c r="I629" s="5"/>
      <c r="J629" s="2"/>
      <c r="K629" s="2"/>
      <c r="L629" s="2"/>
      <c r="M629" s="2"/>
      <c r="N629" s="2"/>
      <c r="O629" s="2"/>
      <c r="P629" s="2"/>
      <c r="Q629" s="2"/>
      <c r="R629" s="2"/>
      <c r="S629" s="2"/>
      <c r="T629" s="2"/>
      <c r="U629" s="2"/>
      <c r="V629" s="2"/>
      <c r="W629" s="2"/>
      <c r="X629" s="2"/>
      <c r="Y629" s="2"/>
      <c r="Z629" s="2"/>
    </row>
    <row r="630" spans="1:26" ht="15.75" customHeight="1">
      <c r="A630" s="4"/>
      <c r="B630" s="5"/>
      <c r="C630" s="4"/>
      <c r="D630" s="2"/>
      <c r="E630" s="4"/>
      <c r="F630" s="2"/>
      <c r="G630" s="2"/>
      <c r="H630" s="5"/>
      <c r="I630" s="5"/>
      <c r="J630" s="2"/>
      <c r="K630" s="2"/>
      <c r="L630" s="2"/>
      <c r="M630" s="2"/>
      <c r="N630" s="2"/>
      <c r="O630" s="2"/>
      <c r="P630" s="2"/>
      <c r="Q630" s="2"/>
      <c r="R630" s="2"/>
      <c r="S630" s="2"/>
      <c r="T630" s="2"/>
      <c r="U630" s="2"/>
      <c r="V630" s="2"/>
      <c r="W630" s="2"/>
      <c r="X630" s="2"/>
      <c r="Y630" s="2"/>
      <c r="Z630" s="2"/>
    </row>
    <row r="631" spans="1:26" ht="15.75" customHeight="1">
      <c r="A631" s="4"/>
      <c r="B631" s="5"/>
      <c r="C631" s="4"/>
      <c r="D631" s="2"/>
      <c r="E631" s="4"/>
      <c r="F631" s="2"/>
      <c r="G631" s="2"/>
      <c r="H631" s="5"/>
      <c r="I631" s="5"/>
      <c r="J631" s="2"/>
      <c r="K631" s="2"/>
      <c r="L631" s="2"/>
      <c r="M631" s="2"/>
      <c r="N631" s="2"/>
      <c r="O631" s="2"/>
      <c r="P631" s="2"/>
      <c r="Q631" s="2"/>
      <c r="R631" s="2"/>
      <c r="S631" s="2"/>
      <c r="T631" s="2"/>
      <c r="U631" s="2"/>
      <c r="V631" s="2"/>
      <c r="W631" s="2"/>
      <c r="X631" s="2"/>
      <c r="Y631" s="2"/>
      <c r="Z631" s="2"/>
    </row>
    <row r="632" spans="1:26" ht="15.75" customHeight="1">
      <c r="A632" s="4"/>
      <c r="B632" s="5"/>
      <c r="C632" s="4"/>
      <c r="D632" s="2"/>
      <c r="E632" s="4"/>
      <c r="F632" s="2"/>
      <c r="G632" s="2"/>
      <c r="H632" s="5"/>
      <c r="I632" s="5"/>
      <c r="J632" s="2"/>
      <c r="K632" s="2"/>
      <c r="L632" s="2"/>
      <c r="M632" s="2"/>
      <c r="N632" s="2"/>
      <c r="O632" s="2"/>
      <c r="P632" s="2"/>
      <c r="Q632" s="2"/>
      <c r="R632" s="2"/>
      <c r="S632" s="2"/>
      <c r="T632" s="2"/>
      <c r="U632" s="2"/>
      <c r="V632" s="2"/>
      <c r="W632" s="2"/>
      <c r="X632" s="2"/>
      <c r="Y632" s="2"/>
      <c r="Z632" s="2"/>
    </row>
    <row r="633" spans="1:26" ht="15.75" customHeight="1">
      <c r="A633" s="4"/>
      <c r="B633" s="5"/>
      <c r="C633" s="4"/>
      <c r="D633" s="2"/>
      <c r="E633" s="4"/>
      <c r="F633" s="2"/>
      <c r="G633" s="2"/>
      <c r="H633" s="5"/>
      <c r="I633" s="5"/>
      <c r="J633" s="2"/>
      <c r="K633" s="2"/>
      <c r="L633" s="2"/>
      <c r="M633" s="2"/>
      <c r="N633" s="2"/>
      <c r="O633" s="2"/>
      <c r="P633" s="2"/>
      <c r="Q633" s="2"/>
      <c r="R633" s="2"/>
      <c r="S633" s="2"/>
      <c r="T633" s="2"/>
      <c r="U633" s="2"/>
      <c r="V633" s="2"/>
      <c r="W633" s="2"/>
      <c r="X633" s="2"/>
      <c r="Y633" s="2"/>
      <c r="Z633" s="2"/>
    </row>
    <row r="634" spans="1:26" ht="15.75" customHeight="1">
      <c r="A634" s="4"/>
      <c r="B634" s="5"/>
      <c r="C634" s="4"/>
      <c r="D634" s="2"/>
      <c r="E634" s="4"/>
      <c r="F634" s="2"/>
      <c r="G634" s="2"/>
      <c r="H634" s="5"/>
      <c r="I634" s="5"/>
      <c r="J634" s="2"/>
      <c r="K634" s="2"/>
      <c r="L634" s="2"/>
      <c r="M634" s="2"/>
      <c r="N634" s="2"/>
      <c r="O634" s="2"/>
      <c r="P634" s="2"/>
      <c r="Q634" s="2"/>
      <c r="R634" s="2"/>
      <c r="S634" s="2"/>
      <c r="T634" s="2"/>
      <c r="U634" s="2"/>
      <c r="V634" s="2"/>
      <c r="W634" s="2"/>
      <c r="X634" s="2"/>
      <c r="Y634" s="2"/>
      <c r="Z634" s="2"/>
    </row>
    <row r="635" spans="1:26" ht="15.75" customHeight="1">
      <c r="A635" s="4"/>
      <c r="B635" s="5"/>
      <c r="C635" s="4"/>
      <c r="D635" s="2"/>
      <c r="E635" s="4"/>
      <c r="F635" s="2"/>
      <c r="G635" s="2"/>
      <c r="H635" s="5"/>
      <c r="I635" s="5"/>
      <c r="J635" s="2"/>
      <c r="K635" s="2"/>
      <c r="L635" s="2"/>
      <c r="M635" s="2"/>
      <c r="N635" s="2"/>
      <c r="O635" s="2"/>
      <c r="P635" s="2"/>
      <c r="Q635" s="2"/>
      <c r="R635" s="2"/>
      <c r="S635" s="2"/>
      <c r="T635" s="2"/>
      <c r="U635" s="2"/>
      <c r="V635" s="2"/>
      <c r="W635" s="2"/>
      <c r="X635" s="2"/>
      <c r="Y635" s="2"/>
      <c r="Z635" s="2"/>
    </row>
    <row r="636" spans="1:26" ht="15.75" customHeight="1">
      <c r="A636" s="4"/>
      <c r="B636" s="5"/>
      <c r="C636" s="4"/>
      <c r="D636" s="2"/>
      <c r="E636" s="4"/>
      <c r="F636" s="2"/>
      <c r="G636" s="2"/>
      <c r="H636" s="5"/>
      <c r="I636" s="5"/>
      <c r="J636" s="2"/>
      <c r="K636" s="2"/>
      <c r="L636" s="2"/>
      <c r="M636" s="2"/>
      <c r="N636" s="2"/>
      <c r="O636" s="2"/>
      <c r="P636" s="2"/>
      <c r="Q636" s="2"/>
      <c r="R636" s="2"/>
      <c r="S636" s="2"/>
      <c r="T636" s="2"/>
      <c r="U636" s="2"/>
      <c r="V636" s="2"/>
      <c r="W636" s="2"/>
      <c r="X636" s="2"/>
      <c r="Y636" s="2"/>
      <c r="Z636" s="2"/>
    </row>
    <row r="637" spans="1:26" ht="15.75" customHeight="1">
      <c r="A637" s="4"/>
      <c r="B637" s="5"/>
      <c r="C637" s="4"/>
      <c r="D637" s="2"/>
      <c r="E637" s="4"/>
      <c r="F637" s="2"/>
      <c r="G637" s="2"/>
      <c r="H637" s="5"/>
      <c r="I637" s="5"/>
      <c r="J637" s="2"/>
      <c r="K637" s="2"/>
      <c r="L637" s="2"/>
      <c r="M637" s="2"/>
      <c r="N637" s="2"/>
      <c r="O637" s="2"/>
      <c r="P637" s="2"/>
      <c r="Q637" s="2"/>
      <c r="R637" s="2"/>
      <c r="S637" s="2"/>
      <c r="T637" s="2"/>
      <c r="U637" s="2"/>
      <c r="V637" s="2"/>
      <c r="W637" s="2"/>
      <c r="X637" s="2"/>
      <c r="Y637" s="2"/>
      <c r="Z637" s="2"/>
    </row>
    <row r="638" spans="1:26" ht="15.75" customHeight="1">
      <c r="A638" s="4"/>
      <c r="B638" s="5"/>
      <c r="C638" s="4"/>
      <c r="D638" s="2"/>
      <c r="E638" s="4"/>
      <c r="F638" s="2"/>
      <c r="G638" s="2"/>
      <c r="H638" s="5"/>
      <c r="I638" s="5"/>
      <c r="J638" s="2"/>
      <c r="K638" s="2"/>
      <c r="L638" s="2"/>
      <c r="M638" s="2"/>
      <c r="N638" s="2"/>
      <c r="O638" s="2"/>
      <c r="P638" s="2"/>
      <c r="Q638" s="2"/>
      <c r="R638" s="2"/>
      <c r="S638" s="2"/>
      <c r="T638" s="2"/>
      <c r="U638" s="2"/>
      <c r="V638" s="2"/>
      <c r="W638" s="2"/>
      <c r="X638" s="2"/>
      <c r="Y638" s="2"/>
      <c r="Z638" s="2"/>
    </row>
    <row r="639" spans="1:26" ht="15.75" customHeight="1">
      <c r="A639" s="4"/>
      <c r="B639" s="5"/>
      <c r="C639" s="4"/>
      <c r="D639" s="2"/>
      <c r="E639" s="4"/>
      <c r="F639" s="2"/>
      <c r="G639" s="2"/>
      <c r="H639" s="5"/>
      <c r="I639" s="5"/>
      <c r="J639" s="2"/>
      <c r="K639" s="2"/>
      <c r="L639" s="2"/>
      <c r="M639" s="2"/>
      <c r="N639" s="2"/>
      <c r="O639" s="2"/>
      <c r="P639" s="2"/>
      <c r="Q639" s="2"/>
      <c r="R639" s="2"/>
      <c r="S639" s="2"/>
      <c r="T639" s="2"/>
      <c r="U639" s="2"/>
      <c r="V639" s="2"/>
      <c r="W639" s="2"/>
      <c r="X639" s="2"/>
      <c r="Y639" s="2"/>
      <c r="Z639" s="2"/>
    </row>
    <row r="640" spans="1:26" ht="15.75" customHeight="1">
      <c r="A640" s="4"/>
      <c r="B640" s="5"/>
      <c r="C640" s="4"/>
      <c r="D640" s="2"/>
      <c r="E640" s="4"/>
      <c r="F640" s="2"/>
      <c r="G640" s="2"/>
      <c r="H640" s="5"/>
      <c r="I640" s="5"/>
      <c r="J640" s="2"/>
      <c r="K640" s="2"/>
      <c r="L640" s="2"/>
      <c r="M640" s="2"/>
      <c r="N640" s="2"/>
      <c r="O640" s="2"/>
      <c r="P640" s="2"/>
      <c r="Q640" s="2"/>
      <c r="R640" s="2"/>
      <c r="S640" s="2"/>
      <c r="T640" s="2"/>
      <c r="U640" s="2"/>
      <c r="V640" s="2"/>
      <c r="W640" s="2"/>
      <c r="X640" s="2"/>
      <c r="Y640" s="2"/>
      <c r="Z640" s="2"/>
    </row>
    <row r="641" spans="1:26" ht="15.75" customHeight="1">
      <c r="A641" s="4"/>
      <c r="B641" s="5"/>
      <c r="C641" s="4"/>
      <c r="D641" s="2"/>
      <c r="E641" s="4"/>
      <c r="F641" s="2"/>
      <c r="G641" s="2"/>
      <c r="H641" s="5"/>
      <c r="I641" s="5"/>
      <c r="J641" s="2"/>
      <c r="K641" s="2"/>
      <c r="L641" s="2"/>
      <c r="M641" s="2"/>
      <c r="N641" s="2"/>
      <c r="O641" s="2"/>
      <c r="P641" s="2"/>
      <c r="Q641" s="2"/>
      <c r="R641" s="2"/>
      <c r="S641" s="2"/>
      <c r="T641" s="2"/>
      <c r="U641" s="2"/>
      <c r="V641" s="2"/>
      <c r="W641" s="2"/>
      <c r="X641" s="2"/>
      <c r="Y641" s="2"/>
      <c r="Z641" s="2"/>
    </row>
    <row r="642" spans="1:26" ht="15.75" customHeight="1">
      <c r="A642" s="4"/>
      <c r="B642" s="5"/>
      <c r="C642" s="4"/>
      <c r="D642" s="2"/>
      <c r="E642" s="4"/>
      <c r="F642" s="2"/>
      <c r="G642" s="2"/>
      <c r="H642" s="5"/>
      <c r="I642" s="5"/>
      <c r="J642" s="2"/>
      <c r="K642" s="2"/>
      <c r="L642" s="2"/>
      <c r="M642" s="2"/>
      <c r="N642" s="2"/>
      <c r="O642" s="2"/>
      <c r="P642" s="2"/>
      <c r="Q642" s="2"/>
      <c r="R642" s="2"/>
      <c r="S642" s="2"/>
      <c r="T642" s="2"/>
      <c r="U642" s="2"/>
      <c r="V642" s="2"/>
      <c r="W642" s="2"/>
      <c r="X642" s="2"/>
      <c r="Y642" s="2"/>
      <c r="Z642" s="2"/>
    </row>
    <row r="643" spans="1:26" ht="15.75" customHeight="1">
      <c r="A643" s="4"/>
      <c r="B643" s="5"/>
      <c r="C643" s="4"/>
      <c r="D643" s="2"/>
      <c r="E643" s="4"/>
      <c r="F643" s="2"/>
      <c r="G643" s="2"/>
      <c r="H643" s="5"/>
      <c r="I643" s="5"/>
      <c r="J643" s="2"/>
      <c r="K643" s="2"/>
      <c r="L643" s="2"/>
      <c r="M643" s="2"/>
      <c r="N643" s="2"/>
      <c r="O643" s="2"/>
      <c r="P643" s="2"/>
      <c r="Q643" s="2"/>
      <c r="R643" s="2"/>
      <c r="S643" s="2"/>
      <c r="T643" s="2"/>
      <c r="U643" s="2"/>
      <c r="V643" s="2"/>
      <c r="W643" s="2"/>
      <c r="X643" s="2"/>
      <c r="Y643" s="2"/>
      <c r="Z643" s="2"/>
    </row>
    <row r="644" spans="1:26" ht="15.75" customHeight="1">
      <c r="A644" s="4"/>
      <c r="B644" s="5"/>
      <c r="C644" s="4"/>
      <c r="D644" s="2"/>
      <c r="E644" s="4"/>
      <c r="F644" s="2"/>
      <c r="G644" s="2"/>
      <c r="H644" s="5"/>
      <c r="I644" s="5"/>
      <c r="J644" s="2"/>
      <c r="K644" s="2"/>
      <c r="L644" s="2"/>
      <c r="M644" s="2"/>
      <c r="N644" s="2"/>
      <c r="O644" s="2"/>
      <c r="P644" s="2"/>
      <c r="Q644" s="2"/>
      <c r="R644" s="2"/>
      <c r="S644" s="2"/>
      <c r="T644" s="2"/>
      <c r="U644" s="2"/>
      <c r="V644" s="2"/>
      <c r="W644" s="2"/>
      <c r="X644" s="2"/>
      <c r="Y644" s="2"/>
      <c r="Z644" s="2"/>
    </row>
    <row r="645" spans="1:26" ht="15.75" customHeight="1">
      <c r="A645" s="4"/>
      <c r="B645" s="5"/>
      <c r="C645" s="4"/>
      <c r="D645" s="2"/>
      <c r="E645" s="4"/>
      <c r="F645" s="2"/>
      <c r="G645" s="2"/>
      <c r="H645" s="5"/>
      <c r="I645" s="5"/>
      <c r="J645" s="2"/>
      <c r="K645" s="2"/>
      <c r="L645" s="2"/>
      <c r="M645" s="2"/>
      <c r="N645" s="2"/>
      <c r="O645" s="2"/>
      <c r="P645" s="2"/>
      <c r="Q645" s="2"/>
      <c r="R645" s="2"/>
      <c r="S645" s="2"/>
      <c r="T645" s="2"/>
      <c r="U645" s="2"/>
      <c r="V645" s="2"/>
      <c r="W645" s="2"/>
      <c r="X645" s="2"/>
      <c r="Y645" s="2"/>
      <c r="Z645" s="2"/>
    </row>
    <row r="646" spans="1:26" ht="15.75" customHeight="1">
      <c r="A646" s="4"/>
      <c r="B646" s="5"/>
      <c r="C646" s="4"/>
      <c r="D646" s="2"/>
      <c r="E646" s="4"/>
      <c r="F646" s="2"/>
      <c r="G646" s="2"/>
      <c r="H646" s="5"/>
      <c r="I646" s="5"/>
      <c r="J646" s="2"/>
      <c r="K646" s="2"/>
      <c r="L646" s="2"/>
      <c r="M646" s="2"/>
      <c r="N646" s="2"/>
      <c r="O646" s="2"/>
      <c r="P646" s="2"/>
      <c r="Q646" s="2"/>
      <c r="R646" s="2"/>
      <c r="S646" s="2"/>
      <c r="T646" s="2"/>
      <c r="U646" s="2"/>
      <c r="V646" s="2"/>
      <c r="W646" s="2"/>
      <c r="X646" s="2"/>
      <c r="Y646" s="2"/>
      <c r="Z646" s="2"/>
    </row>
    <row r="647" spans="1:26" ht="15.75" customHeight="1">
      <c r="A647" s="4"/>
      <c r="B647" s="5"/>
      <c r="C647" s="4"/>
      <c r="D647" s="2"/>
      <c r="E647" s="4"/>
      <c r="F647" s="2"/>
      <c r="G647" s="2"/>
      <c r="H647" s="5"/>
      <c r="I647" s="5"/>
      <c r="J647" s="2"/>
      <c r="K647" s="2"/>
      <c r="L647" s="2"/>
      <c r="M647" s="2"/>
      <c r="N647" s="2"/>
      <c r="O647" s="2"/>
      <c r="P647" s="2"/>
      <c r="Q647" s="2"/>
      <c r="R647" s="2"/>
      <c r="S647" s="2"/>
      <c r="T647" s="2"/>
      <c r="U647" s="2"/>
      <c r="V647" s="2"/>
      <c r="W647" s="2"/>
      <c r="X647" s="2"/>
      <c r="Y647" s="2"/>
      <c r="Z647" s="2"/>
    </row>
    <row r="648" spans="1:26" ht="15.75" customHeight="1">
      <c r="A648" s="4"/>
      <c r="B648" s="5"/>
      <c r="C648" s="4"/>
      <c r="D648" s="2"/>
      <c r="E648" s="4"/>
      <c r="F648" s="2"/>
      <c r="G648" s="2"/>
      <c r="H648" s="5"/>
      <c r="I648" s="5"/>
      <c r="J648" s="2"/>
      <c r="K648" s="2"/>
      <c r="L648" s="2"/>
      <c r="M648" s="2"/>
      <c r="N648" s="2"/>
      <c r="O648" s="2"/>
      <c r="P648" s="2"/>
      <c r="Q648" s="2"/>
      <c r="R648" s="2"/>
      <c r="S648" s="2"/>
      <c r="T648" s="2"/>
      <c r="U648" s="2"/>
      <c r="V648" s="2"/>
      <c r="W648" s="2"/>
      <c r="X648" s="2"/>
      <c r="Y648" s="2"/>
      <c r="Z648" s="2"/>
    </row>
    <row r="649" spans="1:26" ht="15.75" customHeight="1">
      <c r="A649" s="4"/>
      <c r="B649" s="5"/>
      <c r="C649" s="4"/>
      <c r="D649" s="2"/>
      <c r="E649" s="4"/>
      <c r="F649" s="2"/>
      <c r="G649" s="2"/>
      <c r="H649" s="5"/>
      <c r="I649" s="5"/>
      <c r="J649" s="2"/>
      <c r="K649" s="2"/>
      <c r="L649" s="2"/>
      <c r="M649" s="2"/>
      <c r="N649" s="2"/>
      <c r="O649" s="2"/>
      <c r="P649" s="2"/>
      <c r="Q649" s="2"/>
      <c r="R649" s="2"/>
      <c r="S649" s="2"/>
      <c r="T649" s="2"/>
      <c r="U649" s="2"/>
      <c r="V649" s="2"/>
      <c r="W649" s="2"/>
      <c r="X649" s="2"/>
      <c r="Y649" s="2"/>
      <c r="Z649" s="2"/>
    </row>
    <row r="650" spans="1:26" ht="15.75" customHeight="1">
      <c r="A650" s="4"/>
      <c r="B650" s="5"/>
      <c r="C650" s="4"/>
      <c r="D650" s="2"/>
      <c r="E650" s="4"/>
      <c r="F650" s="2"/>
      <c r="G650" s="2"/>
      <c r="H650" s="5"/>
      <c r="I650" s="5"/>
      <c r="J650" s="2"/>
      <c r="K650" s="2"/>
      <c r="L650" s="2"/>
      <c r="M650" s="2"/>
      <c r="N650" s="2"/>
      <c r="O650" s="2"/>
      <c r="P650" s="2"/>
      <c r="Q650" s="2"/>
      <c r="R650" s="2"/>
      <c r="S650" s="2"/>
      <c r="T650" s="2"/>
      <c r="U650" s="2"/>
      <c r="V650" s="2"/>
      <c r="W650" s="2"/>
      <c r="X650" s="2"/>
      <c r="Y650" s="2"/>
      <c r="Z650" s="2"/>
    </row>
    <row r="651" spans="1:26" ht="15.75" customHeight="1">
      <c r="A651" s="4"/>
      <c r="B651" s="5"/>
      <c r="C651" s="4"/>
      <c r="D651" s="2"/>
      <c r="E651" s="4"/>
      <c r="F651" s="2"/>
      <c r="G651" s="2"/>
      <c r="H651" s="5"/>
      <c r="I651" s="5"/>
      <c r="J651" s="2"/>
      <c r="K651" s="2"/>
      <c r="L651" s="2"/>
      <c r="M651" s="2"/>
      <c r="N651" s="2"/>
      <c r="O651" s="2"/>
      <c r="P651" s="2"/>
      <c r="Q651" s="2"/>
      <c r="R651" s="2"/>
      <c r="S651" s="2"/>
      <c r="T651" s="2"/>
      <c r="U651" s="2"/>
      <c r="V651" s="2"/>
      <c r="W651" s="2"/>
      <c r="X651" s="2"/>
      <c r="Y651" s="2"/>
      <c r="Z651" s="2"/>
    </row>
    <row r="652" spans="1:26" ht="15.75" customHeight="1">
      <c r="A652" s="4"/>
      <c r="B652" s="5"/>
      <c r="C652" s="4"/>
      <c r="D652" s="2"/>
      <c r="E652" s="4"/>
      <c r="F652" s="2"/>
      <c r="G652" s="2"/>
      <c r="H652" s="5"/>
      <c r="I652" s="5"/>
      <c r="J652" s="2"/>
      <c r="K652" s="2"/>
      <c r="L652" s="2"/>
      <c r="M652" s="2"/>
      <c r="N652" s="2"/>
      <c r="O652" s="2"/>
      <c r="P652" s="2"/>
      <c r="Q652" s="2"/>
      <c r="R652" s="2"/>
      <c r="S652" s="2"/>
      <c r="T652" s="2"/>
      <c r="U652" s="2"/>
      <c r="V652" s="2"/>
      <c r="W652" s="2"/>
      <c r="X652" s="2"/>
      <c r="Y652" s="2"/>
      <c r="Z652" s="2"/>
    </row>
    <row r="653" spans="1:26" ht="15.75" customHeight="1">
      <c r="A653" s="4"/>
      <c r="B653" s="5"/>
      <c r="C653" s="4"/>
      <c r="D653" s="2"/>
      <c r="E653" s="4"/>
      <c r="F653" s="2"/>
      <c r="G653" s="2"/>
      <c r="H653" s="5"/>
      <c r="I653" s="5"/>
      <c r="J653" s="2"/>
      <c r="K653" s="2"/>
      <c r="L653" s="2"/>
      <c r="M653" s="2"/>
      <c r="N653" s="2"/>
      <c r="O653" s="2"/>
      <c r="P653" s="2"/>
      <c r="Q653" s="2"/>
      <c r="R653" s="2"/>
      <c r="S653" s="2"/>
      <c r="T653" s="2"/>
      <c r="U653" s="2"/>
      <c r="V653" s="2"/>
      <c r="W653" s="2"/>
      <c r="X653" s="2"/>
      <c r="Y653" s="2"/>
      <c r="Z653" s="2"/>
    </row>
    <row r="654" spans="1:26" ht="15.75" customHeight="1">
      <c r="A654" s="4"/>
      <c r="B654" s="5"/>
      <c r="C654" s="4"/>
      <c r="D654" s="2"/>
      <c r="E654" s="4"/>
      <c r="F654" s="2"/>
      <c r="G654" s="2"/>
      <c r="H654" s="5"/>
      <c r="I654" s="5"/>
      <c r="J654" s="2"/>
      <c r="K654" s="2"/>
      <c r="L654" s="2"/>
      <c r="M654" s="2"/>
      <c r="N654" s="2"/>
      <c r="O654" s="2"/>
      <c r="P654" s="2"/>
      <c r="Q654" s="2"/>
      <c r="R654" s="2"/>
      <c r="S654" s="2"/>
      <c r="T654" s="2"/>
      <c r="U654" s="2"/>
      <c r="V654" s="2"/>
      <c r="W654" s="2"/>
      <c r="X654" s="2"/>
      <c r="Y654" s="2"/>
      <c r="Z654" s="2"/>
    </row>
    <row r="655" spans="1:26" ht="15.75" customHeight="1">
      <c r="A655" s="4"/>
      <c r="B655" s="5"/>
      <c r="C655" s="4"/>
      <c r="D655" s="2"/>
      <c r="E655" s="4"/>
      <c r="F655" s="2"/>
      <c r="G655" s="2"/>
      <c r="H655" s="5"/>
      <c r="I655" s="5"/>
      <c r="J655" s="2"/>
      <c r="K655" s="2"/>
      <c r="L655" s="2"/>
      <c r="M655" s="2"/>
      <c r="N655" s="2"/>
      <c r="O655" s="2"/>
      <c r="P655" s="2"/>
      <c r="Q655" s="2"/>
      <c r="R655" s="2"/>
      <c r="S655" s="2"/>
      <c r="T655" s="2"/>
      <c r="U655" s="2"/>
      <c r="V655" s="2"/>
      <c r="W655" s="2"/>
      <c r="X655" s="2"/>
      <c r="Y655" s="2"/>
      <c r="Z655" s="2"/>
    </row>
    <row r="656" spans="1:26" ht="15.75" customHeight="1">
      <c r="A656" s="4"/>
      <c r="B656" s="5"/>
      <c r="C656" s="4"/>
      <c r="D656" s="2"/>
      <c r="E656" s="4"/>
      <c r="F656" s="2"/>
      <c r="G656" s="2"/>
      <c r="H656" s="5"/>
      <c r="I656" s="5"/>
      <c r="J656" s="2"/>
      <c r="K656" s="2"/>
      <c r="L656" s="2"/>
      <c r="M656" s="2"/>
      <c r="N656" s="2"/>
      <c r="O656" s="2"/>
      <c r="P656" s="2"/>
      <c r="Q656" s="2"/>
      <c r="R656" s="2"/>
      <c r="S656" s="2"/>
      <c r="T656" s="2"/>
      <c r="U656" s="2"/>
      <c r="V656" s="2"/>
      <c r="W656" s="2"/>
      <c r="X656" s="2"/>
      <c r="Y656" s="2"/>
      <c r="Z656" s="2"/>
    </row>
    <row r="657" spans="1:26" ht="15.75" customHeight="1">
      <c r="A657" s="4"/>
      <c r="B657" s="5"/>
      <c r="C657" s="4"/>
      <c r="D657" s="2"/>
      <c r="E657" s="4"/>
      <c r="F657" s="2"/>
      <c r="G657" s="2"/>
      <c r="H657" s="5"/>
      <c r="I657" s="5"/>
      <c r="J657" s="2"/>
      <c r="K657" s="2"/>
      <c r="L657" s="2"/>
      <c r="M657" s="2"/>
      <c r="N657" s="2"/>
      <c r="O657" s="2"/>
      <c r="P657" s="2"/>
      <c r="Q657" s="2"/>
      <c r="R657" s="2"/>
      <c r="S657" s="2"/>
      <c r="T657" s="2"/>
      <c r="U657" s="2"/>
      <c r="V657" s="2"/>
      <c r="W657" s="2"/>
      <c r="X657" s="2"/>
      <c r="Y657" s="2"/>
      <c r="Z657" s="2"/>
    </row>
    <row r="658" spans="1:26" ht="15.75" customHeight="1">
      <c r="A658" s="4"/>
      <c r="B658" s="5"/>
      <c r="C658" s="4"/>
      <c r="D658" s="2"/>
      <c r="E658" s="4"/>
      <c r="F658" s="2"/>
      <c r="G658" s="2"/>
      <c r="H658" s="5"/>
      <c r="I658" s="5"/>
      <c r="J658" s="2"/>
      <c r="K658" s="2"/>
      <c r="L658" s="2"/>
      <c r="M658" s="2"/>
      <c r="N658" s="2"/>
      <c r="O658" s="2"/>
      <c r="P658" s="2"/>
      <c r="Q658" s="2"/>
      <c r="R658" s="2"/>
      <c r="S658" s="2"/>
      <c r="T658" s="2"/>
      <c r="U658" s="2"/>
      <c r="V658" s="2"/>
      <c r="W658" s="2"/>
      <c r="X658" s="2"/>
      <c r="Y658" s="2"/>
      <c r="Z658" s="2"/>
    </row>
    <row r="659" spans="1:26" ht="15.75" customHeight="1">
      <c r="A659" s="4"/>
      <c r="B659" s="5"/>
      <c r="C659" s="4"/>
      <c r="D659" s="2"/>
      <c r="E659" s="4"/>
      <c r="F659" s="2"/>
      <c r="G659" s="2"/>
      <c r="H659" s="5"/>
      <c r="I659" s="5"/>
      <c r="J659" s="2"/>
      <c r="K659" s="2"/>
      <c r="L659" s="2"/>
      <c r="M659" s="2"/>
      <c r="N659" s="2"/>
      <c r="O659" s="2"/>
      <c r="P659" s="2"/>
      <c r="Q659" s="2"/>
      <c r="R659" s="2"/>
      <c r="S659" s="2"/>
      <c r="T659" s="2"/>
      <c r="U659" s="2"/>
      <c r="V659" s="2"/>
      <c r="W659" s="2"/>
      <c r="X659" s="2"/>
      <c r="Y659" s="2"/>
      <c r="Z659" s="2"/>
    </row>
    <row r="660" spans="1:26" ht="15.75" customHeight="1">
      <c r="A660" s="4"/>
      <c r="B660" s="5"/>
      <c r="C660" s="4"/>
      <c r="D660" s="2"/>
      <c r="E660" s="4"/>
      <c r="F660" s="2"/>
      <c r="G660" s="2"/>
      <c r="H660" s="5"/>
      <c r="I660" s="5"/>
      <c r="J660" s="2"/>
      <c r="K660" s="2"/>
      <c r="L660" s="2"/>
      <c r="M660" s="2"/>
      <c r="N660" s="2"/>
      <c r="O660" s="2"/>
      <c r="P660" s="2"/>
      <c r="Q660" s="2"/>
      <c r="R660" s="2"/>
      <c r="S660" s="2"/>
      <c r="T660" s="2"/>
      <c r="U660" s="2"/>
      <c r="V660" s="2"/>
      <c r="W660" s="2"/>
      <c r="X660" s="2"/>
      <c r="Y660" s="2"/>
      <c r="Z660" s="2"/>
    </row>
    <row r="661" spans="1:26" ht="15.75" customHeight="1">
      <c r="A661" s="4"/>
      <c r="B661" s="5"/>
      <c r="C661" s="4"/>
      <c r="D661" s="2"/>
      <c r="E661" s="4"/>
      <c r="F661" s="2"/>
      <c r="G661" s="2"/>
      <c r="H661" s="5"/>
      <c r="I661" s="5"/>
      <c r="J661" s="2"/>
      <c r="K661" s="2"/>
      <c r="L661" s="2"/>
      <c r="M661" s="2"/>
      <c r="N661" s="2"/>
      <c r="O661" s="2"/>
      <c r="P661" s="2"/>
      <c r="Q661" s="2"/>
      <c r="R661" s="2"/>
      <c r="S661" s="2"/>
      <c r="T661" s="2"/>
      <c r="U661" s="2"/>
      <c r="V661" s="2"/>
      <c r="W661" s="2"/>
      <c r="X661" s="2"/>
      <c r="Y661" s="2"/>
      <c r="Z661" s="2"/>
    </row>
    <row r="662" spans="1:26" ht="15.75" customHeight="1">
      <c r="A662" s="4"/>
      <c r="B662" s="5"/>
      <c r="C662" s="4"/>
      <c r="D662" s="2"/>
      <c r="E662" s="4"/>
      <c r="F662" s="2"/>
      <c r="G662" s="2"/>
      <c r="H662" s="5"/>
      <c r="I662" s="5"/>
      <c r="J662" s="2"/>
      <c r="K662" s="2"/>
      <c r="L662" s="2"/>
      <c r="M662" s="2"/>
      <c r="N662" s="2"/>
      <c r="O662" s="2"/>
      <c r="P662" s="2"/>
      <c r="Q662" s="2"/>
      <c r="R662" s="2"/>
      <c r="S662" s="2"/>
      <c r="T662" s="2"/>
      <c r="U662" s="2"/>
      <c r="V662" s="2"/>
      <c r="W662" s="2"/>
      <c r="X662" s="2"/>
      <c r="Y662" s="2"/>
      <c r="Z662" s="2"/>
    </row>
    <row r="663" spans="1:26" ht="15.75" customHeight="1">
      <c r="A663" s="4"/>
      <c r="B663" s="5"/>
      <c r="C663" s="4"/>
      <c r="D663" s="2"/>
      <c r="E663" s="4"/>
      <c r="F663" s="2"/>
      <c r="G663" s="2"/>
      <c r="H663" s="5"/>
      <c r="I663" s="5"/>
      <c r="J663" s="2"/>
      <c r="K663" s="2"/>
      <c r="L663" s="2"/>
      <c r="M663" s="2"/>
      <c r="N663" s="2"/>
      <c r="O663" s="2"/>
      <c r="P663" s="2"/>
      <c r="Q663" s="2"/>
      <c r="R663" s="2"/>
      <c r="S663" s="2"/>
      <c r="T663" s="2"/>
      <c r="U663" s="2"/>
      <c r="V663" s="2"/>
      <c r="W663" s="2"/>
      <c r="X663" s="2"/>
      <c r="Y663" s="2"/>
      <c r="Z663" s="2"/>
    </row>
    <row r="664" spans="1:26" ht="15.75" customHeight="1">
      <c r="A664" s="4"/>
      <c r="B664" s="5"/>
      <c r="C664" s="4"/>
      <c r="D664" s="2"/>
      <c r="E664" s="4"/>
      <c r="F664" s="2"/>
      <c r="G664" s="2"/>
      <c r="H664" s="5"/>
      <c r="I664" s="5"/>
      <c r="J664" s="2"/>
      <c r="K664" s="2"/>
      <c r="L664" s="2"/>
      <c r="M664" s="2"/>
      <c r="N664" s="2"/>
      <c r="O664" s="2"/>
      <c r="P664" s="2"/>
      <c r="Q664" s="2"/>
      <c r="R664" s="2"/>
      <c r="S664" s="2"/>
      <c r="T664" s="2"/>
      <c r="U664" s="2"/>
      <c r="V664" s="2"/>
      <c r="W664" s="2"/>
      <c r="X664" s="2"/>
      <c r="Y664" s="2"/>
      <c r="Z664" s="2"/>
    </row>
    <row r="665" spans="1:26" ht="15.75" customHeight="1">
      <c r="A665" s="4"/>
      <c r="B665" s="5"/>
      <c r="C665" s="4"/>
      <c r="D665" s="2"/>
      <c r="E665" s="4"/>
      <c r="F665" s="2"/>
      <c r="G665" s="2"/>
      <c r="H665" s="5"/>
      <c r="I665" s="5"/>
      <c r="J665" s="2"/>
      <c r="K665" s="2"/>
      <c r="L665" s="2"/>
      <c r="M665" s="2"/>
      <c r="N665" s="2"/>
      <c r="O665" s="2"/>
      <c r="P665" s="2"/>
      <c r="Q665" s="2"/>
      <c r="R665" s="2"/>
      <c r="S665" s="2"/>
      <c r="T665" s="2"/>
      <c r="U665" s="2"/>
      <c r="V665" s="2"/>
      <c r="W665" s="2"/>
      <c r="X665" s="2"/>
      <c r="Y665" s="2"/>
      <c r="Z665" s="2"/>
    </row>
    <row r="666" spans="1:26" ht="15.75" customHeight="1">
      <c r="A666" s="4"/>
      <c r="B666" s="5"/>
      <c r="C666" s="4"/>
      <c r="D666" s="2"/>
      <c r="E666" s="4"/>
      <c r="F666" s="2"/>
      <c r="G666" s="2"/>
      <c r="H666" s="5"/>
      <c r="I666" s="5"/>
      <c r="J666" s="2"/>
      <c r="K666" s="2"/>
      <c r="L666" s="2"/>
      <c r="M666" s="2"/>
      <c r="N666" s="2"/>
      <c r="O666" s="2"/>
      <c r="P666" s="2"/>
      <c r="Q666" s="2"/>
      <c r="R666" s="2"/>
      <c r="S666" s="2"/>
      <c r="T666" s="2"/>
      <c r="U666" s="2"/>
      <c r="V666" s="2"/>
      <c r="W666" s="2"/>
      <c r="X666" s="2"/>
      <c r="Y666" s="2"/>
      <c r="Z666" s="2"/>
    </row>
    <row r="667" spans="1:26" ht="15.75" customHeight="1">
      <c r="A667" s="4"/>
      <c r="B667" s="5"/>
      <c r="C667" s="4"/>
      <c r="D667" s="2"/>
      <c r="E667" s="4"/>
      <c r="F667" s="2"/>
      <c r="G667" s="2"/>
      <c r="H667" s="5"/>
      <c r="I667" s="5"/>
      <c r="J667" s="2"/>
      <c r="K667" s="2"/>
      <c r="L667" s="2"/>
      <c r="M667" s="2"/>
      <c r="N667" s="2"/>
      <c r="O667" s="2"/>
      <c r="P667" s="2"/>
      <c r="Q667" s="2"/>
      <c r="R667" s="2"/>
      <c r="S667" s="2"/>
      <c r="T667" s="2"/>
      <c r="U667" s="2"/>
      <c r="V667" s="2"/>
      <c r="W667" s="2"/>
      <c r="X667" s="2"/>
      <c r="Y667" s="2"/>
      <c r="Z667" s="2"/>
    </row>
    <row r="668" spans="1:26" ht="15.75" customHeight="1">
      <c r="A668" s="4"/>
      <c r="B668" s="5"/>
      <c r="C668" s="4"/>
      <c r="D668" s="2"/>
      <c r="E668" s="4"/>
      <c r="F668" s="2"/>
      <c r="G668" s="2"/>
      <c r="H668" s="5"/>
      <c r="I668" s="5"/>
      <c r="J668" s="2"/>
      <c r="K668" s="2"/>
      <c r="L668" s="2"/>
      <c r="M668" s="2"/>
      <c r="N668" s="2"/>
      <c r="O668" s="2"/>
      <c r="P668" s="2"/>
      <c r="Q668" s="2"/>
      <c r="R668" s="2"/>
      <c r="S668" s="2"/>
      <c r="T668" s="2"/>
      <c r="U668" s="2"/>
      <c r="V668" s="2"/>
      <c r="W668" s="2"/>
      <c r="X668" s="2"/>
      <c r="Y668" s="2"/>
      <c r="Z668" s="2"/>
    </row>
    <row r="669" spans="1:26" ht="15.75" customHeight="1">
      <c r="A669" s="4"/>
      <c r="B669" s="5"/>
      <c r="C669" s="4"/>
      <c r="D669" s="2"/>
      <c r="E669" s="4"/>
      <c r="F669" s="2"/>
      <c r="G669" s="2"/>
      <c r="H669" s="5"/>
      <c r="I669" s="5"/>
      <c r="J669" s="2"/>
      <c r="K669" s="2"/>
      <c r="L669" s="2"/>
      <c r="M669" s="2"/>
      <c r="N669" s="2"/>
      <c r="O669" s="2"/>
      <c r="P669" s="2"/>
      <c r="Q669" s="2"/>
      <c r="R669" s="2"/>
      <c r="S669" s="2"/>
      <c r="T669" s="2"/>
      <c r="U669" s="2"/>
      <c r="V669" s="2"/>
      <c r="W669" s="2"/>
      <c r="X669" s="2"/>
      <c r="Y669" s="2"/>
      <c r="Z669" s="2"/>
    </row>
    <row r="670" spans="1:26" ht="15.75" customHeight="1">
      <c r="A670" s="4"/>
      <c r="B670" s="5"/>
      <c r="C670" s="4"/>
      <c r="D670" s="2"/>
      <c r="E670" s="4"/>
      <c r="F670" s="2"/>
      <c r="G670" s="2"/>
      <c r="H670" s="5"/>
      <c r="I670" s="5"/>
      <c r="J670" s="2"/>
      <c r="K670" s="2"/>
      <c r="L670" s="2"/>
      <c r="M670" s="2"/>
      <c r="N670" s="2"/>
      <c r="O670" s="2"/>
      <c r="P670" s="2"/>
      <c r="Q670" s="2"/>
      <c r="R670" s="2"/>
      <c r="S670" s="2"/>
      <c r="T670" s="2"/>
      <c r="U670" s="2"/>
      <c r="V670" s="2"/>
      <c r="W670" s="2"/>
      <c r="X670" s="2"/>
      <c r="Y670" s="2"/>
      <c r="Z670" s="2"/>
    </row>
    <row r="671" spans="1:26" ht="15.75" customHeight="1">
      <c r="A671" s="4"/>
      <c r="B671" s="5"/>
      <c r="C671" s="4"/>
      <c r="D671" s="2"/>
      <c r="E671" s="4"/>
      <c r="F671" s="2"/>
      <c r="G671" s="2"/>
      <c r="H671" s="5"/>
      <c r="I671" s="5"/>
      <c r="J671" s="2"/>
      <c r="K671" s="2"/>
      <c r="L671" s="2"/>
      <c r="M671" s="2"/>
      <c r="N671" s="2"/>
      <c r="O671" s="2"/>
      <c r="P671" s="2"/>
      <c r="Q671" s="2"/>
      <c r="R671" s="2"/>
      <c r="S671" s="2"/>
      <c r="T671" s="2"/>
      <c r="U671" s="2"/>
      <c r="V671" s="2"/>
      <c r="W671" s="2"/>
      <c r="X671" s="2"/>
      <c r="Y671" s="2"/>
      <c r="Z671" s="2"/>
    </row>
    <row r="672" spans="1:26" ht="15.75" customHeight="1">
      <c r="A672" s="4"/>
      <c r="B672" s="5"/>
      <c r="C672" s="4"/>
      <c r="D672" s="2"/>
      <c r="E672" s="4"/>
      <c r="F672" s="2"/>
      <c r="G672" s="2"/>
      <c r="H672" s="5"/>
      <c r="I672" s="5"/>
      <c r="J672" s="2"/>
      <c r="K672" s="2"/>
      <c r="L672" s="2"/>
      <c r="M672" s="2"/>
      <c r="N672" s="2"/>
      <c r="O672" s="2"/>
      <c r="P672" s="2"/>
      <c r="Q672" s="2"/>
      <c r="R672" s="2"/>
      <c r="S672" s="2"/>
      <c r="T672" s="2"/>
      <c r="U672" s="2"/>
      <c r="V672" s="2"/>
      <c r="W672" s="2"/>
      <c r="X672" s="2"/>
      <c r="Y672" s="2"/>
      <c r="Z672" s="2"/>
    </row>
    <row r="673" spans="1:26" ht="15.75" customHeight="1">
      <c r="A673" s="4"/>
      <c r="B673" s="5"/>
      <c r="C673" s="4"/>
      <c r="D673" s="2"/>
      <c r="E673" s="4"/>
      <c r="F673" s="2"/>
      <c r="G673" s="2"/>
      <c r="H673" s="5"/>
      <c r="I673" s="5"/>
      <c r="J673" s="2"/>
      <c r="K673" s="2"/>
      <c r="L673" s="2"/>
      <c r="M673" s="2"/>
      <c r="N673" s="2"/>
      <c r="O673" s="2"/>
      <c r="P673" s="2"/>
      <c r="Q673" s="2"/>
      <c r="R673" s="2"/>
      <c r="S673" s="2"/>
      <c r="T673" s="2"/>
      <c r="U673" s="2"/>
      <c r="V673" s="2"/>
      <c r="W673" s="2"/>
      <c r="X673" s="2"/>
      <c r="Y673" s="2"/>
      <c r="Z673" s="2"/>
    </row>
    <row r="674" spans="1:26" ht="15.75" customHeight="1">
      <c r="A674" s="4"/>
      <c r="B674" s="5"/>
      <c r="C674" s="4"/>
      <c r="D674" s="2"/>
      <c r="E674" s="4"/>
      <c r="F674" s="2"/>
      <c r="G674" s="2"/>
      <c r="H674" s="5"/>
      <c r="I674" s="5"/>
      <c r="J674" s="2"/>
      <c r="K674" s="2"/>
      <c r="L674" s="2"/>
      <c r="M674" s="2"/>
      <c r="N674" s="2"/>
      <c r="O674" s="2"/>
      <c r="P674" s="2"/>
      <c r="Q674" s="2"/>
      <c r="R674" s="2"/>
      <c r="S674" s="2"/>
      <c r="T674" s="2"/>
      <c r="U674" s="2"/>
      <c r="V674" s="2"/>
      <c r="W674" s="2"/>
      <c r="X674" s="2"/>
      <c r="Y674" s="2"/>
      <c r="Z674" s="2"/>
    </row>
    <row r="675" spans="1:26" ht="15.75" customHeight="1">
      <c r="A675" s="4"/>
      <c r="B675" s="5"/>
      <c r="C675" s="4"/>
      <c r="D675" s="2"/>
      <c r="E675" s="4"/>
      <c r="F675" s="2"/>
      <c r="G675" s="2"/>
      <c r="H675" s="5"/>
      <c r="I675" s="5"/>
      <c r="J675" s="2"/>
      <c r="K675" s="2"/>
      <c r="L675" s="2"/>
      <c r="M675" s="2"/>
      <c r="N675" s="2"/>
      <c r="O675" s="2"/>
      <c r="P675" s="2"/>
      <c r="Q675" s="2"/>
      <c r="R675" s="2"/>
      <c r="S675" s="2"/>
      <c r="T675" s="2"/>
      <c r="U675" s="2"/>
      <c r="V675" s="2"/>
      <c r="W675" s="2"/>
      <c r="X675" s="2"/>
      <c r="Y675" s="2"/>
      <c r="Z675" s="2"/>
    </row>
    <row r="676" spans="1:26" ht="15.75" customHeight="1">
      <c r="A676" s="4"/>
      <c r="B676" s="5"/>
      <c r="C676" s="4"/>
      <c r="D676" s="2"/>
      <c r="E676" s="4"/>
      <c r="F676" s="2"/>
      <c r="G676" s="2"/>
      <c r="H676" s="5"/>
      <c r="I676" s="5"/>
      <c r="J676" s="2"/>
      <c r="K676" s="2"/>
      <c r="L676" s="2"/>
      <c r="M676" s="2"/>
      <c r="N676" s="2"/>
      <c r="O676" s="2"/>
      <c r="P676" s="2"/>
      <c r="Q676" s="2"/>
      <c r="R676" s="2"/>
      <c r="S676" s="2"/>
      <c r="T676" s="2"/>
      <c r="U676" s="2"/>
      <c r="V676" s="2"/>
      <c r="W676" s="2"/>
      <c r="X676" s="2"/>
      <c r="Y676" s="2"/>
      <c r="Z676" s="2"/>
    </row>
    <row r="677" spans="1:26" ht="15.75" customHeight="1">
      <c r="A677" s="4"/>
      <c r="B677" s="5"/>
      <c r="C677" s="4"/>
      <c r="D677" s="2"/>
      <c r="E677" s="4"/>
      <c r="F677" s="2"/>
      <c r="G677" s="2"/>
      <c r="H677" s="5"/>
      <c r="I677" s="5"/>
      <c r="J677" s="2"/>
      <c r="K677" s="2"/>
      <c r="L677" s="2"/>
      <c r="M677" s="2"/>
      <c r="N677" s="2"/>
      <c r="O677" s="2"/>
      <c r="P677" s="2"/>
      <c r="Q677" s="2"/>
      <c r="R677" s="2"/>
      <c r="S677" s="2"/>
      <c r="T677" s="2"/>
      <c r="U677" s="2"/>
      <c r="V677" s="2"/>
      <c r="W677" s="2"/>
      <c r="X677" s="2"/>
      <c r="Y677" s="2"/>
      <c r="Z677" s="2"/>
    </row>
    <row r="678" spans="1:26" ht="15.75" customHeight="1">
      <c r="A678" s="4"/>
      <c r="B678" s="5"/>
      <c r="C678" s="4"/>
      <c r="D678" s="2"/>
      <c r="E678" s="4"/>
      <c r="F678" s="2"/>
      <c r="G678" s="2"/>
      <c r="H678" s="5"/>
      <c r="I678" s="5"/>
      <c r="J678" s="2"/>
      <c r="K678" s="2"/>
      <c r="L678" s="2"/>
      <c r="M678" s="2"/>
      <c r="N678" s="2"/>
      <c r="O678" s="2"/>
      <c r="P678" s="2"/>
      <c r="Q678" s="2"/>
      <c r="R678" s="2"/>
      <c r="S678" s="2"/>
      <c r="T678" s="2"/>
      <c r="U678" s="2"/>
      <c r="V678" s="2"/>
      <c r="W678" s="2"/>
      <c r="X678" s="2"/>
      <c r="Y678" s="2"/>
      <c r="Z678" s="2"/>
    </row>
    <row r="679" spans="1:26" ht="15.75" customHeight="1">
      <c r="A679" s="4"/>
      <c r="B679" s="5"/>
      <c r="C679" s="4"/>
      <c r="D679" s="2"/>
      <c r="E679" s="4"/>
      <c r="F679" s="2"/>
      <c r="G679" s="2"/>
      <c r="H679" s="5"/>
      <c r="I679" s="5"/>
      <c r="J679" s="2"/>
      <c r="K679" s="2"/>
      <c r="L679" s="2"/>
      <c r="M679" s="2"/>
      <c r="N679" s="2"/>
      <c r="O679" s="2"/>
      <c r="P679" s="2"/>
      <c r="Q679" s="2"/>
      <c r="R679" s="2"/>
      <c r="S679" s="2"/>
      <c r="T679" s="2"/>
      <c r="U679" s="2"/>
      <c r="V679" s="2"/>
      <c r="W679" s="2"/>
      <c r="X679" s="2"/>
      <c r="Y679" s="2"/>
      <c r="Z679" s="2"/>
    </row>
    <row r="680" spans="1:26" ht="15.75" customHeight="1">
      <c r="A680" s="4"/>
      <c r="B680" s="5"/>
      <c r="C680" s="4"/>
      <c r="D680" s="2"/>
      <c r="E680" s="4"/>
      <c r="F680" s="2"/>
      <c r="G680" s="2"/>
      <c r="H680" s="5"/>
      <c r="I680" s="5"/>
      <c r="J680" s="2"/>
      <c r="K680" s="2"/>
      <c r="L680" s="2"/>
      <c r="M680" s="2"/>
      <c r="N680" s="2"/>
      <c r="O680" s="2"/>
      <c r="P680" s="2"/>
      <c r="Q680" s="2"/>
      <c r="R680" s="2"/>
      <c r="S680" s="2"/>
      <c r="T680" s="2"/>
      <c r="U680" s="2"/>
      <c r="V680" s="2"/>
      <c r="W680" s="2"/>
      <c r="X680" s="2"/>
      <c r="Y680" s="2"/>
      <c r="Z680" s="2"/>
    </row>
    <row r="681" spans="1:26" ht="15.75" customHeight="1">
      <c r="A681" s="4"/>
      <c r="B681" s="5"/>
      <c r="C681" s="4"/>
      <c r="D681" s="2"/>
      <c r="E681" s="4"/>
      <c r="F681" s="2"/>
      <c r="G681" s="2"/>
      <c r="H681" s="5"/>
      <c r="I681" s="5"/>
      <c r="J681" s="2"/>
      <c r="K681" s="2"/>
      <c r="L681" s="2"/>
      <c r="M681" s="2"/>
      <c r="N681" s="2"/>
      <c r="O681" s="2"/>
      <c r="P681" s="2"/>
      <c r="Q681" s="2"/>
      <c r="R681" s="2"/>
      <c r="S681" s="2"/>
      <c r="T681" s="2"/>
      <c r="U681" s="2"/>
      <c r="V681" s="2"/>
      <c r="W681" s="2"/>
      <c r="X681" s="2"/>
      <c r="Y681" s="2"/>
      <c r="Z681" s="2"/>
    </row>
    <row r="682" spans="1:26" ht="15.75" customHeight="1">
      <c r="A682" s="4"/>
      <c r="B682" s="5"/>
      <c r="C682" s="4"/>
      <c r="D682" s="2"/>
      <c r="E682" s="4"/>
      <c r="F682" s="2"/>
      <c r="G682" s="2"/>
      <c r="H682" s="5"/>
      <c r="I682" s="5"/>
      <c r="J682" s="2"/>
      <c r="K682" s="2"/>
      <c r="L682" s="2"/>
      <c r="M682" s="2"/>
      <c r="N682" s="2"/>
      <c r="O682" s="2"/>
      <c r="P682" s="2"/>
      <c r="Q682" s="2"/>
      <c r="R682" s="2"/>
      <c r="S682" s="2"/>
      <c r="T682" s="2"/>
      <c r="U682" s="2"/>
      <c r="V682" s="2"/>
      <c r="W682" s="2"/>
      <c r="X682" s="2"/>
      <c r="Y682" s="2"/>
      <c r="Z682" s="2"/>
    </row>
    <row r="683" spans="1:26" ht="15.75" customHeight="1">
      <c r="A683" s="4"/>
      <c r="B683" s="5"/>
      <c r="C683" s="4"/>
      <c r="D683" s="2"/>
      <c r="E683" s="4"/>
      <c r="F683" s="2"/>
      <c r="G683" s="2"/>
      <c r="H683" s="5"/>
      <c r="I683" s="5"/>
      <c r="J683" s="2"/>
      <c r="K683" s="2"/>
      <c r="L683" s="2"/>
      <c r="M683" s="2"/>
      <c r="N683" s="2"/>
      <c r="O683" s="2"/>
      <c r="P683" s="2"/>
      <c r="Q683" s="2"/>
      <c r="R683" s="2"/>
      <c r="S683" s="2"/>
      <c r="T683" s="2"/>
      <c r="U683" s="2"/>
      <c r="V683" s="2"/>
      <c r="W683" s="2"/>
      <c r="X683" s="2"/>
      <c r="Y683" s="2"/>
      <c r="Z683" s="2"/>
    </row>
    <row r="684" spans="1:26" ht="15.75" customHeight="1">
      <c r="A684" s="4"/>
      <c r="B684" s="5"/>
      <c r="C684" s="4"/>
      <c r="D684" s="2"/>
      <c r="E684" s="4"/>
      <c r="F684" s="2"/>
      <c r="G684" s="2"/>
      <c r="H684" s="5"/>
      <c r="I684" s="5"/>
      <c r="J684" s="2"/>
      <c r="K684" s="2"/>
      <c r="L684" s="2"/>
      <c r="M684" s="2"/>
      <c r="N684" s="2"/>
      <c r="O684" s="2"/>
      <c r="P684" s="2"/>
      <c r="Q684" s="2"/>
      <c r="R684" s="2"/>
      <c r="S684" s="2"/>
      <c r="T684" s="2"/>
      <c r="U684" s="2"/>
      <c r="V684" s="2"/>
      <c r="W684" s="2"/>
      <c r="X684" s="2"/>
      <c r="Y684" s="2"/>
      <c r="Z684" s="2"/>
    </row>
    <row r="685" spans="1:26" ht="15.75" customHeight="1">
      <c r="A685" s="4"/>
      <c r="B685" s="5"/>
      <c r="C685" s="4"/>
      <c r="D685" s="2"/>
      <c r="E685" s="4"/>
      <c r="F685" s="2"/>
      <c r="G685" s="2"/>
      <c r="H685" s="5"/>
      <c r="I685" s="5"/>
      <c r="J685" s="2"/>
      <c r="K685" s="2"/>
      <c r="L685" s="2"/>
      <c r="M685" s="2"/>
      <c r="N685" s="2"/>
      <c r="O685" s="2"/>
      <c r="P685" s="2"/>
      <c r="Q685" s="2"/>
      <c r="R685" s="2"/>
      <c r="S685" s="2"/>
      <c r="T685" s="2"/>
      <c r="U685" s="2"/>
      <c r="V685" s="2"/>
      <c r="W685" s="2"/>
      <c r="X685" s="2"/>
      <c r="Y685" s="2"/>
      <c r="Z685" s="2"/>
    </row>
    <row r="686" spans="1:26" ht="15.75" customHeight="1">
      <c r="A686" s="4"/>
      <c r="B686" s="5"/>
      <c r="C686" s="4"/>
      <c r="D686" s="2"/>
      <c r="E686" s="4"/>
      <c r="F686" s="2"/>
      <c r="G686" s="2"/>
      <c r="H686" s="5"/>
      <c r="I686" s="5"/>
      <c r="J686" s="2"/>
      <c r="K686" s="2"/>
      <c r="L686" s="2"/>
      <c r="M686" s="2"/>
      <c r="N686" s="2"/>
      <c r="O686" s="2"/>
      <c r="P686" s="2"/>
      <c r="Q686" s="2"/>
      <c r="R686" s="2"/>
      <c r="S686" s="2"/>
      <c r="T686" s="2"/>
      <c r="U686" s="2"/>
      <c r="V686" s="2"/>
      <c r="W686" s="2"/>
      <c r="X686" s="2"/>
      <c r="Y686" s="2"/>
      <c r="Z686" s="2"/>
    </row>
    <row r="687" spans="1:26" ht="15.75" customHeight="1">
      <c r="A687" s="4"/>
      <c r="B687" s="5"/>
      <c r="C687" s="4"/>
      <c r="D687" s="2"/>
      <c r="E687" s="4"/>
      <c r="F687" s="2"/>
      <c r="G687" s="2"/>
      <c r="H687" s="5"/>
      <c r="I687" s="5"/>
      <c r="J687" s="2"/>
      <c r="K687" s="2"/>
      <c r="L687" s="2"/>
      <c r="M687" s="2"/>
      <c r="N687" s="2"/>
      <c r="O687" s="2"/>
      <c r="P687" s="2"/>
      <c r="Q687" s="2"/>
      <c r="R687" s="2"/>
      <c r="S687" s="2"/>
      <c r="T687" s="2"/>
      <c r="U687" s="2"/>
      <c r="V687" s="2"/>
      <c r="W687" s="2"/>
      <c r="X687" s="2"/>
      <c r="Y687" s="2"/>
      <c r="Z687" s="2"/>
    </row>
    <row r="688" spans="1:26" ht="15.75" customHeight="1">
      <c r="A688" s="4"/>
      <c r="B688" s="5"/>
      <c r="C688" s="4"/>
      <c r="D688" s="2"/>
      <c r="E688" s="4"/>
      <c r="F688" s="2"/>
      <c r="G688" s="2"/>
      <c r="H688" s="5"/>
      <c r="I688" s="5"/>
      <c r="J688" s="2"/>
      <c r="K688" s="2"/>
      <c r="L688" s="2"/>
      <c r="M688" s="2"/>
      <c r="N688" s="2"/>
      <c r="O688" s="2"/>
      <c r="P688" s="2"/>
      <c r="Q688" s="2"/>
      <c r="R688" s="2"/>
      <c r="S688" s="2"/>
      <c r="T688" s="2"/>
      <c r="U688" s="2"/>
      <c r="V688" s="2"/>
      <c r="W688" s="2"/>
      <c r="X688" s="2"/>
      <c r="Y688" s="2"/>
      <c r="Z688" s="2"/>
    </row>
    <row r="689" spans="1:26" ht="15.75" customHeight="1">
      <c r="A689" s="4"/>
      <c r="B689" s="5"/>
      <c r="C689" s="4"/>
      <c r="D689" s="2"/>
      <c r="E689" s="4"/>
      <c r="F689" s="2"/>
      <c r="G689" s="2"/>
      <c r="H689" s="5"/>
      <c r="I689" s="5"/>
      <c r="J689" s="2"/>
      <c r="K689" s="2"/>
      <c r="L689" s="2"/>
      <c r="M689" s="2"/>
      <c r="N689" s="2"/>
      <c r="O689" s="2"/>
      <c r="P689" s="2"/>
      <c r="Q689" s="2"/>
      <c r="R689" s="2"/>
      <c r="S689" s="2"/>
      <c r="T689" s="2"/>
      <c r="U689" s="2"/>
      <c r="V689" s="2"/>
      <c r="W689" s="2"/>
      <c r="X689" s="2"/>
      <c r="Y689" s="2"/>
      <c r="Z689" s="2"/>
    </row>
    <row r="690" spans="1:26" ht="15.75" customHeight="1">
      <c r="A690" s="4"/>
      <c r="B690" s="5"/>
      <c r="C690" s="4"/>
      <c r="D690" s="2"/>
      <c r="E690" s="4"/>
      <c r="F690" s="2"/>
      <c r="G690" s="2"/>
      <c r="H690" s="5"/>
      <c r="I690" s="5"/>
      <c r="J690" s="2"/>
      <c r="K690" s="2"/>
      <c r="L690" s="2"/>
      <c r="M690" s="2"/>
      <c r="N690" s="2"/>
      <c r="O690" s="2"/>
      <c r="P690" s="2"/>
      <c r="Q690" s="2"/>
      <c r="R690" s="2"/>
      <c r="S690" s="2"/>
      <c r="T690" s="2"/>
      <c r="U690" s="2"/>
      <c r="V690" s="2"/>
      <c r="W690" s="2"/>
      <c r="X690" s="2"/>
      <c r="Y690" s="2"/>
      <c r="Z690" s="2"/>
    </row>
    <row r="691" spans="1:26" ht="15.75" customHeight="1">
      <c r="A691" s="4"/>
      <c r="B691" s="5"/>
      <c r="C691" s="4"/>
      <c r="D691" s="2"/>
      <c r="E691" s="4"/>
      <c r="F691" s="2"/>
      <c r="G691" s="2"/>
      <c r="H691" s="5"/>
      <c r="I691" s="5"/>
      <c r="J691" s="2"/>
      <c r="K691" s="2"/>
      <c r="L691" s="2"/>
      <c r="M691" s="2"/>
      <c r="N691" s="2"/>
      <c r="O691" s="2"/>
      <c r="P691" s="2"/>
      <c r="Q691" s="2"/>
      <c r="R691" s="2"/>
      <c r="S691" s="2"/>
      <c r="T691" s="2"/>
      <c r="U691" s="2"/>
      <c r="V691" s="2"/>
      <c r="W691" s="2"/>
      <c r="X691" s="2"/>
      <c r="Y691" s="2"/>
      <c r="Z691" s="2"/>
    </row>
    <row r="692" spans="1:26" ht="15.75" customHeight="1">
      <c r="A692" s="4"/>
      <c r="B692" s="5"/>
      <c r="C692" s="4"/>
      <c r="D692" s="2"/>
      <c r="E692" s="4"/>
      <c r="F692" s="2"/>
      <c r="G692" s="2"/>
      <c r="H692" s="5"/>
      <c r="I692" s="5"/>
      <c r="J692" s="2"/>
      <c r="K692" s="2"/>
      <c r="L692" s="2"/>
      <c r="M692" s="2"/>
      <c r="N692" s="2"/>
      <c r="O692" s="2"/>
      <c r="P692" s="2"/>
      <c r="Q692" s="2"/>
      <c r="R692" s="2"/>
      <c r="S692" s="2"/>
      <c r="T692" s="2"/>
      <c r="U692" s="2"/>
      <c r="V692" s="2"/>
      <c r="W692" s="2"/>
      <c r="X692" s="2"/>
      <c r="Y692" s="2"/>
      <c r="Z692" s="2"/>
    </row>
    <row r="693" spans="1:26" ht="15.75" customHeight="1">
      <c r="A693" s="4"/>
      <c r="B693" s="5"/>
      <c r="C693" s="4"/>
      <c r="D693" s="2"/>
      <c r="E693" s="4"/>
      <c r="F693" s="2"/>
      <c r="G693" s="2"/>
      <c r="H693" s="5"/>
      <c r="I693" s="5"/>
      <c r="J693" s="2"/>
      <c r="K693" s="2"/>
      <c r="L693" s="2"/>
      <c r="M693" s="2"/>
      <c r="N693" s="2"/>
      <c r="O693" s="2"/>
      <c r="P693" s="2"/>
      <c r="Q693" s="2"/>
      <c r="R693" s="2"/>
      <c r="S693" s="2"/>
      <c r="T693" s="2"/>
      <c r="U693" s="2"/>
      <c r="V693" s="2"/>
      <c r="W693" s="2"/>
      <c r="X693" s="2"/>
      <c r="Y693" s="2"/>
      <c r="Z693" s="2"/>
    </row>
    <row r="694" spans="1:26" ht="15.75" customHeight="1">
      <c r="A694" s="4"/>
      <c r="B694" s="5"/>
      <c r="C694" s="4"/>
      <c r="D694" s="2"/>
      <c r="E694" s="4"/>
      <c r="F694" s="2"/>
      <c r="G694" s="2"/>
      <c r="H694" s="5"/>
      <c r="I694" s="5"/>
      <c r="J694" s="2"/>
      <c r="K694" s="2"/>
      <c r="L694" s="2"/>
      <c r="M694" s="2"/>
      <c r="N694" s="2"/>
      <c r="O694" s="2"/>
      <c r="P694" s="2"/>
      <c r="Q694" s="2"/>
      <c r="R694" s="2"/>
      <c r="S694" s="2"/>
      <c r="T694" s="2"/>
      <c r="U694" s="2"/>
      <c r="V694" s="2"/>
      <c r="W694" s="2"/>
      <c r="X694" s="2"/>
      <c r="Y694" s="2"/>
      <c r="Z694" s="2"/>
    </row>
    <row r="695" spans="1:26" ht="15.75" customHeight="1">
      <c r="A695" s="4"/>
      <c r="B695" s="5"/>
      <c r="C695" s="4"/>
      <c r="D695" s="2"/>
      <c r="E695" s="4"/>
      <c r="F695" s="2"/>
      <c r="G695" s="2"/>
      <c r="H695" s="5"/>
      <c r="I695" s="5"/>
      <c r="J695" s="2"/>
      <c r="K695" s="2"/>
      <c r="L695" s="2"/>
      <c r="M695" s="2"/>
      <c r="N695" s="2"/>
      <c r="O695" s="2"/>
      <c r="P695" s="2"/>
      <c r="Q695" s="2"/>
      <c r="R695" s="2"/>
      <c r="S695" s="2"/>
      <c r="T695" s="2"/>
      <c r="U695" s="2"/>
      <c r="V695" s="2"/>
      <c r="W695" s="2"/>
      <c r="X695" s="2"/>
      <c r="Y695" s="2"/>
      <c r="Z695" s="2"/>
    </row>
    <row r="696" spans="1:26" ht="15.75" customHeight="1">
      <c r="A696" s="4"/>
      <c r="B696" s="5"/>
      <c r="C696" s="4"/>
      <c r="D696" s="2"/>
      <c r="E696" s="4"/>
      <c r="F696" s="2"/>
      <c r="G696" s="2"/>
      <c r="H696" s="5"/>
      <c r="I696" s="5"/>
      <c r="J696" s="2"/>
      <c r="K696" s="2"/>
      <c r="L696" s="2"/>
      <c r="M696" s="2"/>
      <c r="N696" s="2"/>
      <c r="O696" s="2"/>
      <c r="P696" s="2"/>
      <c r="Q696" s="2"/>
      <c r="R696" s="2"/>
      <c r="S696" s="2"/>
      <c r="T696" s="2"/>
      <c r="U696" s="2"/>
      <c r="V696" s="2"/>
      <c r="W696" s="2"/>
      <c r="X696" s="2"/>
      <c r="Y696" s="2"/>
      <c r="Z696" s="2"/>
    </row>
    <row r="697" spans="1:26" ht="15.75" customHeight="1">
      <c r="A697" s="4"/>
      <c r="B697" s="5"/>
      <c r="C697" s="4"/>
      <c r="D697" s="2"/>
      <c r="E697" s="4"/>
      <c r="F697" s="2"/>
      <c r="G697" s="2"/>
      <c r="H697" s="5"/>
      <c r="I697" s="5"/>
      <c r="J697" s="2"/>
      <c r="K697" s="2"/>
      <c r="L697" s="2"/>
      <c r="M697" s="2"/>
      <c r="N697" s="2"/>
      <c r="O697" s="2"/>
      <c r="P697" s="2"/>
      <c r="Q697" s="2"/>
      <c r="R697" s="2"/>
      <c r="S697" s="2"/>
      <c r="T697" s="2"/>
      <c r="U697" s="2"/>
      <c r="V697" s="2"/>
      <c r="W697" s="2"/>
      <c r="X697" s="2"/>
      <c r="Y697" s="2"/>
      <c r="Z697" s="2"/>
    </row>
    <row r="698" spans="1:26" ht="15.75" customHeight="1">
      <c r="A698" s="4"/>
      <c r="B698" s="5"/>
      <c r="C698" s="4"/>
      <c r="D698" s="2"/>
      <c r="E698" s="4"/>
      <c r="F698" s="2"/>
      <c r="G698" s="2"/>
      <c r="H698" s="5"/>
      <c r="I698" s="5"/>
      <c r="J698" s="2"/>
      <c r="K698" s="2"/>
      <c r="L698" s="2"/>
      <c r="M698" s="2"/>
      <c r="N698" s="2"/>
      <c r="O698" s="2"/>
      <c r="P698" s="2"/>
      <c r="Q698" s="2"/>
      <c r="R698" s="2"/>
      <c r="S698" s="2"/>
      <c r="T698" s="2"/>
      <c r="U698" s="2"/>
      <c r="V698" s="2"/>
      <c r="W698" s="2"/>
      <c r="X698" s="2"/>
      <c r="Y698" s="2"/>
      <c r="Z698" s="2"/>
    </row>
    <row r="699" spans="1:26" ht="15.75" customHeight="1">
      <c r="A699" s="4"/>
      <c r="B699" s="5"/>
      <c r="C699" s="4"/>
      <c r="D699" s="2"/>
      <c r="E699" s="4"/>
      <c r="F699" s="2"/>
      <c r="G699" s="2"/>
      <c r="H699" s="5"/>
      <c r="I699" s="5"/>
      <c r="J699" s="2"/>
      <c r="K699" s="2"/>
      <c r="L699" s="2"/>
      <c r="M699" s="2"/>
      <c r="N699" s="2"/>
      <c r="O699" s="2"/>
      <c r="P699" s="2"/>
      <c r="Q699" s="2"/>
      <c r="R699" s="2"/>
      <c r="S699" s="2"/>
      <c r="T699" s="2"/>
      <c r="U699" s="2"/>
      <c r="V699" s="2"/>
      <c r="W699" s="2"/>
      <c r="X699" s="2"/>
      <c r="Y699" s="2"/>
      <c r="Z699" s="2"/>
    </row>
    <row r="700" spans="1:26" ht="15.75" customHeight="1">
      <c r="A700" s="4"/>
      <c r="B700" s="5"/>
      <c r="C700" s="4"/>
      <c r="D700" s="2"/>
      <c r="E700" s="4"/>
      <c r="F700" s="2"/>
      <c r="G700" s="2"/>
      <c r="H700" s="5"/>
      <c r="I700" s="5"/>
      <c r="J700" s="2"/>
      <c r="K700" s="2"/>
      <c r="L700" s="2"/>
      <c r="M700" s="2"/>
      <c r="N700" s="2"/>
      <c r="O700" s="2"/>
      <c r="P700" s="2"/>
      <c r="Q700" s="2"/>
      <c r="R700" s="2"/>
      <c r="S700" s="2"/>
      <c r="T700" s="2"/>
      <c r="U700" s="2"/>
      <c r="V700" s="2"/>
      <c r="W700" s="2"/>
      <c r="X700" s="2"/>
      <c r="Y700" s="2"/>
      <c r="Z700" s="2"/>
    </row>
    <row r="701" spans="1:26" ht="15.75" customHeight="1">
      <c r="A701" s="4"/>
      <c r="B701" s="5"/>
      <c r="C701" s="4"/>
      <c r="D701" s="2"/>
      <c r="E701" s="4"/>
      <c r="F701" s="2"/>
      <c r="G701" s="2"/>
      <c r="H701" s="5"/>
      <c r="I701" s="5"/>
      <c r="J701" s="2"/>
      <c r="K701" s="2"/>
      <c r="L701" s="2"/>
      <c r="M701" s="2"/>
      <c r="N701" s="2"/>
      <c r="O701" s="2"/>
      <c r="P701" s="2"/>
      <c r="Q701" s="2"/>
      <c r="R701" s="2"/>
      <c r="S701" s="2"/>
      <c r="T701" s="2"/>
      <c r="U701" s="2"/>
      <c r="V701" s="2"/>
      <c r="W701" s="2"/>
      <c r="X701" s="2"/>
      <c r="Y701" s="2"/>
      <c r="Z701" s="2"/>
    </row>
    <row r="702" spans="1:26" ht="15.75" customHeight="1">
      <c r="A702" s="4"/>
      <c r="B702" s="5"/>
      <c r="C702" s="4"/>
      <c r="D702" s="2"/>
      <c r="E702" s="4"/>
      <c r="F702" s="2"/>
      <c r="G702" s="2"/>
      <c r="H702" s="5"/>
      <c r="I702" s="5"/>
      <c r="J702" s="2"/>
      <c r="K702" s="2"/>
      <c r="L702" s="2"/>
      <c r="M702" s="2"/>
      <c r="N702" s="2"/>
      <c r="O702" s="2"/>
      <c r="P702" s="2"/>
      <c r="Q702" s="2"/>
      <c r="R702" s="2"/>
      <c r="S702" s="2"/>
      <c r="T702" s="2"/>
      <c r="U702" s="2"/>
      <c r="V702" s="2"/>
      <c r="W702" s="2"/>
      <c r="X702" s="2"/>
      <c r="Y702" s="2"/>
      <c r="Z702" s="2"/>
    </row>
    <row r="703" spans="1:26" ht="15.75" customHeight="1">
      <c r="A703" s="4"/>
      <c r="B703" s="5"/>
      <c r="C703" s="4"/>
      <c r="D703" s="2"/>
      <c r="E703" s="4"/>
      <c r="F703" s="2"/>
      <c r="G703" s="2"/>
      <c r="H703" s="5"/>
      <c r="I703" s="5"/>
      <c r="J703" s="2"/>
      <c r="K703" s="2"/>
      <c r="L703" s="2"/>
      <c r="M703" s="2"/>
      <c r="N703" s="2"/>
      <c r="O703" s="2"/>
      <c r="P703" s="2"/>
      <c r="Q703" s="2"/>
      <c r="R703" s="2"/>
      <c r="S703" s="2"/>
      <c r="T703" s="2"/>
      <c r="U703" s="2"/>
      <c r="V703" s="2"/>
      <c r="W703" s="2"/>
      <c r="X703" s="2"/>
      <c r="Y703" s="2"/>
      <c r="Z703" s="2"/>
    </row>
    <row r="704" spans="1:26" ht="15.75" customHeight="1">
      <c r="A704" s="4"/>
      <c r="B704" s="5"/>
      <c r="C704" s="4"/>
      <c r="D704" s="2"/>
      <c r="E704" s="4"/>
      <c r="F704" s="2"/>
      <c r="G704" s="2"/>
      <c r="H704" s="5"/>
      <c r="I704" s="5"/>
      <c r="J704" s="2"/>
      <c r="K704" s="2"/>
      <c r="L704" s="2"/>
      <c r="M704" s="2"/>
      <c r="N704" s="2"/>
      <c r="O704" s="2"/>
      <c r="P704" s="2"/>
      <c r="Q704" s="2"/>
      <c r="R704" s="2"/>
      <c r="S704" s="2"/>
      <c r="T704" s="2"/>
      <c r="U704" s="2"/>
      <c r="V704" s="2"/>
      <c r="W704" s="2"/>
      <c r="X704" s="2"/>
      <c r="Y704" s="2"/>
      <c r="Z704" s="2"/>
    </row>
    <row r="705" spans="1:26" ht="15.75" customHeight="1">
      <c r="A705" s="4"/>
      <c r="B705" s="5"/>
      <c r="C705" s="4"/>
      <c r="D705" s="2"/>
      <c r="E705" s="4"/>
      <c r="F705" s="2"/>
      <c r="G705" s="2"/>
      <c r="H705" s="5"/>
      <c r="I705" s="5"/>
      <c r="J705" s="2"/>
      <c r="K705" s="2"/>
      <c r="L705" s="2"/>
      <c r="M705" s="2"/>
      <c r="N705" s="2"/>
      <c r="O705" s="2"/>
      <c r="P705" s="2"/>
      <c r="Q705" s="2"/>
      <c r="R705" s="2"/>
      <c r="S705" s="2"/>
      <c r="T705" s="2"/>
      <c r="U705" s="2"/>
      <c r="V705" s="2"/>
      <c r="W705" s="2"/>
      <c r="X705" s="2"/>
      <c r="Y705" s="2"/>
      <c r="Z705" s="2"/>
    </row>
    <row r="706" spans="1:26" ht="15.75" customHeight="1">
      <c r="A706" s="4"/>
      <c r="B706" s="5"/>
      <c r="C706" s="4"/>
      <c r="D706" s="2"/>
      <c r="E706" s="4"/>
      <c r="F706" s="2"/>
      <c r="G706" s="2"/>
      <c r="H706" s="5"/>
      <c r="I706" s="5"/>
      <c r="J706" s="2"/>
      <c r="K706" s="2"/>
      <c r="L706" s="2"/>
      <c r="M706" s="2"/>
      <c r="N706" s="2"/>
      <c r="O706" s="2"/>
      <c r="P706" s="2"/>
      <c r="Q706" s="2"/>
      <c r="R706" s="2"/>
      <c r="S706" s="2"/>
      <c r="T706" s="2"/>
      <c r="U706" s="2"/>
      <c r="V706" s="2"/>
      <c r="W706" s="2"/>
      <c r="X706" s="2"/>
      <c r="Y706" s="2"/>
      <c r="Z706" s="2"/>
    </row>
    <row r="707" spans="1:26" ht="15.75" customHeight="1">
      <c r="A707" s="4"/>
      <c r="B707" s="5"/>
      <c r="C707" s="4"/>
      <c r="D707" s="2"/>
      <c r="E707" s="4"/>
      <c r="F707" s="2"/>
      <c r="G707" s="2"/>
      <c r="H707" s="5"/>
      <c r="I707" s="5"/>
      <c r="J707" s="2"/>
      <c r="K707" s="2"/>
      <c r="L707" s="2"/>
      <c r="M707" s="2"/>
      <c r="N707" s="2"/>
      <c r="O707" s="2"/>
      <c r="P707" s="2"/>
      <c r="Q707" s="2"/>
      <c r="R707" s="2"/>
      <c r="S707" s="2"/>
      <c r="T707" s="2"/>
      <c r="U707" s="2"/>
      <c r="V707" s="2"/>
      <c r="W707" s="2"/>
      <c r="X707" s="2"/>
      <c r="Y707" s="2"/>
      <c r="Z707" s="2"/>
    </row>
    <row r="708" spans="1:26" ht="15.75" customHeight="1">
      <c r="A708" s="4"/>
      <c r="B708" s="5"/>
      <c r="C708" s="4"/>
      <c r="D708" s="2"/>
      <c r="E708" s="4"/>
      <c r="F708" s="2"/>
      <c r="G708" s="2"/>
      <c r="H708" s="5"/>
      <c r="I708" s="5"/>
      <c r="J708" s="2"/>
      <c r="K708" s="2"/>
      <c r="L708" s="2"/>
      <c r="M708" s="2"/>
      <c r="N708" s="2"/>
      <c r="O708" s="2"/>
      <c r="P708" s="2"/>
      <c r="Q708" s="2"/>
      <c r="R708" s="2"/>
      <c r="S708" s="2"/>
      <c r="T708" s="2"/>
      <c r="U708" s="2"/>
      <c r="V708" s="2"/>
      <c r="W708" s="2"/>
      <c r="X708" s="2"/>
      <c r="Y708" s="2"/>
      <c r="Z708" s="2"/>
    </row>
    <row r="709" spans="1:26" ht="15.75" customHeight="1">
      <c r="A709" s="4"/>
      <c r="B709" s="5"/>
      <c r="C709" s="4"/>
      <c r="D709" s="2"/>
      <c r="E709" s="4"/>
      <c r="F709" s="2"/>
      <c r="G709" s="2"/>
      <c r="H709" s="5"/>
      <c r="I709" s="5"/>
      <c r="J709" s="2"/>
      <c r="K709" s="2"/>
      <c r="L709" s="2"/>
      <c r="M709" s="2"/>
      <c r="N709" s="2"/>
      <c r="O709" s="2"/>
      <c r="P709" s="2"/>
      <c r="Q709" s="2"/>
      <c r="R709" s="2"/>
      <c r="S709" s="2"/>
      <c r="T709" s="2"/>
      <c r="U709" s="2"/>
      <c r="V709" s="2"/>
      <c r="W709" s="2"/>
      <c r="X709" s="2"/>
      <c r="Y709" s="2"/>
      <c r="Z709" s="2"/>
    </row>
    <row r="710" spans="1:26" ht="15.75" customHeight="1">
      <c r="A710" s="4"/>
      <c r="B710" s="5"/>
      <c r="C710" s="4"/>
      <c r="D710" s="2"/>
      <c r="E710" s="4"/>
      <c r="F710" s="2"/>
      <c r="G710" s="2"/>
      <c r="H710" s="5"/>
      <c r="I710" s="5"/>
      <c r="J710" s="2"/>
      <c r="K710" s="2"/>
      <c r="L710" s="2"/>
      <c r="M710" s="2"/>
      <c r="N710" s="2"/>
      <c r="O710" s="2"/>
      <c r="P710" s="2"/>
      <c r="Q710" s="2"/>
      <c r="R710" s="2"/>
      <c r="S710" s="2"/>
      <c r="T710" s="2"/>
      <c r="U710" s="2"/>
      <c r="V710" s="2"/>
      <c r="W710" s="2"/>
      <c r="X710" s="2"/>
      <c r="Y710" s="2"/>
      <c r="Z710" s="2"/>
    </row>
    <row r="711" spans="1:26" ht="15.75" customHeight="1">
      <c r="A711" s="4"/>
      <c r="B711" s="5"/>
      <c r="C711" s="4"/>
      <c r="D711" s="2"/>
      <c r="E711" s="4"/>
      <c r="F711" s="2"/>
      <c r="G711" s="2"/>
      <c r="H711" s="5"/>
      <c r="I711" s="5"/>
      <c r="J711" s="2"/>
      <c r="K711" s="2"/>
      <c r="L711" s="2"/>
      <c r="M711" s="2"/>
      <c r="N711" s="2"/>
      <c r="O711" s="2"/>
      <c r="P711" s="2"/>
      <c r="Q711" s="2"/>
      <c r="R711" s="2"/>
      <c r="S711" s="2"/>
      <c r="T711" s="2"/>
      <c r="U711" s="2"/>
      <c r="V711" s="2"/>
      <c r="W711" s="2"/>
      <c r="X711" s="2"/>
      <c r="Y711" s="2"/>
      <c r="Z711" s="2"/>
    </row>
    <row r="712" spans="1:26" ht="15.75" customHeight="1">
      <c r="A712" s="4"/>
      <c r="B712" s="5"/>
      <c r="C712" s="4"/>
      <c r="D712" s="2"/>
      <c r="E712" s="4"/>
      <c r="F712" s="2"/>
      <c r="G712" s="2"/>
      <c r="H712" s="5"/>
      <c r="I712" s="5"/>
      <c r="J712" s="2"/>
      <c r="K712" s="2"/>
      <c r="L712" s="2"/>
      <c r="M712" s="2"/>
      <c r="N712" s="2"/>
      <c r="O712" s="2"/>
      <c r="P712" s="2"/>
      <c r="Q712" s="2"/>
      <c r="R712" s="2"/>
      <c r="S712" s="2"/>
      <c r="T712" s="2"/>
      <c r="U712" s="2"/>
      <c r="V712" s="2"/>
      <c r="W712" s="2"/>
      <c r="X712" s="2"/>
      <c r="Y712" s="2"/>
      <c r="Z712" s="2"/>
    </row>
    <row r="713" spans="1:26" ht="15.75" customHeight="1">
      <c r="A713" s="4"/>
      <c r="B713" s="5"/>
      <c r="C713" s="4"/>
      <c r="D713" s="2"/>
      <c r="E713" s="4"/>
      <c r="F713" s="2"/>
      <c r="G713" s="2"/>
      <c r="H713" s="5"/>
      <c r="I713" s="5"/>
      <c r="J713" s="2"/>
      <c r="K713" s="2"/>
      <c r="L713" s="2"/>
      <c r="M713" s="2"/>
      <c r="N713" s="2"/>
      <c r="O713" s="2"/>
      <c r="P713" s="2"/>
      <c r="Q713" s="2"/>
      <c r="R713" s="2"/>
      <c r="S713" s="2"/>
      <c r="T713" s="2"/>
      <c r="U713" s="2"/>
      <c r="V713" s="2"/>
      <c r="W713" s="2"/>
      <c r="X713" s="2"/>
      <c r="Y713" s="2"/>
      <c r="Z713" s="2"/>
    </row>
    <row r="714" spans="1:26" ht="15.75" customHeight="1">
      <c r="A714" s="4"/>
      <c r="B714" s="5"/>
      <c r="C714" s="4"/>
      <c r="D714" s="2"/>
      <c r="E714" s="4"/>
      <c r="F714" s="2"/>
      <c r="G714" s="2"/>
      <c r="H714" s="5"/>
      <c r="I714" s="5"/>
      <c r="J714" s="2"/>
      <c r="K714" s="2"/>
      <c r="L714" s="2"/>
      <c r="M714" s="2"/>
      <c r="N714" s="2"/>
      <c r="O714" s="2"/>
      <c r="P714" s="2"/>
      <c r="Q714" s="2"/>
      <c r="R714" s="2"/>
      <c r="S714" s="2"/>
      <c r="T714" s="2"/>
      <c r="U714" s="2"/>
      <c r="V714" s="2"/>
      <c r="W714" s="2"/>
      <c r="X714" s="2"/>
      <c r="Y714" s="2"/>
      <c r="Z714" s="2"/>
    </row>
    <row r="715" spans="1:26" ht="15.75" customHeight="1">
      <c r="A715" s="4"/>
      <c r="B715" s="5"/>
      <c r="C715" s="4"/>
      <c r="D715" s="2"/>
      <c r="E715" s="4"/>
      <c r="F715" s="2"/>
      <c r="G715" s="2"/>
      <c r="H715" s="5"/>
      <c r="I715" s="5"/>
      <c r="J715" s="2"/>
      <c r="K715" s="2"/>
      <c r="L715" s="2"/>
      <c r="M715" s="2"/>
      <c r="N715" s="2"/>
      <c r="O715" s="2"/>
      <c r="P715" s="2"/>
      <c r="Q715" s="2"/>
      <c r="R715" s="2"/>
      <c r="S715" s="2"/>
      <c r="T715" s="2"/>
      <c r="U715" s="2"/>
      <c r="V715" s="2"/>
      <c r="W715" s="2"/>
      <c r="X715" s="2"/>
      <c r="Y715" s="2"/>
      <c r="Z715" s="2"/>
    </row>
    <row r="716" spans="1:26" ht="15.75" customHeight="1">
      <c r="A716" s="4"/>
      <c r="B716" s="5"/>
      <c r="C716" s="4"/>
      <c r="D716" s="2"/>
      <c r="E716" s="4"/>
      <c r="F716" s="2"/>
      <c r="G716" s="2"/>
      <c r="H716" s="5"/>
      <c r="I716" s="5"/>
      <c r="J716" s="2"/>
      <c r="K716" s="2"/>
      <c r="L716" s="2"/>
      <c r="M716" s="2"/>
      <c r="N716" s="2"/>
      <c r="O716" s="2"/>
      <c r="P716" s="2"/>
      <c r="Q716" s="2"/>
      <c r="R716" s="2"/>
      <c r="S716" s="2"/>
      <c r="T716" s="2"/>
      <c r="U716" s="2"/>
      <c r="V716" s="2"/>
      <c r="W716" s="2"/>
      <c r="X716" s="2"/>
      <c r="Y716" s="2"/>
      <c r="Z716" s="2"/>
    </row>
    <row r="717" spans="1:26" ht="15.75" customHeight="1">
      <c r="A717" s="4"/>
      <c r="B717" s="5"/>
      <c r="C717" s="4"/>
      <c r="D717" s="2"/>
      <c r="E717" s="4"/>
      <c r="F717" s="2"/>
      <c r="G717" s="2"/>
      <c r="H717" s="5"/>
      <c r="I717" s="5"/>
      <c r="J717" s="2"/>
      <c r="K717" s="2"/>
      <c r="L717" s="2"/>
      <c r="M717" s="2"/>
      <c r="N717" s="2"/>
      <c r="O717" s="2"/>
      <c r="P717" s="2"/>
      <c r="Q717" s="2"/>
      <c r="R717" s="2"/>
      <c r="S717" s="2"/>
      <c r="T717" s="2"/>
      <c r="U717" s="2"/>
      <c r="V717" s="2"/>
      <c r="W717" s="2"/>
      <c r="X717" s="2"/>
      <c r="Y717" s="2"/>
      <c r="Z717" s="2"/>
    </row>
    <row r="718" spans="1:26" ht="15.75" customHeight="1">
      <c r="A718" s="4"/>
      <c r="B718" s="5"/>
      <c r="C718" s="4"/>
      <c r="D718" s="2"/>
      <c r="E718" s="4"/>
      <c r="F718" s="2"/>
      <c r="G718" s="2"/>
      <c r="H718" s="5"/>
      <c r="I718" s="5"/>
      <c r="J718" s="2"/>
      <c r="K718" s="2"/>
      <c r="L718" s="2"/>
      <c r="M718" s="2"/>
      <c r="N718" s="2"/>
      <c r="O718" s="2"/>
      <c r="P718" s="2"/>
      <c r="Q718" s="2"/>
      <c r="R718" s="2"/>
      <c r="S718" s="2"/>
      <c r="T718" s="2"/>
      <c r="U718" s="2"/>
      <c r="V718" s="2"/>
      <c r="W718" s="2"/>
      <c r="X718" s="2"/>
      <c r="Y718" s="2"/>
      <c r="Z718" s="2"/>
    </row>
    <row r="719" spans="1:26" ht="15.75" customHeight="1">
      <c r="A719" s="4"/>
      <c r="B719" s="5"/>
      <c r="C719" s="4"/>
      <c r="D719" s="2"/>
      <c r="E719" s="4"/>
      <c r="F719" s="2"/>
      <c r="G719" s="2"/>
      <c r="H719" s="5"/>
      <c r="I719" s="5"/>
      <c r="J719" s="2"/>
      <c r="K719" s="2"/>
      <c r="L719" s="2"/>
      <c r="M719" s="2"/>
      <c r="N719" s="2"/>
      <c r="O719" s="2"/>
      <c r="P719" s="2"/>
      <c r="Q719" s="2"/>
      <c r="R719" s="2"/>
      <c r="S719" s="2"/>
      <c r="T719" s="2"/>
      <c r="U719" s="2"/>
      <c r="V719" s="2"/>
      <c r="W719" s="2"/>
      <c r="X719" s="2"/>
      <c r="Y719" s="2"/>
      <c r="Z719" s="2"/>
    </row>
    <row r="720" spans="1:26" ht="15.75" customHeight="1">
      <c r="A720" s="4"/>
      <c r="B720" s="5"/>
      <c r="C720" s="4"/>
      <c r="D720" s="2"/>
      <c r="E720" s="4"/>
      <c r="F720" s="2"/>
      <c r="G720" s="2"/>
      <c r="H720" s="5"/>
      <c r="I720" s="5"/>
      <c r="J720" s="2"/>
      <c r="K720" s="2"/>
      <c r="L720" s="2"/>
      <c r="M720" s="2"/>
      <c r="N720" s="2"/>
      <c r="O720" s="2"/>
      <c r="P720" s="2"/>
      <c r="Q720" s="2"/>
      <c r="R720" s="2"/>
      <c r="S720" s="2"/>
      <c r="T720" s="2"/>
      <c r="U720" s="2"/>
      <c r="V720" s="2"/>
      <c r="W720" s="2"/>
      <c r="X720" s="2"/>
      <c r="Y720" s="2"/>
      <c r="Z720" s="2"/>
    </row>
    <row r="721" spans="1:26" ht="15.75" customHeight="1">
      <c r="A721" s="4"/>
      <c r="B721" s="5"/>
      <c r="C721" s="4"/>
      <c r="D721" s="2"/>
      <c r="E721" s="4"/>
      <c r="F721" s="2"/>
      <c r="G721" s="2"/>
      <c r="H721" s="5"/>
      <c r="I721" s="5"/>
      <c r="J721" s="2"/>
      <c r="K721" s="2"/>
      <c r="L721" s="2"/>
      <c r="M721" s="2"/>
      <c r="N721" s="2"/>
      <c r="O721" s="2"/>
      <c r="P721" s="2"/>
      <c r="Q721" s="2"/>
      <c r="R721" s="2"/>
      <c r="S721" s="2"/>
      <c r="T721" s="2"/>
      <c r="U721" s="2"/>
      <c r="V721" s="2"/>
      <c r="W721" s="2"/>
      <c r="X721" s="2"/>
      <c r="Y721" s="2"/>
      <c r="Z721" s="2"/>
    </row>
    <row r="722" spans="1:26" ht="15.75" customHeight="1">
      <c r="A722" s="4"/>
      <c r="B722" s="5"/>
      <c r="C722" s="4"/>
      <c r="D722" s="2"/>
      <c r="E722" s="4"/>
      <c r="F722" s="2"/>
      <c r="G722" s="2"/>
      <c r="H722" s="5"/>
      <c r="I722" s="5"/>
      <c r="J722" s="2"/>
      <c r="K722" s="2"/>
      <c r="L722" s="2"/>
      <c r="M722" s="2"/>
      <c r="N722" s="2"/>
      <c r="O722" s="2"/>
      <c r="P722" s="2"/>
      <c r="Q722" s="2"/>
      <c r="R722" s="2"/>
      <c r="S722" s="2"/>
      <c r="T722" s="2"/>
      <c r="U722" s="2"/>
      <c r="V722" s="2"/>
      <c r="W722" s="2"/>
      <c r="X722" s="2"/>
      <c r="Y722" s="2"/>
      <c r="Z722" s="2"/>
    </row>
    <row r="723" spans="1:26" ht="15.75" customHeight="1">
      <c r="A723" s="4"/>
      <c r="B723" s="5"/>
      <c r="C723" s="4"/>
      <c r="D723" s="2"/>
      <c r="E723" s="4"/>
      <c r="F723" s="2"/>
      <c r="G723" s="2"/>
      <c r="H723" s="5"/>
      <c r="I723" s="5"/>
      <c r="J723" s="2"/>
      <c r="K723" s="2"/>
      <c r="L723" s="2"/>
      <c r="M723" s="2"/>
      <c r="N723" s="2"/>
      <c r="O723" s="2"/>
      <c r="P723" s="2"/>
      <c r="Q723" s="2"/>
      <c r="R723" s="2"/>
      <c r="S723" s="2"/>
      <c r="T723" s="2"/>
      <c r="U723" s="2"/>
      <c r="V723" s="2"/>
      <c r="W723" s="2"/>
      <c r="X723" s="2"/>
      <c r="Y723" s="2"/>
      <c r="Z723" s="2"/>
    </row>
    <row r="724" spans="1:26" ht="15.75" customHeight="1">
      <c r="A724" s="4"/>
      <c r="B724" s="5"/>
      <c r="C724" s="4"/>
      <c r="D724" s="2"/>
      <c r="E724" s="4"/>
      <c r="F724" s="2"/>
      <c r="G724" s="2"/>
      <c r="H724" s="5"/>
      <c r="I724" s="5"/>
      <c r="J724" s="2"/>
      <c r="K724" s="2"/>
      <c r="L724" s="2"/>
      <c r="M724" s="2"/>
      <c r="N724" s="2"/>
      <c r="O724" s="2"/>
      <c r="P724" s="2"/>
      <c r="Q724" s="2"/>
      <c r="R724" s="2"/>
      <c r="S724" s="2"/>
      <c r="T724" s="2"/>
      <c r="U724" s="2"/>
      <c r="V724" s="2"/>
      <c r="W724" s="2"/>
      <c r="X724" s="2"/>
      <c r="Y724" s="2"/>
      <c r="Z724" s="2"/>
    </row>
    <row r="725" spans="1:26" ht="15.75" customHeight="1">
      <c r="A725" s="4"/>
      <c r="B725" s="5"/>
      <c r="C725" s="4"/>
      <c r="D725" s="2"/>
      <c r="E725" s="4"/>
      <c r="F725" s="2"/>
      <c r="G725" s="2"/>
      <c r="H725" s="5"/>
      <c r="I725" s="5"/>
      <c r="J725" s="2"/>
      <c r="K725" s="2"/>
      <c r="L725" s="2"/>
      <c r="M725" s="2"/>
      <c r="N725" s="2"/>
      <c r="O725" s="2"/>
      <c r="P725" s="2"/>
      <c r="Q725" s="2"/>
      <c r="R725" s="2"/>
      <c r="S725" s="2"/>
      <c r="T725" s="2"/>
      <c r="U725" s="2"/>
      <c r="V725" s="2"/>
      <c r="W725" s="2"/>
      <c r="X725" s="2"/>
      <c r="Y725" s="2"/>
      <c r="Z725" s="2"/>
    </row>
    <row r="726" spans="1:26" ht="15.75" customHeight="1">
      <c r="A726" s="4"/>
      <c r="B726" s="5"/>
      <c r="C726" s="4"/>
      <c r="D726" s="2"/>
      <c r="E726" s="4"/>
      <c r="F726" s="2"/>
      <c r="G726" s="2"/>
      <c r="H726" s="5"/>
      <c r="I726" s="5"/>
      <c r="J726" s="2"/>
      <c r="K726" s="2"/>
      <c r="L726" s="2"/>
      <c r="M726" s="2"/>
      <c r="N726" s="2"/>
      <c r="O726" s="2"/>
      <c r="P726" s="2"/>
      <c r="Q726" s="2"/>
      <c r="R726" s="2"/>
      <c r="S726" s="2"/>
      <c r="T726" s="2"/>
      <c r="U726" s="2"/>
      <c r="V726" s="2"/>
      <c r="W726" s="2"/>
      <c r="X726" s="2"/>
      <c r="Y726" s="2"/>
      <c r="Z726" s="2"/>
    </row>
    <row r="727" spans="1:26" ht="15.75" customHeight="1">
      <c r="A727" s="4"/>
      <c r="B727" s="5"/>
      <c r="C727" s="4"/>
      <c r="D727" s="2"/>
      <c r="E727" s="4"/>
      <c r="F727" s="2"/>
      <c r="G727" s="2"/>
      <c r="H727" s="5"/>
      <c r="I727" s="5"/>
      <c r="J727" s="2"/>
      <c r="K727" s="2"/>
      <c r="L727" s="2"/>
      <c r="M727" s="2"/>
      <c r="N727" s="2"/>
      <c r="O727" s="2"/>
      <c r="P727" s="2"/>
      <c r="Q727" s="2"/>
      <c r="R727" s="2"/>
      <c r="S727" s="2"/>
      <c r="T727" s="2"/>
      <c r="U727" s="2"/>
      <c r="V727" s="2"/>
      <c r="W727" s="2"/>
      <c r="X727" s="2"/>
      <c r="Y727" s="2"/>
      <c r="Z727" s="2"/>
    </row>
    <row r="728" spans="1:26" ht="15.75" customHeight="1">
      <c r="A728" s="4"/>
      <c r="B728" s="5"/>
      <c r="C728" s="4"/>
      <c r="D728" s="2"/>
      <c r="E728" s="4"/>
      <c r="F728" s="2"/>
      <c r="G728" s="2"/>
      <c r="H728" s="5"/>
      <c r="I728" s="5"/>
      <c r="J728" s="2"/>
      <c r="K728" s="2"/>
      <c r="L728" s="2"/>
      <c r="M728" s="2"/>
      <c r="N728" s="2"/>
      <c r="O728" s="2"/>
      <c r="P728" s="2"/>
      <c r="Q728" s="2"/>
      <c r="R728" s="2"/>
      <c r="S728" s="2"/>
      <c r="T728" s="2"/>
      <c r="U728" s="2"/>
      <c r="V728" s="2"/>
      <c r="W728" s="2"/>
      <c r="X728" s="2"/>
      <c r="Y728" s="2"/>
      <c r="Z728" s="2"/>
    </row>
    <row r="729" spans="1:26" ht="15.75" customHeight="1">
      <c r="A729" s="4"/>
      <c r="B729" s="5"/>
      <c r="C729" s="4"/>
      <c r="D729" s="2"/>
      <c r="E729" s="4"/>
      <c r="F729" s="2"/>
      <c r="G729" s="2"/>
      <c r="H729" s="5"/>
      <c r="I729" s="5"/>
      <c r="J729" s="2"/>
      <c r="K729" s="2"/>
      <c r="L729" s="2"/>
      <c r="M729" s="2"/>
      <c r="N729" s="2"/>
      <c r="O729" s="2"/>
      <c r="P729" s="2"/>
      <c r="Q729" s="2"/>
      <c r="R729" s="2"/>
      <c r="S729" s="2"/>
      <c r="T729" s="2"/>
      <c r="U729" s="2"/>
      <c r="V729" s="2"/>
      <c r="W729" s="2"/>
      <c r="X729" s="2"/>
      <c r="Y729" s="2"/>
      <c r="Z729" s="2"/>
    </row>
    <row r="730" spans="1:26" ht="15.75" customHeight="1">
      <c r="A730" s="4"/>
      <c r="B730" s="5"/>
      <c r="C730" s="4"/>
      <c r="D730" s="2"/>
      <c r="E730" s="4"/>
      <c r="F730" s="2"/>
      <c r="G730" s="2"/>
      <c r="H730" s="5"/>
      <c r="I730" s="5"/>
      <c r="J730" s="2"/>
      <c r="K730" s="2"/>
      <c r="L730" s="2"/>
      <c r="M730" s="2"/>
      <c r="N730" s="2"/>
      <c r="O730" s="2"/>
      <c r="P730" s="2"/>
      <c r="Q730" s="2"/>
      <c r="R730" s="2"/>
      <c r="S730" s="2"/>
      <c r="T730" s="2"/>
      <c r="U730" s="2"/>
      <c r="V730" s="2"/>
      <c r="W730" s="2"/>
      <c r="X730" s="2"/>
      <c r="Y730" s="2"/>
      <c r="Z730" s="2"/>
    </row>
    <row r="731" spans="1:26" ht="15.75" customHeight="1">
      <c r="A731" s="4"/>
      <c r="B731" s="5"/>
      <c r="C731" s="4"/>
      <c r="D731" s="2"/>
      <c r="E731" s="4"/>
      <c r="F731" s="2"/>
      <c r="G731" s="2"/>
      <c r="H731" s="5"/>
      <c r="I731" s="5"/>
      <c r="J731" s="2"/>
      <c r="K731" s="2"/>
      <c r="L731" s="2"/>
      <c r="M731" s="2"/>
      <c r="N731" s="2"/>
      <c r="O731" s="2"/>
      <c r="P731" s="2"/>
      <c r="Q731" s="2"/>
      <c r="R731" s="2"/>
      <c r="S731" s="2"/>
      <c r="T731" s="2"/>
      <c r="U731" s="2"/>
      <c r="V731" s="2"/>
      <c r="W731" s="2"/>
      <c r="X731" s="2"/>
      <c r="Y731" s="2"/>
      <c r="Z731" s="2"/>
    </row>
    <row r="732" spans="1:26" ht="15.75" customHeight="1">
      <c r="A732" s="4"/>
      <c r="B732" s="5"/>
      <c r="C732" s="4"/>
      <c r="D732" s="2"/>
      <c r="E732" s="4"/>
      <c r="F732" s="2"/>
      <c r="G732" s="2"/>
      <c r="H732" s="5"/>
      <c r="I732" s="5"/>
      <c r="J732" s="2"/>
      <c r="K732" s="2"/>
      <c r="L732" s="2"/>
      <c r="M732" s="2"/>
      <c r="N732" s="2"/>
      <c r="O732" s="2"/>
      <c r="P732" s="2"/>
      <c r="Q732" s="2"/>
      <c r="R732" s="2"/>
      <c r="S732" s="2"/>
      <c r="T732" s="2"/>
      <c r="U732" s="2"/>
      <c r="V732" s="2"/>
      <c r="W732" s="2"/>
      <c r="X732" s="2"/>
      <c r="Y732" s="2"/>
      <c r="Z732" s="2"/>
    </row>
    <row r="733" spans="1:26" ht="15.75" customHeight="1">
      <c r="A733" s="4"/>
      <c r="B733" s="5"/>
      <c r="C733" s="4"/>
      <c r="D733" s="2"/>
      <c r="E733" s="4"/>
      <c r="F733" s="2"/>
      <c r="G733" s="2"/>
      <c r="H733" s="5"/>
      <c r="I733" s="5"/>
      <c r="J733" s="2"/>
      <c r="K733" s="2"/>
      <c r="L733" s="2"/>
      <c r="M733" s="2"/>
      <c r="N733" s="2"/>
      <c r="O733" s="2"/>
      <c r="P733" s="2"/>
      <c r="Q733" s="2"/>
      <c r="R733" s="2"/>
      <c r="S733" s="2"/>
      <c r="T733" s="2"/>
      <c r="U733" s="2"/>
      <c r="V733" s="2"/>
      <c r="W733" s="2"/>
      <c r="X733" s="2"/>
      <c r="Y733" s="2"/>
      <c r="Z733" s="2"/>
    </row>
    <row r="734" spans="1:26" ht="15.75" customHeight="1">
      <c r="A734" s="4"/>
      <c r="B734" s="5"/>
      <c r="C734" s="4"/>
      <c r="D734" s="2"/>
      <c r="E734" s="4"/>
      <c r="F734" s="2"/>
      <c r="G734" s="2"/>
      <c r="H734" s="5"/>
      <c r="I734" s="5"/>
      <c r="J734" s="2"/>
      <c r="K734" s="2"/>
      <c r="L734" s="2"/>
      <c r="M734" s="2"/>
      <c r="N734" s="2"/>
      <c r="O734" s="2"/>
      <c r="P734" s="2"/>
      <c r="Q734" s="2"/>
      <c r="R734" s="2"/>
      <c r="S734" s="2"/>
      <c r="T734" s="2"/>
      <c r="U734" s="2"/>
      <c r="V734" s="2"/>
      <c r="W734" s="2"/>
      <c r="X734" s="2"/>
      <c r="Y734" s="2"/>
      <c r="Z734" s="2"/>
    </row>
    <row r="735" spans="1:26" ht="15.75" customHeight="1">
      <c r="A735" s="4"/>
      <c r="B735" s="5"/>
      <c r="C735" s="4"/>
      <c r="D735" s="2"/>
      <c r="E735" s="4"/>
      <c r="F735" s="2"/>
      <c r="G735" s="2"/>
      <c r="H735" s="5"/>
      <c r="I735" s="5"/>
      <c r="J735" s="2"/>
      <c r="K735" s="2"/>
      <c r="L735" s="2"/>
      <c r="M735" s="2"/>
      <c r="N735" s="2"/>
      <c r="O735" s="2"/>
      <c r="P735" s="2"/>
      <c r="Q735" s="2"/>
      <c r="R735" s="2"/>
      <c r="S735" s="2"/>
      <c r="T735" s="2"/>
      <c r="U735" s="2"/>
      <c r="V735" s="2"/>
      <c r="W735" s="2"/>
      <c r="X735" s="2"/>
      <c r="Y735" s="2"/>
      <c r="Z735" s="2"/>
    </row>
    <row r="736" spans="1:26" ht="15.75" customHeight="1">
      <c r="A736" s="4"/>
      <c r="B736" s="5"/>
      <c r="C736" s="4"/>
      <c r="D736" s="2"/>
      <c r="E736" s="4"/>
      <c r="F736" s="2"/>
      <c r="G736" s="2"/>
      <c r="H736" s="5"/>
      <c r="I736" s="5"/>
      <c r="J736" s="2"/>
      <c r="K736" s="2"/>
      <c r="L736" s="2"/>
      <c r="M736" s="2"/>
      <c r="N736" s="2"/>
      <c r="O736" s="2"/>
      <c r="P736" s="2"/>
      <c r="Q736" s="2"/>
      <c r="R736" s="2"/>
      <c r="S736" s="2"/>
      <c r="T736" s="2"/>
      <c r="U736" s="2"/>
      <c r="V736" s="2"/>
      <c r="W736" s="2"/>
      <c r="X736" s="2"/>
      <c r="Y736" s="2"/>
      <c r="Z736" s="2"/>
    </row>
    <row r="737" spans="1:26" ht="15.75" customHeight="1">
      <c r="A737" s="4"/>
      <c r="B737" s="5"/>
      <c r="C737" s="4"/>
      <c r="D737" s="2"/>
      <c r="E737" s="4"/>
      <c r="F737" s="2"/>
      <c r="G737" s="2"/>
      <c r="H737" s="5"/>
      <c r="I737" s="5"/>
      <c r="J737" s="2"/>
      <c r="K737" s="2"/>
      <c r="L737" s="2"/>
      <c r="M737" s="2"/>
      <c r="N737" s="2"/>
      <c r="O737" s="2"/>
      <c r="P737" s="2"/>
      <c r="Q737" s="2"/>
      <c r="R737" s="2"/>
      <c r="S737" s="2"/>
      <c r="T737" s="2"/>
      <c r="U737" s="2"/>
      <c r="V737" s="2"/>
      <c r="W737" s="2"/>
      <c r="X737" s="2"/>
      <c r="Y737" s="2"/>
      <c r="Z737" s="2"/>
    </row>
    <row r="738" spans="1:26" ht="15.75" customHeight="1">
      <c r="A738" s="4"/>
      <c r="B738" s="5"/>
      <c r="C738" s="4"/>
      <c r="D738" s="2"/>
      <c r="E738" s="4"/>
      <c r="F738" s="2"/>
      <c r="G738" s="2"/>
      <c r="H738" s="5"/>
      <c r="I738" s="5"/>
      <c r="J738" s="2"/>
      <c r="K738" s="2"/>
      <c r="L738" s="2"/>
      <c r="M738" s="2"/>
      <c r="N738" s="2"/>
      <c r="O738" s="2"/>
      <c r="P738" s="2"/>
      <c r="Q738" s="2"/>
      <c r="R738" s="2"/>
      <c r="S738" s="2"/>
      <c r="T738" s="2"/>
      <c r="U738" s="2"/>
      <c r="V738" s="2"/>
      <c r="W738" s="2"/>
      <c r="X738" s="2"/>
      <c r="Y738" s="2"/>
      <c r="Z738" s="2"/>
    </row>
    <row r="739" spans="1:26" ht="15.75" customHeight="1">
      <c r="A739" s="4"/>
      <c r="B739" s="5"/>
      <c r="C739" s="4"/>
      <c r="D739" s="2"/>
      <c r="E739" s="4"/>
      <c r="F739" s="2"/>
      <c r="G739" s="2"/>
      <c r="H739" s="5"/>
      <c r="I739" s="5"/>
      <c r="J739" s="2"/>
      <c r="K739" s="2"/>
      <c r="L739" s="2"/>
      <c r="M739" s="2"/>
      <c r="N739" s="2"/>
      <c r="O739" s="2"/>
      <c r="P739" s="2"/>
      <c r="Q739" s="2"/>
      <c r="R739" s="2"/>
      <c r="S739" s="2"/>
      <c r="T739" s="2"/>
      <c r="U739" s="2"/>
      <c r="V739" s="2"/>
      <c r="W739" s="2"/>
      <c r="X739" s="2"/>
      <c r="Y739" s="2"/>
      <c r="Z739" s="2"/>
    </row>
    <row r="740" spans="1:26" ht="15.75" customHeight="1">
      <c r="A740" s="4"/>
      <c r="B740" s="5"/>
      <c r="C740" s="4"/>
      <c r="D740" s="2"/>
      <c r="E740" s="4"/>
      <c r="F740" s="2"/>
      <c r="G740" s="2"/>
      <c r="H740" s="5"/>
      <c r="I740" s="5"/>
      <c r="J740" s="2"/>
      <c r="K740" s="2"/>
      <c r="L740" s="2"/>
      <c r="M740" s="2"/>
      <c r="N740" s="2"/>
      <c r="O740" s="2"/>
      <c r="P740" s="2"/>
      <c r="Q740" s="2"/>
      <c r="R740" s="2"/>
      <c r="S740" s="2"/>
      <c r="T740" s="2"/>
      <c r="U740" s="2"/>
      <c r="V740" s="2"/>
      <c r="W740" s="2"/>
      <c r="X740" s="2"/>
      <c r="Y740" s="2"/>
      <c r="Z740" s="2"/>
    </row>
    <row r="741" spans="1:26" ht="15.75" customHeight="1">
      <c r="A741" s="4"/>
      <c r="B741" s="5"/>
      <c r="C741" s="4"/>
      <c r="D741" s="2"/>
      <c r="E741" s="4"/>
      <c r="F741" s="2"/>
      <c r="G741" s="2"/>
      <c r="H741" s="5"/>
      <c r="I741" s="5"/>
      <c r="J741" s="2"/>
      <c r="K741" s="2"/>
      <c r="L741" s="2"/>
      <c r="M741" s="2"/>
      <c r="N741" s="2"/>
      <c r="O741" s="2"/>
      <c r="P741" s="2"/>
      <c r="Q741" s="2"/>
      <c r="R741" s="2"/>
      <c r="S741" s="2"/>
      <c r="T741" s="2"/>
      <c r="U741" s="2"/>
      <c r="V741" s="2"/>
      <c r="W741" s="2"/>
      <c r="X741" s="2"/>
      <c r="Y741" s="2"/>
      <c r="Z741" s="2"/>
    </row>
    <row r="742" spans="1:26" ht="15.75" customHeight="1">
      <c r="A742" s="4"/>
      <c r="B742" s="5"/>
      <c r="C742" s="4"/>
      <c r="D742" s="2"/>
      <c r="E742" s="4"/>
      <c r="F742" s="2"/>
      <c r="G742" s="2"/>
      <c r="H742" s="5"/>
      <c r="I742" s="5"/>
      <c r="J742" s="2"/>
      <c r="K742" s="2"/>
      <c r="L742" s="2"/>
      <c r="M742" s="2"/>
      <c r="N742" s="2"/>
      <c r="O742" s="2"/>
      <c r="P742" s="2"/>
      <c r="Q742" s="2"/>
      <c r="R742" s="2"/>
      <c r="S742" s="2"/>
      <c r="T742" s="2"/>
      <c r="U742" s="2"/>
      <c r="V742" s="2"/>
      <c r="W742" s="2"/>
      <c r="X742" s="2"/>
      <c r="Y742" s="2"/>
      <c r="Z742" s="2"/>
    </row>
    <row r="743" spans="1:26" ht="15.75" customHeight="1">
      <c r="A743" s="4"/>
      <c r="B743" s="5"/>
      <c r="C743" s="4"/>
      <c r="D743" s="2"/>
      <c r="E743" s="4"/>
      <c r="F743" s="2"/>
      <c r="G743" s="2"/>
      <c r="H743" s="5"/>
      <c r="I743" s="5"/>
      <c r="J743" s="2"/>
      <c r="K743" s="2"/>
      <c r="L743" s="2"/>
      <c r="M743" s="2"/>
      <c r="N743" s="2"/>
      <c r="O743" s="2"/>
      <c r="P743" s="2"/>
      <c r="Q743" s="2"/>
      <c r="R743" s="2"/>
      <c r="S743" s="2"/>
      <c r="T743" s="2"/>
      <c r="U743" s="2"/>
      <c r="V743" s="2"/>
      <c r="W743" s="2"/>
      <c r="X743" s="2"/>
      <c r="Y743" s="2"/>
      <c r="Z743" s="2"/>
    </row>
    <row r="744" spans="1:26" ht="15.75" customHeight="1">
      <c r="A744" s="4"/>
      <c r="B744" s="5"/>
      <c r="C744" s="4"/>
      <c r="D744" s="2"/>
      <c r="E744" s="4"/>
      <c r="F744" s="2"/>
      <c r="G744" s="2"/>
      <c r="H744" s="5"/>
      <c r="I744" s="5"/>
      <c r="J744" s="2"/>
      <c r="K744" s="2"/>
      <c r="L744" s="2"/>
      <c r="M744" s="2"/>
      <c r="N744" s="2"/>
      <c r="O744" s="2"/>
      <c r="P744" s="2"/>
      <c r="Q744" s="2"/>
      <c r="R744" s="2"/>
      <c r="S744" s="2"/>
      <c r="T744" s="2"/>
      <c r="U744" s="2"/>
      <c r="V744" s="2"/>
      <c r="W744" s="2"/>
      <c r="X744" s="2"/>
      <c r="Y744" s="2"/>
      <c r="Z744" s="2"/>
    </row>
    <row r="745" spans="1:26" ht="15.75" customHeight="1">
      <c r="A745" s="4"/>
      <c r="B745" s="5"/>
      <c r="C745" s="4"/>
      <c r="D745" s="2"/>
      <c r="E745" s="4"/>
      <c r="F745" s="2"/>
      <c r="G745" s="2"/>
      <c r="H745" s="5"/>
      <c r="I745" s="5"/>
      <c r="J745" s="2"/>
      <c r="K745" s="2"/>
      <c r="L745" s="2"/>
      <c r="M745" s="2"/>
      <c r="N745" s="2"/>
      <c r="O745" s="2"/>
      <c r="P745" s="2"/>
      <c r="Q745" s="2"/>
      <c r="R745" s="2"/>
      <c r="S745" s="2"/>
      <c r="T745" s="2"/>
      <c r="U745" s="2"/>
      <c r="V745" s="2"/>
      <c r="W745" s="2"/>
      <c r="X745" s="2"/>
      <c r="Y745" s="2"/>
      <c r="Z745" s="2"/>
    </row>
    <row r="746" spans="1:26" ht="15.75" customHeight="1">
      <c r="A746" s="4"/>
      <c r="B746" s="5"/>
      <c r="C746" s="4"/>
      <c r="D746" s="2"/>
      <c r="E746" s="4"/>
      <c r="F746" s="2"/>
      <c r="G746" s="2"/>
      <c r="H746" s="5"/>
      <c r="I746" s="5"/>
      <c r="J746" s="2"/>
      <c r="K746" s="2"/>
      <c r="L746" s="2"/>
      <c r="M746" s="2"/>
      <c r="N746" s="2"/>
      <c r="O746" s="2"/>
      <c r="P746" s="2"/>
      <c r="Q746" s="2"/>
      <c r="R746" s="2"/>
      <c r="S746" s="2"/>
      <c r="T746" s="2"/>
      <c r="U746" s="2"/>
      <c r="V746" s="2"/>
      <c r="W746" s="2"/>
      <c r="X746" s="2"/>
      <c r="Y746" s="2"/>
      <c r="Z746" s="2"/>
    </row>
    <row r="747" spans="1:26" ht="15.75" customHeight="1">
      <c r="A747" s="4"/>
      <c r="B747" s="5"/>
      <c r="C747" s="4"/>
      <c r="D747" s="2"/>
      <c r="E747" s="4"/>
      <c r="F747" s="2"/>
      <c r="G747" s="2"/>
      <c r="H747" s="5"/>
      <c r="I747" s="5"/>
      <c r="J747" s="2"/>
      <c r="K747" s="2"/>
      <c r="L747" s="2"/>
      <c r="M747" s="2"/>
      <c r="N747" s="2"/>
      <c r="O747" s="2"/>
      <c r="P747" s="2"/>
      <c r="Q747" s="2"/>
      <c r="R747" s="2"/>
      <c r="S747" s="2"/>
      <c r="T747" s="2"/>
      <c r="U747" s="2"/>
      <c r="V747" s="2"/>
      <c r="W747" s="2"/>
      <c r="X747" s="2"/>
      <c r="Y747" s="2"/>
      <c r="Z747" s="2"/>
    </row>
    <row r="748" spans="1:26" ht="15.75" customHeight="1">
      <c r="A748" s="4"/>
      <c r="B748" s="5"/>
      <c r="C748" s="4"/>
      <c r="D748" s="2"/>
      <c r="E748" s="4"/>
      <c r="F748" s="2"/>
      <c r="G748" s="2"/>
      <c r="H748" s="5"/>
      <c r="I748" s="5"/>
      <c r="J748" s="2"/>
      <c r="K748" s="2"/>
      <c r="L748" s="2"/>
      <c r="M748" s="2"/>
      <c r="N748" s="2"/>
      <c r="O748" s="2"/>
      <c r="P748" s="2"/>
      <c r="Q748" s="2"/>
      <c r="R748" s="2"/>
      <c r="S748" s="2"/>
      <c r="T748" s="2"/>
      <c r="U748" s="2"/>
      <c r="V748" s="2"/>
      <c r="W748" s="2"/>
      <c r="X748" s="2"/>
      <c r="Y748" s="2"/>
      <c r="Z748" s="2"/>
    </row>
    <row r="749" spans="1:26" ht="15.75" customHeight="1">
      <c r="A749" s="4"/>
      <c r="B749" s="5"/>
      <c r="C749" s="4"/>
      <c r="D749" s="2"/>
      <c r="E749" s="4"/>
      <c r="F749" s="2"/>
      <c r="G749" s="2"/>
      <c r="H749" s="5"/>
      <c r="I749" s="5"/>
      <c r="J749" s="2"/>
      <c r="K749" s="2"/>
      <c r="L749" s="2"/>
      <c r="M749" s="2"/>
      <c r="N749" s="2"/>
      <c r="O749" s="2"/>
      <c r="P749" s="2"/>
      <c r="Q749" s="2"/>
      <c r="R749" s="2"/>
      <c r="S749" s="2"/>
      <c r="T749" s="2"/>
      <c r="U749" s="2"/>
      <c r="V749" s="2"/>
      <c r="W749" s="2"/>
      <c r="X749" s="2"/>
      <c r="Y749" s="2"/>
      <c r="Z749" s="2"/>
    </row>
    <row r="750" spans="1:26" ht="15.75" customHeight="1">
      <c r="A750" s="4"/>
      <c r="B750" s="5"/>
      <c r="C750" s="4"/>
      <c r="D750" s="2"/>
      <c r="E750" s="4"/>
      <c r="F750" s="2"/>
      <c r="G750" s="2"/>
      <c r="H750" s="5"/>
      <c r="I750" s="5"/>
      <c r="J750" s="2"/>
      <c r="K750" s="2"/>
      <c r="L750" s="2"/>
      <c r="M750" s="2"/>
      <c r="N750" s="2"/>
      <c r="O750" s="2"/>
      <c r="P750" s="2"/>
      <c r="Q750" s="2"/>
      <c r="R750" s="2"/>
      <c r="S750" s="2"/>
      <c r="T750" s="2"/>
      <c r="U750" s="2"/>
      <c r="V750" s="2"/>
      <c r="W750" s="2"/>
      <c r="X750" s="2"/>
      <c r="Y750" s="2"/>
      <c r="Z750" s="2"/>
    </row>
    <row r="751" spans="1:26" ht="15.75" customHeight="1">
      <c r="A751" s="4"/>
      <c r="B751" s="5"/>
      <c r="C751" s="4"/>
      <c r="D751" s="2"/>
      <c r="E751" s="4"/>
      <c r="F751" s="2"/>
      <c r="G751" s="2"/>
      <c r="H751" s="5"/>
      <c r="I751" s="5"/>
      <c r="J751" s="2"/>
      <c r="K751" s="2"/>
      <c r="L751" s="2"/>
      <c r="M751" s="2"/>
      <c r="N751" s="2"/>
      <c r="O751" s="2"/>
      <c r="P751" s="2"/>
      <c r="Q751" s="2"/>
      <c r="R751" s="2"/>
      <c r="S751" s="2"/>
      <c r="T751" s="2"/>
      <c r="U751" s="2"/>
      <c r="V751" s="2"/>
      <c r="W751" s="2"/>
      <c r="X751" s="2"/>
      <c r="Y751" s="2"/>
      <c r="Z751" s="2"/>
    </row>
    <row r="752" spans="1:26" ht="15.75" customHeight="1">
      <c r="A752" s="4"/>
      <c r="B752" s="5"/>
      <c r="C752" s="4"/>
      <c r="D752" s="2"/>
      <c r="E752" s="4"/>
      <c r="F752" s="2"/>
      <c r="G752" s="2"/>
      <c r="H752" s="5"/>
      <c r="I752" s="5"/>
      <c r="J752" s="2"/>
      <c r="K752" s="2"/>
      <c r="L752" s="2"/>
      <c r="M752" s="2"/>
      <c r="N752" s="2"/>
      <c r="O752" s="2"/>
      <c r="P752" s="2"/>
      <c r="Q752" s="2"/>
      <c r="R752" s="2"/>
      <c r="S752" s="2"/>
      <c r="T752" s="2"/>
      <c r="U752" s="2"/>
      <c r="V752" s="2"/>
      <c r="W752" s="2"/>
      <c r="X752" s="2"/>
      <c r="Y752" s="2"/>
      <c r="Z752" s="2"/>
    </row>
    <row r="753" spans="1:26" ht="15.75" customHeight="1">
      <c r="A753" s="4"/>
      <c r="B753" s="5"/>
      <c r="C753" s="4"/>
      <c r="D753" s="2"/>
      <c r="E753" s="4"/>
      <c r="F753" s="2"/>
      <c r="G753" s="2"/>
      <c r="H753" s="5"/>
      <c r="I753" s="5"/>
      <c r="J753" s="2"/>
      <c r="K753" s="2"/>
      <c r="L753" s="2"/>
      <c r="M753" s="2"/>
      <c r="N753" s="2"/>
      <c r="O753" s="2"/>
      <c r="P753" s="2"/>
      <c r="Q753" s="2"/>
      <c r="R753" s="2"/>
      <c r="S753" s="2"/>
      <c r="T753" s="2"/>
      <c r="U753" s="2"/>
      <c r="V753" s="2"/>
      <c r="W753" s="2"/>
      <c r="X753" s="2"/>
      <c r="Y753" s="2"/>
      <c r="Z753" s="2"/>
    </row>
    <row r="754" spans="1:26" ht="15.75" customHeight="1">
      <c r="A754" s="4"/>
      <c r="B754" s="5"/>
      <c r="C754" s="4"/>
      <c r="D754" s="2"/>
      <c r="E754" s="4"/>
      <c r="F754" s="2"/>
      <c r="G754" s="2"/>
      <c r="H754" s="5"/>
      <c r="I754" s="5"/>
      <c r="J754" s="2"/>
      <c r="K754" s="2"/>
      <c r="L754" s="2"/>
      <c r="M754" s="2"/>
      <c r="N754" s="2"/>
      <c r="O754" s="2"/>
      <c r="P754" s="2"/>
      <c r="Q754" s="2"/>
      <c r="R754" s="2"/>
      <c r="S754" s="2"/>
      <c r="T754" s="2"/>
      <c r="U754" s="2"/>
      <c r="V754" s="2"/>
      <c r="W754" s="2"/>
      <c r="X754" s="2"/>
      <c r="Y754" s="2"/>
      <c r="Z754" s="2"/>
    </row>
    <row r="755" spans="1:26" ht="15.75" customHeight="1">
      <c r="A755" s="4"/>
      <c r="B755" s="5"/>
      <c r="C755" s="4"/>
      <c r="D755" s="2"/>
      <c r="E755" s="4"/>
      <c r="F755" s="2"/>
      <c r="G755" s="2"/>
      <c r="H755" s="5"/>
      <c r="I755" s="5"/>
      <c r="J755" s="2"/>
      <c r="K755" s="2"/>
      <c r="L755" s="2"/>
      <c r="M755" s="2"/>
      <c r="N755" s="2"/>
      <c r="O755" s="2"/>
      <c r="P755" s="2"/>
      <c r="Q755" s="2"/>
      <c r="R755" s="2"/>
      <c r="S755" s="2"/>
      <c r="T755" s="2"/>
      <c r="U755" s="2"/>
      <c r="V755" s="2"/>
      <c r="W755" s="2"/>
      <c r="X755" s="2"/>
      <c r="Y755" s="2"/>
      <c r="Z755" s="2"/>
    </row>
    <row r="756" spans="1:26" ht="15.75" customHeight="1">
      <c r="A756" s="4"/>
      <c r="B756" s="5"/>
      <c r="C756" s="4"/>
      <c r="D756" s="2"/>
      <c r="E756" s="4"/>
      <c r="F756" s="2"/>
      <c r="G756" s="2"/>
      <c r="H756" s="5"/>
      <c r="I756" s="5"/>
      <c r="J756" s="2"/>
      <c r="K756" s="2"/>
      <c r="L756" s="2"/>
      <c r="M756" s="2"/>
      <c r="N756" s="2"/>
      <c r="O756" s="2"/>
      <c r="P756" s="2"/>
      <c r="Q756" s="2"/>
      <c r="R756" s="2"/>
      <c r="S756" s="2"/>
      <c r="T756" s="2"/>
      <c r="U756" s="2"/>
      <c r="V756" s="2"/>
      <c r="W756" s="2"/>
      <c r="X756" s="2"/>
      <c r="Y756" s="2"/>
      <c r="Z756" s="2"/>
    </row>
    <row r="757" spans="1:26" ht="15.75" customHeight="1">
      <c r="A757" s="4"/>
      <c r="B757" s="5"/>
      <c r="C757" s="4"/>
      <c r="D757" s="2"/>
      <c r="E757" s="4"/>
      <c r="F757" s="2"/>
      <c r="G757" s="2"/>
      <c r="H757" s="5"/>
      <c r="I757" s="5"/>
      <c r="J757" s="2"/>
      <c r="K757" s="2"/>
      <c r="L757" s="2"/>
      <c r="M757" s="2"/>
      <c r="N757" s="2"/>
      <c r="O757" s="2"/>
      <c r="P757" s="2"/>
      <c r="Q757" s="2"/>
      <c r="R757" s="2"/>
      <c r="S757" s="2"/>
      <c r="T757" s="2"/>
      <c r="U757" s="2"/>
      <c r="V757" s="2"/>
      <c r="W757" s="2"/>
      <c r="X757" s="2"/>
      <c r="Y757" s="2"/>
      <c r="Z757" s="2"/>
    </row>
    <row r="758" spans="1:26" ht="15.75" customHeight="1">
      <c r="A758" s="4"/>
      <c r="B758" s="5"/>
      <c r="C758" s="4"/>
      <c r="D758" s="2"/>
      <c r="E758" s="4"/>
      <c r="F758" s="2"/>
      <c r="G758" s="2"/>
      <c r="H758" s="5"/>
      <c r="I758" s="5"/>
      <c r="J758" s="2"/>
      <c r="K758" s="2"/>
      <c r="L758" s="2"/>
      <c r="M758" s="2"/>
      <c r="N758" s="2"/>
      <c r="O758" s="2"/>
      <c r="P758" s="2"/>
      <c r="Q758" s="2"/>
      <c r="R758" s="2"/>
      <c r="S758" s="2"/>
      <c r="T758" s="2"/>
      <c r="U758" s="2"/>
      <c r="V758" s="2"/>
      <c r="W758" s="2"/>
      <c r="X758" s="2"/>
      <c r="Y758" s="2"/>
      <c r="Z758" s="2"/>
    </row>
    <row r="759" spans="1:26" ht="15.75" customHeight="1">
      <c r="A759" s="4"/>
      <c r="B759" s="5"/>
      <c r="C759" s="4"/>
      <c r="D759" s="2"/>
      <c r="E759" s="4"/>
      <c r="F759" s="2"/>
      <c r="G759" s="2"/>
      <c r="H759" s="5"/>
      <c r="I759" s="5"/>
      <c r="J759" s="2"/>
      <c r="K759" s="2"/>
      <c r="L759" s="2"/>
      <c r="M759" s="2"/>
      <c r="N759" s="2"/>
      <c r="O759" s="2"/>
      <c r="P759" s="2"/>
      <c r="Q759" s="2"/>
      <c r="R759" s="2"/>
      <c r="S759" s="2"/>
      <c r="T759" s="2"/>
      <c r="U759" s="2"/>
      <c r="V759" s="2"/>
      <c r="W759" s="2"/>
      <c r="X759" s="2"/>
      <c r="Y759" s="2"/>
      <c r="Z759" s="2"/>
    </row>
    <row r="760" spans="1:26" ht="15.75" customHeight="1">
      <c r="A760" s="4"/>
      <c r="B760" s="5"/>
      <c r="C760" s="4"/>
      <c r="D760" s="2"/>
      <c r="E760" s="4"/>
      <c r="F760" s="2"/>
      <c r="G760" s="2"/>
      <c r="H760" s="5"/>
      <c r="I760" s="5"/>
      <c r="J760" s="2"/>
      <c r="K760" s="2"/>
      <c r="L760" s="2"/>
      <c r="M760" s="2"/>
      <c r="N760" s="2"/>
      <c r="O760" s="2"/>
      <c r="P760" s="2"/>
      <c r="Q760" s="2"/>
      <c r="R760" s="2"/>
      <c r="S760" s="2"/>
      <c r="T760" s="2"/>
      <c r="U760" s="2"/>
      <c r="V760" s="2"/>
      <c r="W760" s="2"/>
      <c r="X760" s="2"/>
      <c r="Y760" s="2"/>
      <c r="Z760" s="2"/>
    </row>
    <row r="761" spans="1:26" ht="15.75" customHeight="1">
      <c r="A761" s="4"/>
      <c r="B761" s="5"/>
      <c r="C761" s="4"/>
      <c r="D761" s="2"/>
      <c r="E761" s="4"/>
      <c r="F761" s="2"/>
      <c r="G761" s="2"/>
      <c r="H761" s="5"/>
      <c r="I761" s="5"/>
      <c r="J761" s="2"/>
      <c r="K761" s="2"/>
      <c r="L761" s="2"/>
      <c r="M761" s="2"/>
      <c r="N761" s="2"/>
      <c r="O761" s="2"/>
      <c r="P761" s="2"/>
      <c r="Q761" s="2"/>
      <c r="R761" s="2"/>
      <c r="S761" s="2"/>
      <c r="T761" s="2"/>
      <c r="U761" s="2"/>
      <c r="V761" s="2"/>
      <c r="W761" s="2"/>
      <c r="X761" s="2"/>
      <c r="Y761" s="2"/>
      <c r="Z761" s="2"/>
    </row>
    <row r="762" spans="1:26" ht="15.75" customHeight="1">
      <c r="A762" s="4"/>
      <c r="B762" s="5"/>
      <c r="C762" s="4"/>
      <c r="D762" s="2"/>
      <c r="E762" s="4"/>
      <c r="F762" s="2"/>
      <c r="G762" s="2"/>
      <c r="H762" s="5"/>
      <c r="I762" s="5"/>
      <c r="J762" s="2"/>
      <c r="K762" s="2"/>
      <c r="L762" s="2"/>
      <c r="M762" s="2"/>
      <c r="N762" s="2"/>
      <c r="O762" s="2"/>
      <c r="P762" s="2"/>
      <c r="Q762" s="2"/>
      <c r="R762" s="2"/>
      <c r="S762" s="2"/>
      <c r="T762" s="2"/>
      <c r="U762" s="2"/>
      <c r="V762" s="2"/>
      <c r="W762" s="2"/>
      <c r="X762" s="2"/>
      <c r="Y762" s="2"/>
      <c r="Z762" s="2"/>
    </row>
    <row r="763" spans="1:26" ht="15.75" customHeight="1">
      <c r="A763" s="4"/>
      <c r="B763" s="5"/>
      <c r="C763" s="4"/>
      <c r="D763" s="2"/>
      <c r="E763" s="4"/>
      <c r="F763" s="2"/>
      <c r="G763" s="2"/>
      <c r="H763" s="5"/>
      <c r="I763" s="5"/>
      <c r="J763" s="2"/>
      <c r="K763" s="2"/>
      <c r="L763" s="2"/>
      <c r="M763" s="2"/>
      <c r="N763" s="2"/>
      <c r="O763" s="2"/>
      <c r="P763" s="2"/>
      <c r="Q763" s="2"/>
      <c r="R763" s="2"/>
      <c r="S763" s="2"/>
      <c r="T763" s="2"/>
      <c r="U763" s="2"/>
      <c r="V763" s="2"/>
      <c r="W763" s="2"/>
      <c r="X763" s="2"/>
      <c r="Y763" s="2"/>
      <c r="Z763" s="2"/>
    </row>
    <row r="764" spans="1:26" ht="15.75" customHeight="1">
      <c r="A764" s="4"/>
      <c r="B764" s="5"/>
      <c r="C764" s="4"/>
      <c r="D764" s="2"/>
      <c r="E764" s="4"/>
      <c r="F764" s="2"/>
      <c r="G764" s="2"/>
      <c r="H764" s="5"/>
      <c r="I764" s="5"/>
      <c r="J764" s="2"/>
      <c r="K764" s="2"/>
      <c r="L764" s="2"/>
      <c r="M764" s="2"/>
      <c r="N764" s="2"/>
      <c r="O764" s="2"/>
      <c r="P764" s="2"/>
      <c r="Q764" s="2"/>
      <c r="R764" s="2"/>
      <c r="S764" s="2"/>
      <c r="T764" s="2"/>
      <c r="U764" s="2"/>
      <c r="V764" s="2"/>
      <c r="W764" s="2"/>
      <c r="X764" s="2"/>
      <c r="Y764" s="2"/>
      <c r="Z764" s="2"/>
    </row>
    <row r="765" spans="1:26" ht="15.75" customHeight="1">
      <c r="A765" s="4"/>
      <c r="B765" s="5"/>
      <c r="C765" s="4"/>
      <c r="D765" s="2"/>
      <c r="E765" s="4"/>
      <c r="F765" s="2"/>
      <c r="G765" s="2"/>
      <c r="H765" s="5"/>
      <c r="I765" s="5"/>
      <c r="J765" s="2"/>
      <c r="K765" s="2"/>
      <c r="L765" s="2"/>
      <c r="M765" s="2"/>
      <c r="N765" s="2"/>
      <c r="O765" s="2"/>
      <c r="P765" s="2"/>
      <c r="Q765" s="2"/>
      <c r="R765" s="2"/>
      <c r="S765" s="2"/>
      <c r="T765" s="2"/>
      <c r="U765" s="2"/>
      <c r="V765" s="2"/>
      <c r="W765" s="2"/>
      <c r="X765" s="2"/>
      <c r="Y765" s="2"/>
      <c r="Z765" s="2"/>
    </row>
    <row r="766" spans="1:26" ht="15.75" customHeight="1">
      <c r="A766" s="4"/>
      <c r="B766" s="5"/>
      <c r="C766" s="4"/>
      <c r="D766" s="2"/>
      <c r="E766" s="4"/>
      <c r="F766" s="2"/>
      <c r="G766" s="2"/>
      <c r="H766" s="5"/>
      <c r="I766" s="5"/>
      <c r="J766" s="2"/>
      <c r="K766" s="2"/>
      <c r="L766" s="2"/>
      <c r="M766" s="2"/>
      <c r="N766" s="2"/>
      <c r="O766" s="2"/>
      <c r="P766" s="2"/>
      <c r="Q766" s="2"/>
      <c r="R766" s="2"/>
      <c r="S766" s="2"/>
      <c r="T766" s="2"/>
      <c r="U766" s="2"/>
      <c r="V766" s="2"/>
      <c r="W766" s="2"/>
      <c r="X766" s="2"/>
      <c r="Y766" s="2"/>
      <c r="Z766" s="2"/>
    </row>
    <row r="767" spans="1:26" ht="15.75" customHeight="1">
      <c r="A767" s="4"/>
      <c r="B767" s="5"/>
      <c r="C767" s="4"/>
      <c r="D767" s="2"/>
      <c r="E767" s="4"/>
      <c r="F767" s="2"/>
      <c r="G767" s="2"/>
      <c r="H767" s="5"/>
      <c r="I767" s="5"/>
      <c r="J767" s="2"/>
      <c r="K767" s="2"/>
      <c r="L767" s="2"/>
      <c r="M767" s="2"/>
      <c r="N767" s="2"/>
      <c r="O767" s="2"/>
      <c r="P767" s="2"/>
      <c r="Q767" s="2"/>
      <c r="R767" s="2"/>
      <c r="S767" s="2"/>
      <c r="T767" s="2"/>
      <c r="U767" s="2"/>
      <c r="V767" s="2"/>
      <c r="W767" s="2"/>
      <c r="X767" s="2"/>
      <c r="Y767" s="2"/>
      <c r="Z767" s="2"/>
    </row>
    <row r="768" spans="1:26" ht="15.75" customHeight="1">
      <c r="A768" s="4"/>
      <c r="B768" s="5"/>
      <c r="C768" s="4"/>
      <c r="D768" s="2"/>
      <c r="E768" s="4"/>
      <c r="F768" s="2"/>
      <c r="G768" s="2"/>
      <c r="H768" s="5"/>
      <c r="I768" s="5"/>
      <c r="J768" s="2"/>
      <c r="K768" s="2"/>
      <c r="L768" s="2"/>
      <c r="M768" s="2"/>
      <c r="N768" s="2"/>
      <c r="O768" s="2"/>
      <c r="P768" s="2"/>
      <c r="Q768" s="2"/>
      <c r="R768" s="2"/>
      <c r="S768" s="2"/>
      <c r="T768" s="2"/>
      <c r="U768" s="2"/>
      <c r="V768" s="2"/>
      <c r="W768" s="2"/>
      <c r="X768" s="2"/>
      <c r="Y768" s="2"/>
      <c r="Z768" s="2"/>
    </row>
    <row r="769" spans="1:26" ht="15.75" customHeight="1">
      <c r="A769" s="4"/>
      <c r="B769" s="5"/>
      <c r="C769" s="4"/>
      <c r="D769" s="2"/>
      <c r="E769" s="4"/>
      <c r="F769" s="2"/>
      <c r="G769" s="2"/>
      <c r="H769" s="5"/>
      <c r="I769" s="5"/>
      <c r="J769" s="2"/>
      <c r="K769" s="2"/>
      <c r="L769" s="2"/>
      <c r="M769" s="2"/>
      <c r="N769" s="2"/>
      <c r="O769" s="2"/>
      <c r="P769" s="2"/>
      <c r="Q769" s="2"/>
      <c r="R769" s="2"/>
      <c r="S769" s="2"/>
      <c r="T769" s="2"/>
      <c r="U769" s="2"/>
      <c r="V769" s="2"/>
      <c r="W769" s="2"/>
      <c r="X769" s="2"/>
      <c r="Y769" s="2"/>
      <c r="Z769" s="2"/>
    </row>
    <row r="770" spans="1:26" ht="15.75" customHeight="1">
      <c r="A770" s="4"/>
      <c r="B770" s="5"/>
      <c r="C770" s="4"/>
      <c r="D770" s="2"/>
      <c r="E770" s="4"/>
      <c r="F770" s="2"/>
      <c r="G770" s="2"/>
      <c r="H770" s="5"/>
      <c r="I770" s="5"/>
      <c r="J770" s="2"/>
      <c r="K770" s="2"/>
      <c r="L770" s="2"/>
      <c r="M770" s="2"/>
      <c r="N770" s="2"/>
      <c r="O770" s="2"/>
      <c r="P770" s="2"/>
      <c r="Q770" s="2"/>
      <c r="R770" s="2"/>
      <c r="S770" s="2"/>
      <c r="T770" s="2"/>
      <c r="U770" s="2"/>
      <c r="V770" s="2"/>
      <c r="W770" s="2"/>
      <c r="X770" s="2"/>
      <c r="Y770" s="2"/>
      <c r="Z770" s="2"/>
    </row>
    <row r="771" spans="1:26" ht="15.75" customHeight="1">
      <c r="A771" s="4"/>
      <c r="B771" s="5"/>
      <c r="C771" s="4"/>
      <c r="D771" s="2"/>
      <c r="E771" s="4"/>
      <c r="F771" s="2"/>
      <c r="G771" s="2"/>
      <c r="H771" s="5"/>
      <c r="I771" s="5"/>
      <c r="J771" s="2"/>
      <c r="K771" s="2"/>
      <c r="L771" s="2"/>
      <c r="M771" s="2"/>
      <c r="N771" s="2"/>
      <c r="O771" s="2"/>
      <c r="P771" s="2"/>
      <c r="Q771" s="2"/>
      <c r="R771" s="2"/>
      <c r="S771" s="2"/>
      <c r="T771" s="2"/>
      <c r="U771" s="2"/>
      <c r="V771" s="2"/>
      <c r="W771" s="2"/>
      <c r="X771" s="2"/>
      <c r="Y771" s="2"/>
      <c r="Z771" s="2"/>
    </row>
    <row r="772" spans="1:26" ht="15.75" customHeight="1">
      <c r="A772" s="4"/>
      <c r="B772" s="5"/>
      <c r="C772" s="4"/>
      <c r="D772" s="2"/>
      <c r="E772" s="4"/>
      <c r="F772" s="2"/>
      <c r="G772" s="2"/>
      <c r="H772" s="5"/>
      <c r="I772" s="5"/>
      <c r="J772" s="2"/>
      <c r="K772" s="2"/>
      <c r="L772" s="2"/>
      <c r="M772" s="2"/>
      <c r="N772" s="2"/>
      <c r="O772" s="2"/>
      <c r="P772" s="2"/>
      <c r="Q772" s="2"/>
      <c r="R772" s="2"/>
      <c r="S772" s="2"/>
      <c r="T772" s="2"/>
      <c r="U772" s="2"/>
      <c r="V772" s="2"/>
      <c r="W772" s="2"/>
      <c r="X772" s="2"/>
      <c r="Y772" s="2"/>
      <c r="Z772" s="2"/>
    </row>
    <row r="773" spans="1:26" ht="15.75" customHeight="1">
      <c r="A773" s="4"/>
      <c r="B773" s="5"/>
      <c r="C773" s="4"/>
      <c r="D773" s="2"/>
      <c r="E773" s="4"/>
      <c r="F773" s="2"/>
      <c r="G773" s="2"/>
      <c r="H773" s="5"/>
      <c r="I773" s="5"/>
      <c r="J773" s="2"/>
      <c r="K773" s="2"/>
      <c r="L773" s="2"/>
      <c r="M773" s="2"/>
      <c r="N773" s="2"/>
      <c r="O773" s="2"/>
      <c r="P773" s="2"/>
      <c r="Q773" s="2"/>
      <c r="R773" s="2"/>
      <c r="S773" s="2"/>
      <c r="T773" s="2"/>
      <c r="U773" s="2"/>
      <c r="V773" s="2"/>
      <c r="W773" s="2"/>
      <c r="X773" s="2"/>
      <c r="Y773" s="2"/>
      <c r="Z773" s="2"/>
    </row>
    <row r="774" spans="1:26" ht="15.75" customHeight="1">
      <c r="A774" s="4"/>
      <c r="B774" s="5"/>
      <c r="C774" s="4"/>
      <c r="D774" s="2"/>
      <c r="E774" s="4"/>
      <c r="F774" s="2"/>
      <c r="G774" s="2"/>
      <c r="H774" s="5"/>
      <c r="I774" s="5"/>
      <c r="J774" s="2"/>
      <c r="K774" s="2"/>
      <c r="L774" s="2"/>
      <c r="M774" s="2"/>
      <c r="N774" s="2"/>
      <c r="O774" s="2"/>
      <c r="P774" s="2"/>
      <c r="Q774" s="2"/>
      <c r="R774" s="2"/>
      <c r="S774" s="2"/>
      <c r="T774" s="2"/>
      <c r="U774" s="2"/>
      <c r="V774" s="2"/>
      <c r="W774" s="2"/>
      <c r="X774" s="2"/>
      <c r="Y774" s="2"/>
      <c r="Z774" s="2"/>
    </row>
    <row r="775" spans="1:26" ht="15.75" customHeight="1">
      <c r="A775" s="4"/>
      <c r="B775" s="5"/>
      <c r="C775" s="4"/>
      <c r="D775" s="2"/>
      <c r="E775" s="4"/>
      <c r="F775" s="2"/>
      <c r="G775" s="2"/>
      <c r="H775" s="5"/>
      <c r="I775" s="5"/>
      <c r="J775" s="2"/>
      <c r="K775" s="2"/>
      <c r="L775" s="2"/>
      <c r="M775" s="2"/>
      <c r="N775" s="2"/>
      <c r="O775" s="2"/>
      <c r="P775" s="2"/>
      <c r="Q775" s="2"/>
      <c r="R775" s="2"/>
      <c r="S775" s="2"/>
      <c r="T775" s="2"/>
      <c r="U775" s="2"/>
      <c r="V775" s="2"/>
      <c r="W775" s="2"/>
      <c r="X775" s="2"/>
      <c r="Y775" s="2"/>
      <c r="Z775" s="2"/>
    </row>
    <row r="776" spans="1:26" ht="15.75" customHeight="1">
      <c r="A776" s="4"/>
      <c r="B776" s="5"/>
      <c r="C776" s="4"/>
      <c r="D776" s="2"/>
      <c r="E776" s="4"/>
      <c r="F776" s="2"/>
      <c r="G776" s="2"/>
      <c r="H776" s="5"/>
      <c r="I776" s="5"/>
      <c r="J776" s="2"/>
      <c r="K776" s="2"/>
      <c r="L776" s="2"/>
      <c r="M776" s="2"/>
      <c r="N776" s="2"/>
      <c r="O776" s="2"/>
      <c r="P776" s="2"/>
      <c r="Q776" s="2"/>
      <c r="R776" s="2"/>
      <c r="S776" s="2"/>
      <c r="T776" s="2"/>
      <c r="U776" s="2"/>
      <c r="V776" s="2"/>
      <c r="W776" s="2"/>
      <c r="X776" s="2"/>
      <c r="Y776" s="2"/>
      <c r="Z776" s="2"/>
    </row>
    <row r="777" spans="1:26" ht="15.75" customHeight="1">
      <c r="A777" s="4"/>
      <c r="B777" s="5"/>
      <c r="C777" s="4"/>
      <c r="D777" s="2"/>
      <c r="E777" s="4"/>
      <c r="F777" s="2"/>
      <c r="G777" s="2"/>
      <c r="H777" s="5"/>
      <c r="I777" s="5"/>
      <c r="J777" s="2"/>
      <c r="K777" s="2"/>
      <c r="L777" s="2"/>
      <c r="M777" s="2"/>
      <c r="N777" s="2"/>
      <c r="O777" s="2"/>
      <c r="P777" s="2"/>
      <c r="Q777" s="2"/>
      <c r="R777" s="2"/>
      <c r="S777" s="2"/>
      <c r="T777" s="2"/>
      <c r="U777" s="2"/>
      <c r="V777" s="2"/>
      <c r="W777" s="2"/>
      <c r="X777" s="2"/>
      <c r="Y777" s="2"/>
      <c r="Z777" s="2"/>
    </row>
    <row r="778" spans="1:26" ht="15.75" customHeight="1">
      <c r="A778" s="4"/>
      <c r="B778" s="5"/>
      <c r="C778" s="4"/>
      <c r="D778" s="2"/>
      <c r="E778" s="4"/>
      <c r="F778" s="2"/>
      <c r="G778" s="2"/>
      <c r="H778" s="5"/>
      <c r="I778" s="5"/>
      <c r="J778" s="2"/>
      <c r="K778" s="2"/>
      <c r="L778" s="2"/>
      <c r="M778" s="2"/>
      <c r="N778" s="2"/>
      <c r="O778" s="2"/>
      <c r="P778" s="2"/>
      <c r="Q778" s="2"/>
      <c r="R778" s="2"/>
      <c r="S778" s="2"/>
      <c r="T778" s="2"/>
      <c r="U778" s="2"/>
      <c r="V778" s="2"/>
      <c r="W778" s="2"/>
      <c r="X778" s="2"/>
      <c r="Y778" s="2"/>
      <c r="Z778" s="2"/>
    </row>
    <row r="779" spans="1:26" ht="15.75" customHeight="1">
      <c r="A779" s="4"/>
      <c r="B779" s="5"/>
      <c r="C779" s="4"/>
      <c r="D779" s="2"/>
      <c r="E779" s="4"/>
      <c r="F779" s="2"/>
      <c r="G779" s="2"/>
      <c r="H779" s="5"/>
      <c r="I779" s="5"/>
      <c r="J779" s="2"/>
      <c r="K779" s="2"/>
      <c r="L779" s="2"/>
      <c r="M779" s="2"/>
      <c r="N779" s="2"/>
      <c r="O779" s="2"/>
      <c r="P779" s="2"/>
      <c r="Q779" s="2"/>
      <c r="R779" s="2"/>
      <c r="S779" s="2"/>
      <c r="T779" s="2"/>
      <c r="U779" s="2"/>
      <c r="V779" s="2"/>
      <c r="W779" s="2"/>
      <c r="X779" s="2"/>
      <c r="Y779" s="2"/>
      <c r="Z779" s="2"/>
    </row>
    <row r="780" spans="1:26" ht="15.75" customHeight="1">
      <c r="A780" s="4"/>
      <c r="B780" s="5"/>
      <c r="C780" s="4"/>
      <c r="D780" s="2"/>
      <c r="E780" s="4"/>
      <c r="F780" s="2"/>
      <c r="G780" s="2"/>
      <c r="H780" s="5"/>
      <c r="I780" s="5"/>
      <c r="J780" s="2"/>
      <c r="K780" s="2"/>
      <c r="L780" s="2"/>
      <c r="M780" s="2"/>
      <c r="N780" s="2"/>
      <c r="O780" s="2"/>
      <c r="P780" s="2"/>
      <c r="Q780" s="2"/>
      <c r="R780" s="2"/>
      <c r="S780" s="2"/>
      <c r="T780" s="2"/>
      <c r="U780" s="2"/>
      <c r="V780" s="2"/>
      <c r="W780" s="2"/>
      <c r="X780" s="2"/>
      <c r="Y780" s="2"/>
      <c r="Z780" s="2"/>
    </row>
    <row r="781" spans="1:26" ht="15.75" customHeight="1">
      <c r="A781" s="4"/>
      <c r="B781" s="5"/>
      <c r="C781" s="4"/>
      <c r="D781" s="2"/>
      <c r="E781" s="4"/>
      <c r="F781" s="2"/>
      <c r="G781" s="2"/>
      <c r="H781" s="5"/>
      <c r="I781" s="5"/>
      <c r="J781" s="2"/>
      <c r="K781" s="2"/>
      <c r="L781" s="2"/>
      <c r="M781" s="2"/>
      <c r="N781" s="2"/>
      <c r="O781" s="2"/>
      <c r="P781" s="2"/>
      <c r="Q781" s="2"/>
      <c r="R781" s="2"/>
      <c r="S781" s="2"/>
      <c r="T781" s="2"/>
      <c r="U781" s="2"/>
      <c r="V781" s="2"/>
      <c r="W781" s="2"/>
      <c r="X781" s="2"/>
      <c r="Y781" s="2"/>
      <c r="Z781" s="2"/>
    </row>
    <row r="782" spans="1:26" ht="15.75" customHeight="1">
      <c r="A782" s="4"/>
      <c r="B782" s="5"/>
      <c r="C782" s="4"/>
      <c r="D782" s="2"/>
      <c r="E782" s="4"/>
      <c r="F782" s="2"/>
      <c r="G782" s="2"/>
      <c r="H782" s="5"/>
      <c r="I782" s="5"/>
      <c r="J782" s="2"/>
      <c r="K782" s="2"/>
      <c r="L782" s="2"/>
      <c r="M782" s="2"/>
      <c r="N782" s="2"/>
      <c r="O782" s="2"/>
      <c r="P782" s="2"/>
      <c r="Q782" s="2"/>
      <c r="R782" s="2"/>
      <c r="S782" s="2"/>
      <c r="T782" s="2"/>
      <c r="U782" s="2"/>
      <c r="V782" s="2"/>
      <c r="W782" s="2"/>
      <c r="X782" s="2"/>
      <c r="Y782" s="2"/>
      <c r="Z782" s="2"/>
    </row>
    <row r="783" spans="1:26" ht="15.75" customHeight="1">
      <c r="A783" s="4"/>
      <c r="B783" s="5"/>
      <c r="C783" s="4"/>
      <c r="D783" s="2"/>
      <c r="E783" s="4"/>
      <c r="F783" s="2"/>
      <c r="G783" s="2"/>
      <c r="H783" s="5"/>
      <c r="I783" s="5"/>
      <c r="J783" s="2"/>
      <c r="K783" s="2"/>
      <c r="L783" s="2"/>
      <c r="M783" s="2"/>
      <c r="N783" s="2"/>
      <c r="O783" s="2"/>
      <c r="P783" s="2"/>
      <c r="Q783" s="2"/>
      <c r="R783" s="2"/>
      <c r="S783" s="2"/>
      <c r="T783" s="2"/>
      <c r="U783" s="2"/>
      <c r="V783" s="2"/>
      <c r="W783" s="2"/>
      <c r="X783" s="2"/>
      <c r="Y783" s="2"/>
      <c r="Z783" s="2"/>
    </row>
    <row r="784" spans="1:26" ht="15.75" customHeight="1">
      <c r="A784" s="4"/>
      <c r="B784" s="5"/>
      <c r="C784" s="4"/>
      <c r="D784" s="2"/>
      <c r="E784" s="4"/>
      <c r="F784" s="2"/>
      <c r="G784" s="2"/>
      <c r="H784" s="5"/>
      <c r="I784" s="5"/>
      <c r="J784" s="2"/>
      <c r="K784" s="2"/>
      <c r="L784" s="2"/>
      <c r="M784" s="2"/>
      <c r="N784" s="2"/>
      <c r="O784" s="2"/>
      <c r="P784" s="2"/>
      <c r="Q784" s="2"/>
      <c r="R784" s="2"/>
      <c r="S784" s="2"/>
      <c r="T784" s="2"/>
      <c r="U784" s="2"/>
      <c r="V784" s="2"/>
      <c r="W784" s="2"/>
      <c r="X784" s="2"/>
      <c r="Y784" s="2"/>
      <c r="Z784" s="2"/>
    </row>
    <row r="785" spans="1:26" ht="15.75" customHeight="1">
      <c r="A785" s="4"/>
      <c r="B785" s="5"/>
      <c r="C785" s="4"/>
      <c r="D785" s="2"/>
      <c r="E785" s="4"/>
      <c r="F785" s="2"/>
      <c r="G785" s="2"/>
      <c r="H785" s="5"/>
      <c r="I785" s="5"/>
      <c r="J785" s="2"/>
      <c r="K785" s="2"/>
      <c r="L785" s="2"/>
      <c r="M785" s="2"/>
      <c r="N785" s="2"/>
      <c r="O785" s="2"/>
      <c r="P785" s="2"/>
      <c r="Q785" s="2"/>
      <c r="R785" s="2"/>
      <c r="S785" s="2"/>
      <c r="T785" s="2"/>
      <c r="U785" s="2"/>
      <c r="V785" s="2"/>
      <c r="W785" s="2"/>
      <c r="X785" s="2"/>
      <c r="Y785" s="2"/>
      <c r="Z785" s="2"/>
    </row>
    <row r="786" spans="1:26" ht="15.75" customHeight="1">
      <c r="A786" s="4"/>
      <c r="B786" s="5"/>
      <c r="C786" s="4"/>
      <c r="D786" s="2"/>
      <c r="E786" s="4"/>
      <c r="F786" s="2"/>
      <c r="G786" s="2"/>
      <c r="H786" s="5"/>
      <c r="I786" s="5"/>
      <c r="J786" s="2"/>
      <c r="K786" s="2"/>
      <c r="L786" s="2"/>
      <c r="M786" s="2"/>
      <c r="N786" s="2"/>
      <c r="O786" s="2"/>
      <c r="P786" s="2"/>
      <c r="Q786" s="2"/>
      <c r="R786" s="2"/>
      <c r="S786" s="2"/>
      <c r="T786" s="2"/>
      <c r="U786" s="2"/>
      <c r="V786" s="2"/>
      <c r="W786" s="2"/>
      <c r="X786" s="2"/>
      <c r="Y786" s="2"/>
      <c r="Z786" s="2"/>
    </row>
    <row r="787" spans="1:26" ht="15.75" customHeight="1">
      <c r="A787" s="4"/>
      <c r="B787" s="5"/>
      <c r="C787" s="4"/>
      <c r="D787" s="2"/>
      <c r="E787" s="4"/>
      <c r="F787" s="2"/>
      <c r="G787" s="2"/>
      <c r="H787" s="5"/>
      <c r="I787" s="5"/>
      <c r="J787" s="2"/>
      <c r="K787" s="2"/>
      <c r="L787" s="2"/>
      <c r="M787" s="2"/>
      <c r="N787" s="2"/>
      <c r="O787" s="2"/>
      <c r="P787" s="2"/>
      <c r="Q787" s="2"/>
      <c r="R787" s="2"/>
      <c r="S787" s="2"/>
      <c r="T787" s="2"/>
      <c r="U787" s="2"/>
      <c r="V787" s="2"/>
      <c r="W787" s="2"/>
      <c r="X787" s="2"/>
      <c r="Y787" s="2"/>
      <c r="Z787" s="2"/>
    </row>
    <row r="788" spans="1:26" ht="15.75" customHeight="1">
      <c r="A788" s="4"/>
      <c r="B788" s="5"/>
      <c r="C788" s="4"/>
      <c r="D788" s="2"/>
      <c r="E788" s="4"/>
      <c r="F788" s="2"/>
      <c r="G788" s="2"/>
      <c r="H788" s="5"/>
      <c r="I788" s="5"/>
      <c r="J788" s="2"/>
      <c r="K788" s="2"/>
      <c r="L788" s="2"/>
      <c r="M788" s="2"/>
      <c r="N788" s="2"/>
      <c r="O788" s="2"/>
      <c r="P788" s="2"/>
      <c r="Q788" s="2"/>
      <c r="R788" s="2"/>
      <c r="S788" s="2"/>
      <c r="T788" s="2"/>
      <c r="U788" s="2"/>
      <c r="V788" s="2"/>
      <c r="W788" s="2"/>
      <c r="X788" s="2"/>
      <c r="Y788" s="2"/>
      <c r="Z788" s="2"/>
    </row>
    <row r="789" spans="1:26" ht="15.75" customHeight="1">
      <c r="A789" s="4"/>
      <c r="B789" s="5"/>
      <c r="C789" s="4"/>
      <c r="D789" s="2"/>
      <c r="E789" s="4"/>
      <c r="F789" s="2"/>
      <c r="G789" s="2"/>
      <c r="H789" s="5"/>
      <c r="I789" s="5"/>
      <c r="J789" s="2"/>
      <c r="K789" s="2"/>
      <c r="L789" s="2"/>
      <c r="M789" s="2"/>
      <c r="N789" s="2"/>
      <c r="O789" s="2"/>
      <c r="P789" s="2"/>
      <c r="Q789" s="2"/>
      <c r="R789" s="2"/>
      <c r="S789" s="2"/>
      <c r="T789" s="2"/>
      <c r="U789" s="2"/>
      <c r="V789" s="2"/>
      <c r="W789" s="2"/>
      <c r="X789" s="2"/>
      <c r="Y789" s="2"/>
      <c r="Z789" s="2"/>
    </row>
    <row r="790" spans="1:26" ht="15.75" customHeight="1">
      <c r="A790" s="4"/>
      <c r="B790" s="5"/>
      <c r="C790" s="4"/>
      <c r="D790" s="2"/>
      <c r="E790" s="4"/>
      <c r="F790" s="2"/>
      <c r="G790" s="2"/>
      <c r="H790" s="5"/>
      <c r="I790" s="5"/>
      <c r="J790" s="2"/>
      <c r="K790" s="2"/>
      <c r="L790" s="2"/>
      <c r="M790" s="2"/>
      <c r="N790" s="2"/>
      <c r="O790" s="2"/>
      <c r="P790" s="2"/>
      <c r="Q790" s="2"/>
      <c r="R790" s="2"/>
      <c r="S790" s="2"/>
      <c r="T790" s="2"/>
      <c r="U790" s="2"/>
      <c r="V790" s="2"/>
      <c r="W790" s="2"/>
      <c r="X790" s="2"/>
      <c r="Y790" s="2"/>
      <c r="Z790" s="2"/>
    </row>
    <row r="791" spans="1:26" ht="15.75" customHeight="1">
      <c r="A791" s="4"/>
      <c r="B791" s="5"/>
      <c r="C791" s="4"/>
      <c r="D791" s="2"/>
      <c r="E791" s="4"/>
      <c r="F791" s="2"/>
      <c r="G791" s="2"/>
      <c r="H791" s="5"/>
      <c r="I791" s="5"/>
      <c r="J791" s="2"/>
      <c r="K791" s="2"/>
      <c r="L791" s="2"/>
      <c r="M791" s="2"/>
      <c r="N791" s="2"/>
      <c r="O791" s="2"/>
      <c r="P791" s="2"/>
      <c r="Q791" s="2"/>
      <c r="R791" s="2"/>
      <c r="S791" s="2"/>
      <c r="T791" s="2"/>
      <c r="U791" s="2"/>
      <c r="V791" s="2"/>
      <c r="W791" s="2"/>
      <c r="X791" s="2"/>
      <c r="Y791" s="2"/>
      <c r="Z791" s="2"/>
    </row>
    <row r="792" spans="1:26" ht="15.75" customHeight="1">
      <c r="A792" s="4"/>
      <c r="B792" s="5"/>
      <c r="C792" s="4"/>
      <c r="D792" s="2"/>
      <c r="E792" s="4"/>
      <c r="F792" s="2"/>
      <c r="G792" s="2"/>
      <c r="H792" s="5"/>
      <c r="I792" s="5"/>
      <c r="J792" s="2"/>
      <c r="K792" s="2"/>
      <c r="L792" s="2"/>
      <c r="M792" s="2"/>
      <c r="N792" s="2"/>
      <c r="O792" s="2"/>
      <c r="P792" s="2"/>
      <c r="Q792" s="2"/>
      <c r="R792" s="2"/>
      <c r="S792" s="2"/>
      <c r="T792" s="2"/>
      <c r="U792" s="2"/>
      <c r="V792" s="2"/>
      <c r="W792" s="2"/>
      <c r="X792" s="2"/>
      <c r="Y792" s="2"/>
      <c r="Z792" s="2"/>
    </row>
    <row r="793" spans="1:26" ht="15.75" customHeight="1">
      <c r="A793" s="4"/>
      <c r="B793" s="5"/>
      <c r="C793" s="4"/>
      <c r="D793" s="2"/>
      <c r="E793" s="4"/>
      <c r="F793" s="2"/>
      <c r="G793" s="2"/>
      <c r="H793" s="5"/>
      <c r="I793" s="5"/>
      <c r="J793" s="2"/>
      <c r="K793" s="2"/>
      <c r="L793" s="2"/>
      <c r="M793" s="2"/>
      <c r="N793" s="2"/>
      <c r="O793" s="2"/>
      <c r="P793" s="2"/>
      <c r="Q793" s="2"/>
      <c r="R793" s="2"/>
      <c r="S793" s="2"/>
      <c r="T793" s="2"/>
      <c r="U793" s="2"/>
      <c r="V793" s="2"/>
      <c r="W793" s="2"/>
      <c r="X793" s="2"/>
      <c r="Y793" s="2"/>
      <c r="Z793" s="2"/>
    </row>
    <row r="794" spans="1:26" ht="15.75" customHeight="1">
      <c r="A794" s="4"/>
      <c r="B794" s="5"/>
      <c r="C794" s="4"/>
      <c r="D794" s="2"/>
      <c r="E794" s="4"/>
      <c r="F794" s="2"/>
      <c r="G794" s="2"/>
      <c r="H794" s="5"/>
      <c r="I794" s="5"/>
      <c r="J794" s="2"/>
      <c r="K794" s="2"/>
      <c r="L794" s="2"/>
      <c r="M794" s="2"/>
      <c r="N794" s="2"/>
      <c r="O794" s="2"/>
      <c r="P794" s="2"/>
      <c r="Q794" s="2"/>
      <c r="R794" s="2"/>
      <c r="S794" s="2"/>
      <c r="T794" s="2"/>
      <c r="U794" s="2"/>
      <c r="V794" s="2"/>
      <c r="W794" s="2"/>
      <c r="X794" s="2"/>
      <c r="Y794" s="2"/>
      <c r="Z794" s="2"/>
    </row>
    <row r="795" spans="1:26" ht="15.75" customHeight="1">
      <c r="A795" s="4"/>
      <c r="B795" s="5"/>
      <c r="C795" s="4"/>
      <c r="D795" s="2"/>
      <c r="E795" s="4"/>
      <c r="F795" s="2"/>
      <c r="G795" s="2"/>
      <c r="H795" s="5"/>
      <c r="I795" s="5"/>
      <c r="J795" s="2"/>
      <c r="K795" s="2"/>
      <c r="L795" s="2"/>
      <c r="M795" s="2"/>
      <c r="N795" s="2"/>
      <c r="O795" s="2"/>
      <c r="P795" s="2"/>
      <c r="Q795" s="2"/>
      <c r="R795" s="2"/>
      <c r="S795" s="2"/>
      <c r="T795" s="2"/>
      <c r="U795" s="2"/>
      <c r="V795" s="2"/>
      <c r="W795" s="2"/>
      <c r="X795" s="2"/>
      <c r="Y795" s="2"/>
      <c r="Z795" s="2"/>
    </row>
    <row r="796" spans="1:26" ht="15.75" customHeight="1">
      <c r="A796" s="4"/>
      <c r="B796" s="5"/>
      <c r="C796" s="4"/>
      <c r="D796" s="2"/>
      <c r="E796" s="4"/>
      <c r="F796" s="2"/>
      <c r="G796" s="2"/>
      <c r="H796" s="5"/>
      <c r="I796" s="5"/>
      <c r="J796" s="2"/>
      <c r="K796" s="2"/>
      <c r="L796" s="2"/>
      <c r="M796" s="2"/>
      <c r="N796" s="2"/>
      <c r="O796" s="2"/>
      <c r="P796" s="2"/>
      <c r="Q796" s="2"/>
      <c r="R796" s="2"/>
      <c r="S796" s="2"/>
      <c r="T796" s="2"/>
      <c r="U796" s="2"/>
      <c r="V796" s="2"/>
      <c r="W796" s="2"/>
      <c r="X796" s="2"/>
      <c r="Y796" s="2"/>
      <c r="Z796" s="2"/>
    </row>
    <row r="797" spans="1:26" ht="15.75" customHeight="1">
      <c r="A797" s="4"/>
      <c r="B797" s="5"/>
      <c r="C797" s="4"/>
      <c r="D797" s="2"/>
      <c r="E797" s="4"/>
      <c r="F797" s="2"/>
      <c r="G797" s="2"/>
      <c r="H797" s="5"/>
      <c r="I797" s="5"/>
      <c r="J797" s="2"/>
      <c r="K797" s="2"/>
      <c r="L797" s="2"/>
      <c r="M797" s="2"/>
      <c r="N797" s="2"/>
      <c r="O797" s="2"/>
      <c r="P797" s="2"/>
      <c r="Q797" s="2"/>
      <c r="R797" s="2"/>
      <c r="S797" s="2"/>
      <c r="T797" s="2"/>
      <c r="U797" s="2"/>
      <c r="V797" s="2"/>
      <c r="W797" s="2"/>
      <c r="X797" s="2"/>
      <c r="Y797" s="2"/>
      <c r="Z797" s="2"/>
    </row>
    <row r="798" spans="1:26" ht="15.75" customHeight="1">
      <c r="A798" s="4"/>
      <c r="B798" s="5"/>
      <c r="C798" s="4"/>
      <c r="D798" s="2"/>
      <c r="E798" s="4"/>
      <c r="F798" s="2"/>
      <c r="G798" s="2"/>
      <c r="H798" s="5"/>
      <c r="I798" s="5"/>
      <c r="J798" s="2"/>
      <c r="K798" s="2"/>
      <c r="L798" s="2"/>
      <c r="M798" s="2"/>
      <c r="N798" s="2"/>
      <c r="O798" s="2"/>
      <c r="P798" s="2"/>
      <c r="Q798" s="2"/>
      <c r="R798" s="2"/>
      <c r="S798" s="2"/>
      <c r="T798" s="2"/>
      <c r="U798" s="2"/>
      <c r="V798" s="2"/>
      <c r="W798" s="2"/>
      <c r="X798" s="2"/>
      <c r="Y798" s="2"/>
      <c r="Z798" s="2"/>
    </row>
    <row r="799" spans="1:26" ht="15.75" customHeight="1">
      <c r="A799" s="4"/>
      <c r="B799" s="5"/>
      <c r="C799" s="4"/>
      <c r="D799" s="2"/>
      <c r="E799" s="4"/>
      <c r="F799" s="2"/>
      <c r="G799" s="2"/>
      <c r="H799" s="5"/>
      <c r="I799" s="5"/>
      <c r="J799" s="2"/>
      <c r="K799" s="2"/>
      <c r="L799" s="2"/>
      <c r="M799" s="2"/>
      <c r="N799" s="2"/>
      <c r="O799" s="2"/>
      <c r="P799" s="2"/>
      <c r="Q799" s="2"/>
      <c r="R799" s="2"/>
      <c r="S799" s="2"/>
      <c r="T799" s="2"/>
      <c r="U799" s="2"/>
      <c r="V799" s="2"/>
      <c r="W799" s="2"/>
      <c r="X799" s="2"/>
      <c r="Y799" s="2"/>
      <c r="Z799" s="2"/>
    </row>
    <row r="800" spans="1:26" ht="15.75" customHeight="1">
      <c r="A800" s="4"/>
      <c r="B800" s="5"/>
      <c r="C800" s="4"/>
      <c r="D800" s="2"/>
      <c r="E800" s="4"/>
      <c r="F800" s="2"/>
      <c r="G800" s="2"/>
      <c r="H800" s="5"/>
      <c r="I800" s="5"/>
      <c r="J800" s="2"/>
      <c r="K800" s="2"/>
      <c r="L800" s="2"/>
      <c r="M800" s="2"/>
      <c r="N800" s="2"/>
      <c r="O800" s="2"/>
      <c r="P800" s="2"/>
      <c r="Q800" s="2"/>
      <c r="R800" s="2"/>
      <c r="S800" s="2"/>
      <c r="T800" s="2"/>
      <c r="U800" s="2"/>
      <c r="V800" s="2"/>
      <c r="W800" s="2"/>
      <c r="X800" s="2"/>
      <c r="Y800" s="2"/>
      <c r="Z800" s="2"/>
    </row>
    <row r="801" spans="1:26" ht="15.75" customHeight="1">
      <c r="A801" s="4"/>
      <c r="B801" s="5"/>
      <c r="C801" s="4"/>
      <c r="D801" s="2"/>
      <c r="E801" s="4"/>
      <c r="F801" s="2"/>
      <c r="G801" s="2"/>
      <c r="H801" s="5"/>
      <c r="I801" s="5"/>
      <c r="J801" s="2"/>
      <c r="K801" s="2"/>
      <c r="L801" s="2"/>
      <c r="M801" s="2"/>
      <c r="N801" s="2"/>
      <c r="O801" s="2"/>
      <c r="P801" s="2"/>
      <c r="Q801" s="2"/>
      <c r="R801" s="2"/>
      <c r="S801" s="2"/>
      <c r="T801" s="2"/>
      <c r="U801" s="2"/>
      <c r="V801" s="2"/>
      <c r="W801" s="2"/>
      <c r="X801" s="2"/>
      <c r="Y801" s="2"/>
      <c r="Z801" s="2"/>
    </row>
    <row r="802" spans="1:26" ht="15.75" customHeight="1">
      <c r="A802" s="4"/>
      <c r="B802" s="5"/>
      <c r="C802" s="4"/>
      <c r="D802" s="2"/>
      <c r="E802" s="4"/>
      <c r="F802" s="2"/>
      <c r="G802" s="2"/>
      <c r="H802" s="5"/>
      <c r="I802" s="5"/>
      <c r="J802" s="2"/>
      <c r="K802" s="2"/>
      <c r="L802" s="2"/>
      <c r="M802" s="2"/>
      <c r="N802" s="2"/>
      <c r="O802" s="2"/>
      <c r="P802" s="2"/>
      <c r="Q802" s="2"/>
      <c r="R802" s="2"/>
      <c r="S802" s="2"/>
      <c r="T802" s="2"/>
      <c r="U802" s="2"/>
      <c r="V802" s="2"/>
      <c r="W802" s="2"/>
      <c r="X802" s="2"/>
      <c r="Y802" s="2"/>
      <c r="Z802" s="2"/>
    </row>
    <row r="803" spans="1:26" ht="15.75" customHeight="1">
      <c r="A803" s="4"/>
      <c r="B803" s="5"/>
      <c r="C803" s="4"/>
      <c r="D803" s="2"/>
      <c r="E803" s="4"/>
      <c r="F803" s="2"/>
      <c r="G803" s="2"/>
      <c r="H803" s="5"/>
      <c r="I803" s="5"/>
      <c r="J803" s="2"/>
      <c r="K803" s="2"/>
      <c r="L803" s="2"/>
      <c r="M803" s="2"/>
      <c r="N803" s="2"/>
      <c r="O803" s="2"/>
      <c r="P803" s="2"/>
      <c r="Q803" s="2"/>
      <c r="R803" s="2"/>
      <c r="S803" s="2"/>
      <c r="T803" s="2"/>
      <c r="U803" s="2"/>
      <c r="V803" s="2"/>
      <c r="W803" s="2"/>
      <c r="X803" s="2"/>
      <c r="Y803" s="2"/>
      <c r="Z803" s="2"/>
    </row>
    <row r="804" spans="1:26" ht="15.75" customHeight="1">
      <c r="A804" s="4"/>
      <c r="B804" s="5"/>
      <c r="C804" s="4"/>
      <c r="D804" s="2"/>
      <c r="E804" s="4"/>
      <c r="F804" s="2"/>
      <c r="G804" s="2"/>
      <c r="H804" s="5"/>
      <c r="I804" s="5"/>
      <c r="J804" s="2"/>
      <c r="K804" s="2"/>
      <c r="L804" s="2"/>
      <c r="M804" s="2"/>
      <c r="N804" s="2"/>
      <c r="O804" s="2"/>
      <c r="P804" s="2"/>
      <c r="Q804" s="2"/>
      <c r="R804" s="2"/>
      <c r="S804" s="2"/>
      <c r="T804" s="2"/>
      <c r="U804" s="2"/>
      <c r="V804" s="2"/>
      <c r="W804" s="2"/>
      <c r="X804" s="2"/>
      <c r="Y804" s="2"/>
      <c r="Z804" s="2"/>
    </row>
    <row r="805" spans="1:26" ht="15.75" customHeight="1">
      <c r="A805" s="4"/>
      <c r="B805" s="5"/>
      <c r="C805" s="4"/>
      <c r="D805" s="2"/>
      <c r="E805" s="4"/>
      <c r="F805" s="2"/>
      <c r="G805" s="2"/>
      <c r="H805" s="5"/>
      <c r="I805" s="5"/>
      <c r="J805" s="2"/>
      <c r="K805" s="2"/>
      <c r="L805" s="2"/>
      <c r="M805" s="2"/>
      <c r="N805" s="2"/>
      <c r="O805" s="2"/>
      <c r="P805" s="2"/>
      <c r="Q805" s="2"/>
      <c r="R805" s="2"/>
      <c r="S805" s="2"/>
      <c r="T805" s="2"/>
      <c r="U805" s="2"/>
      <c r="V805" s="2"/>
      <c r="W805" s="2"/>
      <c r="X805" s="2"/>
      <c r="Y805" s="2"/>
      <c r="Z805" s="2"/>
    </row>
    <row r="806" spans="1:26" ht="15.75" customHeight="1">
      <c r="A806" s="4"/>
      <c r="B806" s="5"/>
      <c r="C806" s="4"/>
      <c r="D806" s="2"/>
      <c r="E806" s="4"/>
      <c r="F806" s="2"/>
      <c r="G806" s="2"/>
      <c r="H806" s="5"/>
      <c r="I806" s="5"/>
      <c r="J806" s="2"/>
      <c r="K806" s="2"/>
      <c r="L806" s="2"/>
      <c r="M806" s="2"/>
      <c r="N806" s="2"/>
      <c r="O806" s="2"/>
      <c r="P806" s="2"/>
      <c r="Q806" s="2"/>
      <c r="R806" s="2"/>
      <c r="S806" s="2"/>
      <c r="T806" s="2"/>
      <c r="U806" s="2"/>
      <c r="V806" s="2"/>
      <c r="W806" s="2"/>
      <c r="X806" s="2"/>
      <c r="Y806" s="2"/>
      <c r="Z806" s="2"/>
    </row>
    <row r="807" spans="1:26" ht="15.75" customHeight="1">
      <c r="A807" s="4"/>
      <c r="B807" s="5"/>
      <c r="C807" s="4"/>
      <c r="D807" s="2"/>
      <c r="E807" s="4"/>
      <c r="F807" s="2"/>
      <c r="G807" s="2"/>
      <c r="H807" s="5"/>
      <c r="I807" s="5"/>
      <c r="J807" s="2"/>
      <c r="K807" s="2"/>
      <c r="L807" s="2"/>
      <c r="M807" s="2"/>
      <c r="N807" s="2"/>
      <c r="O807" s="2"/>
      <c r="P807" s="2"/>
      <c r="Q807" s="2"/>
      <c r="R807" s="2"/>
      <c r="S807" s="2"/>
      <c r="T807" s="2"/>
      <c r="U807" s="2"/>
      <c r="V807" s="2"/>
      <c r="W807" s="2"/>
      <c r="X807" s="2"/>
      <c r="Y807" s="2"/>
      <c r="Z807" s="2"/>
    </row>
    <row r="808" spans="1:26" ht="15.75" customHeight="1">
      <c r="A808" s="4"/>
      <c r="B808" s="5"/>
      <c r="C808" s="4"/>
      <c r="D808" s="2"/>
      <c r="E808" s="4"/>
      <c r="F808" s="2"/>
      <c r="G808" s="2"/>
      <c r="H808" s="5"/>
      <c r="I808" s="5"/>
      <c r="J808" s="2"/>
      <c r="K808" s="2"/>
      <c r="L808" s="2"/>
      <c r="M808" s="2"/>
      <c r="N808" s="2"/>
      <c r="O808" s="2"/>
      <c r="P808" s="2"/>
      <c r="Q808" s="2"/>
      <c r="R808" s="2"/>
      <c r="S808" s="2"/>
      <c r="T808" s="2"/>
      <c r="U808" s="2"/>
      <c r="V808" s="2"/>
      <c r="W808" s="2"/>
      <c r="X808" s="2"/>
      <c r="Y808" s="2"/>
      <c r="Z808" s="2"/>
    </row>
    <row r="809" spans="1:26" ht="15.75" customHeight="1">
      <c r="A809" s="4"/>
      <c r="B809" s="5"/>
      <c r="C809" s="4"/>
      <c r="D809" s="2"/>
      <c r="E809" s="4"/>
      <c r="F809" s="2"/>
      <c r="G809" s="2"/>
      <c r="H809" s="5"/>
      <c r="I809" s="5"/>
      <c r="J809" s="2"/>
      <c r="K809" s="2"/>
      <c r="L809" s="2"/>
      <c r="M809" s="2"/>
      <c r="N809" s="2"/>
      <c r="O809" s="2"/>
      <c r="P809" s="2"/>
      <c r="Q809" s="2"/>
      <c r="R809" s="2"/>
      <c r="S809" s="2"/>
      <c r="T809" s="2"/>
      <c r="U809" s="2"/>
      <c r="V809" s="2"/>
      <c r="W809" s="2"/>
      <c r="X809" s="2"/>
      <c r="Y809" s="2"/>
      <c r="Z809" s="2"/>
    </row>
    <row r="810" spans="1:26" ht="15.75" customHeight="1">
      <c r="A810" s="4"/>
      <c r="B810" s="5"/>
      <c r="C810" s="4"/>
      <c r="D810" s="2"/>
      <c r="E810" s="4"/>
      <c r="F810" s="2"/>
      <c r="G810" s="2"/>
      <c r="H810" s="5"/>
      <c r="I810" s="5"/>
      <c r="J810" s="2"/>
      <c r="K810" s="2"/>
      <c r="L810" s="2"/>
      <c r="M810" s="2"/>
      <c r="N810" s="2"/>
      <c r="O810" s="2"/>
      <c r="P810" s="2"/>
      <c r="Q810" s="2"/>
      <c r="R810" s="2"/>
      <c r="S810" s="2"/>
      <c r="T810" s="2"/>
      <c r="U810" s="2"/>
      <c r="V810" s="2"/>
      <c r="W810" s="2"/>
      <c r="X810" s="2"/>
      <c r="Y810" s="2"/>
      <c r="Z810" s="2"/>
    </row>
    <row r="811" spans="1:26" ht="15.75" customHeight="1">
      <c r="A811" s="4"/>
      <c r="B811" s="5"/>
      <c r="C811" s="4"/>
      <c r="D811" s="2"/>
      <c r="E811" s="4"/>
      <c r="F811" s="2"/>
      <c r="G811" s="2"/>
      <c r="H811" s="5"/>
      <c r="I811" s="5"/>
      <c r="J811" s="2"/>
      <c r="K811" s="2"/>
      <c r="L811" s="2"/>
      <c r="M811" s="2"/>
      <c r="N811" s="2"/>
      <c r="O811" s="2"/>
      <c r="P811" s="2"/>
      <c r="Q811" s="2"/>
      <c r="R811" s="2"/>
      <c r="S811" s="2"/>
      <c r="T811" s="2"/>
      <c r="U811" s="2"/>
      <c r="V811" s="2"/>
      <c r="W811" s="2"/>
      <c r="X811" s="2"/>
      <c r="Y811" s="2"/>
      <c r="Z811" s="2"/>
    </row>
    <row r="812" spans="1:26" ht="15.75" customHeight="1">
      <c r="A812" s="4"/>
      <c r="B812" s="5"/>
      <c r="C812" s="4"/>
      <c r="D812" s="2"/>
      <c r="E812" s="4"/>
      <c r="F812" s="2"/>
      <c r="G812" s="2"/>
      <c r="H812" s="5"/>
      <c r="I812" s="5"/>
      <c r="J812" s="2"/>
      <c r="K812" s="2"/>
      <c r="L812" s="2"/>
      <c r="M812" s="2"/>
      <c r="N812" s="2"/>
      <c r="O812" s="2"/>
      <c r="P812" s="2"/>
      <c r="Q812" s="2"/>
      <c r="R812" s="2"/>
      <c r="S812" s="2"/>
      <c r="T812" s="2"/>
      <c r="U812" s="2"/>
      <c r="V812" s="2"/>
      <c r="W812" s="2"/>
      <c r="X812" s="2"/>
      <c r="Y812" s="2"/>
      <c r="Z812" s="2"/>
    </row>
    <row r="813" spans="1:26" ht="15.75" customHeight="1">
      <c r="A813" s="4"/>
      <c r="B813" s="5"/>
      <c r="C813" s="4"/>
      <c r="D813" s="2"/>
      <c r="E813" s="4"/>
      <c r="F813" s="2"/>
      <c r="G813" s="2"/>
      <c r="H813" s="5"/>
      <c r="I813" s="5"/>
      <c r="J813" s="2"/>
      <c r="K813" s="2"/>
      <c r="L813" s="2"/>
      <c r="M813" s="2"/>
      <c r="N813" s="2"/>
      <c r="O813" s="2"/>
      <c r="P813" s="2"/>
      <c r="Q813" s="2"/>
      <c r="R813" s="2"/>
      <c r="S813" s="2"/>
      <c r="T813" s="2"/>
      <c r="U813" s="2"/>
      <c r="V813" s="2"/>
      <c r="W813" s="2"/>
      <c r="X813" s="2"/>
      <c r="Y813" s="2"/>
      <c r="Z813" s="2"/>
    </row>
    <row r="814" spans="1:26" ht="15.75" customHeight="1">
      <c r="A814" s="4"/>
      <c r="B814" s="5"/>
      <c r="C814" s="4"/>
      <c r="D814" s="2"/>
      <c r="E814" s="4"/>
      <c r="F814" s="2"/>
      <c r="G814" s="2"/>
      <c r="H814" s="5"/>
      <c r="I814" s="5"/>
      <c r="J814" s="2"/>
      <c r="K814" s="2"/>
      <c r="L814" s="2"/>
      <c r="M814" s="2"/>
      <c r="N814" s="2"/>
      <c r="O814" s="2"/>
      <c r="P814" s="2"/>
      <c r="Q814" s="2"/>
      <c r="R814" s="2"/>
      <c r="S814" s="2"/>
      <c r="T814" s="2"/>
      <c r="U814" s="2"/>
      <c r="V814" s="2"/>
      <c r="W814" s="2"/>
      <c r="X814" s="2"/>
      <c r="Y814" s="2"/>
      <c r="Z814" s="2"/>
    </row>
    <row r="815" spans="1:26" ht="15.75" customHeight="1">
      <c r="A815" s="4"/>
      <c r="B815" s="5"/>
      <c r="C815" s="4"/>
      <c r="D815" s="2"/>
      <c r="E815" s="4"/>
      <c r="F815" s="2"/>
      <c r="G815" s="2"/>
      <c r="H815" s="5"/>
      <c r="I815" s="5"/>
      <c r="J815" s="2"/>
      <c r="K815" s="2"/>
      <c r="L815" s="2"/>
      <c r="M815" s="2"/>
      <c r="N815" s="2"/>
      <c r="O815" s="2"/>
      <c r="P815" s="2"/>
      <c r="Q815" s="2"/>
      <c r="R815" s="2"/>
      <c r="S815" s="2"/>
      <c r="T815" s="2"/>
      <c r="U815" s="2"/>
      <c r="V815" s="2"/>
      <c r="W815" s="2"/>
      <c r="X815" s="2"/>
      <c r="Y815" s="2"/>
      <c r="Z815" s="2"/>
    </row>
    <row r="816" spans="1:26" ht="15.75" customHeight="1">
      <c r="A816" s="4"/>
      <c r="B816" s="5"/>
      <c r="C816" s="4"/>
      <c r="D816" s="2"/>
      <c r="E816" s="4"/>
      <c r="F816" s="2"/>
      <c r="G816" s="2"/>
      <c r="H816" s="5"/>
      <c r="I816" s="5"/>
      <c r="J816" s="2"/>
      <c r="K816" s="2"/>
      <c r="L816" s="2"/>
      <c r="M816" s="2"/>
      <c r="N816" s="2"/>
      <c r="O816" s="2"/>
      <c r="P816" s="2"/>
      <c r="Q816" s="2"/>
      <c r="R816" s="2"/>
      <c r="S816" s="2"/>
      <c r="T816" s="2"/>
      <c r="U816" s="2"/>
      <c r="V816" s="2"/>
      <c r="W816" s="2"/>
      <c r="X816" s="2"/>
      <c r="Y816" s="2"/>
      <c r="Z816" s="2"/>
    </row>
    <row r="817" spans="1:26" ht="15.75" customHeight="1">
      <c r="A817" s="4"/>
      <c r="B817" s="5"/>
      <c r="C817" s="4"/>
      <c r="D817" s="2"/>
      <c r="E817" s="4"/>
      <c r="F817" s="2"/>
      <c r="G817" s="2"/>
      <c r="H817" s="5"/>
      <c r="I817" s="5"/>
      <c r="J817" s="2"/>
      <c r="K817" s="2"/>
      <c r="L817" s="2"/>
      <c r="M817" s="2"/>
      <c r="N817" s="2"/>
      <c r="O817" s="2"/>
      <c r="P817" s="2"/>
      <c r="Q817" s="2"/>
      <c r="R817" s="2"/>
      <c r="S817" s="2"/>
      <c r="T817" s="2"/>
      <c r="U817" s="2"/>
      <c r="V817" s="2"/>
      <c r="W817" s="2"/>
      <c r="X817" s="2"/>
      <c r="Y817" s="2"/>
      <c r="Z817" s="2"/>
    </row>
    <row r="818" spans="1:26" ht="15.75" customHeight="1">
      <c r="A818" s="4"/>
      <c r="B818" s="5"/>
      <c r="C818" s="4"/>
      <c r="D818" s="2"/>
      <c r="E818" s="4"/>
      <c r="F818" s="2"/>
      <c r="G818" s="2"/>
      <c r="H818" s="5"/>
      <c r="I818" s="5"/>
      <c r="J818" s="2"/>
      <c r="K818" s="2"/>
      <c r="L818" s="2"/>
      <c r="M818" s="2"/>
      <c r="N818" s="2"/>
      <c r="O818" s="2"/>
      <c r="P818" s="2"/>
      <c r="Q818" s="2"/>
      <c r="R818" s="2"/>
      <c r="S818" s="2"/>
      <c r="T818" s="2"/>
      <c r="U818" s="2"/>
      <c r="V818" s="2"/>
      <c r="W818" s="2"/>
      <c r="X818" s="2"/>
      <c r="Y818" s="2"/>
      <c r="Z818" s="2"/>
    </row>
    <row r="819" spans="1:26" ht="15.75" customHeight="1">
      <c r="A819" s="4"/>
      <c r="B819" s="5"/>
      <c r="C819" s="4"/>
      <c r="D819" s="2"/>
      <c r="E819" s="4"/>
      <c r="F819" s="2"/>
      <c r="G819" s="2"/>
      <c r="H819" s="5"/>
      <c r="I819" s="5"/>
      <c r="J819" s="2"/>
      <c r="K819" s="2"/>
      <c r="L819" s="2"/>
      <c r="M819" s="2"/>
      <c r="N819" s="2"/>
      <c r="O819" s="2"/>
      <c r="P819" s="2"/>
      <c r="Q819" s="2"/>
      <c r="R819" s="2"/>
      <c r="S819" s="2"/>
      <c r="T819" s="2"/>
      <c r="U819" s="2"/>
      <c r="V819" s="2"/>
      <c r="W819" s="2"/>
      <c r="X819" s="2"/>
      <c r="Y819" s="2"/>
      <c r="Z819" s="2"/>
    </row>
    <row r="820" spans="1:26" ht="15.75" customHeight="1">
      <c r="A820" s="4"/>
      <c r="B820" s="5"/>
      <c r="C820" s="4"/>
      <c r="D820" s="2"/>
      <c r="E820" s="4"/>
      <c r="F820" s="2"/>
      <c r="G820" s="2"/>
      <c r="H820" s="5"/>
      <c r="I820" s="5"/>
      <c r="J820" s="2"/>
      <c r="K820" s="2"/>
      <c r="L820" s="2"/>
      <c r="M820" s="2"/>
      <c r="N820" s="2"/>
      <c r="O820" s="2"/>
      <c r="P820" s="2"/>
      <c r="Q820" s="2"/>
      <c r="R820" s="2"/>
      <c r="S820" s="2"/>
      <c r="T820" s="2"/>
      <c r="U820" s="2"/>
      <c r="V820" s="2"/>
      <c r="W820" s="2"/>
      <c r="X820" s="2"/>
      <c r="Y820" s="2"/>
      <c r="Z820" s="2"/>
    </row>
    <row r="821" spans="1:26" ht="15.75" customHeight="1">
      <c r="A821" s="4"/>
      <c r="B821" s="5"/>
      <c r="C821" s="4"/>
      <c r="D821" s="2"/>
      <c r="E821" s="4"/>
      <c r="F821" s="2"/>
      <c r="G821" s="2"/>
      <c r="H821" s="5"/>
      <c r="I821" s="5"/>
      <c r="J821" s="2"/>
      <c r="K821" s="2"/>
      <c r="L821" s="2"/>
      <c r="M821" s="2"/>
      <c r="N821" s="2"/>
      <c r="O821" s="2"/>
      <c r="P821" s="2"/>
      <c r="Q821" s="2"/>
      <c r="R821" s="2"/>
      <c r="S821" s="2"/>
      <c r="T821" s="2"/>
      <c r="U821" s="2"/>
      <c r="V821" s="2"/>
      <c r="W821" s="2"/>
      <c r="X821" s="2"/>
      <c r="Y821" s="2"/>
      <c r="Z821" s="2"/>
    </row>
    <row r="822" spans="1:26" ht="15.75" customHeight="1">
      <c r="A822" s="4"/>
      <c r="B822" s="5"/>
      <c r="C822" s="4"/>
      <c r="D822" s="2"/>
      <c r="E822" s="4"/>
      <c r="F822" s="2"/>
      <c r="G822" s="2"/>
      <c r="H822" s="5"/>
      <c r="I822" s="5"/>
      <c r="J822" s="2"/>
      <c r="K822" s="2"/>
      <c r="L822" s="2"/>
      <c r="M822" s="2"/>
      <c r="N822" s="2"/>
      <c r="O822" s="2"/>
      <c r="P822" s="2"/>
      <c r="Q822" s="2"/>
      <c r="R822" s="2"/>
      <c r="S822" s="2"/>
      <c r="T822" s="2"/>
      <c r="U822" s="2"/>
      <c r="V822" s="2"/>
      <c r="W822" s="2"/>
      <c r="X822" s="2"/>
      <c r="Y822" s="2"/>
      <c r="Z822" s="2"/>
    </row>
    <row r="823" spans="1:26" ht="15.75" customHeight="1">
      <c r="A823" s="4"/>
      <c r="B823" s="5"/>
      <c r="C823" s="4"/>
      <c r="D823" s="2"/>
      <c r="E823" s="4"/>
      <c r="F823" s="2"/>
      <c r="G823" s="2"/>
      <c r="H823" s="5"/>
      <c r="I823" s="5"/>
      <c r="J823" s="2"/>
      <c r="K823" s="2"/>
      <c r="L823" s="2"/>
      <c r="M823" s="2"/>
      <c r="N823" s="2"/>
      <c r="O823" s="2"/>
      <c r="P823" s="2"/>
      <c r="Q823" s="2"/>
      <c r="R823" s="2"/>
      <c r="S823" s="2"/>
      <c r="T823" s="2"/>
      <c r="U823" s="2"/>
      <c r="V823" s="2"/>
      <c r="W823" s="2"/>
      <c r="X823" s="2"/>
      <c r="Y823" s="2"/>
      <c r="Z823" s="2"/>
    </row>
    <row r="824" spans="1:26" ht="15.75" customHeight="1">
      <c r="A824" s="4"/>
      <c r="B824" s="5"/>
      <c r="C824" s="4"/>
      <c r="D824" s="2"/>
      <c r="E824" s="4"/>
      <c r="F824" s="2"/>
      <c r="G824" s="2"/>
      <c r="H824" s="5"/>
      <c r="I824" s="5"/>
      <c r="J824" s="2"/>
      <c r="K824" s="2"/>
      <c r="L824" s="2"/>
      <c r="M824" s="2"/>
      <c r="N824" s="2"/>
      <c r="O824" s="2"/>
      <c r="P824" s="2"/>
      <c r="Q824" s="2"/>
      <c r="R824" s="2"/>
      <c r="S824" s="2"/>
      <c r="T824" s="2"/>
      <c r="U824" s="2"/>
      <c r="V824" s="2"/>
      <c r="W824" s="2"/>
      <c r="X824" s="2"/>
      <c r="Y824" s="2"/>
      <c r="Z824" s="2"/>
    </row>
    <row r="825" spans="1:26" ht="15.75" customHeight="1">
      <c r="A825" s="4"/>
      <c r="B825" s="5"/>
      <c r="C825" s="4"/>
      <c r="D825" s="2"/>
      <c r="E825" s="4"/>
      <c r="F825" s="2"/>
      <c r="G825" s="2"/>
      <c r="H825" s="5"/>
      <c r="I825" s="5"/>
      <c r="J825" s="2"/>
      <c r="K825" s="2"/>
      <c r="L825" s="2"/>
      <c r="M825" s="2"/>
      <c r="N825" s="2"/>
      <c r="O825" s="2"/>
      <c r="P825" s="2"/>
      <c r="Q825" s="2"/>
      <c r="R825" s="2"/>
      <c r="S825" s="2"/>
      <c r="T825" s="2"/>
      <c r="U825" s="2"/>
      <c r="V825" s="2"/>
      <c r="W825" s="2"/>
      <c r="X825" s="2"/>
      <c r="Y825" s="2"/>
      <c r="Z825" s="2"/>
    </row>
    <row r="826" spans="1:26" ht="15.75" customHeight="1">
      <c r="A826" s="4"/>
      <c r="B826" s="5"/>
      <c r="C826" s="4"/>
      <c r="D826" s="2"/>
      <c r="E826" s="4"/>
      <c r="F826" s="2"/>
      <c r="G826" s="2"/>
      <c r="H826" s="5"/>
      <c r="I826" s="5"/>
      <c r="J826" s="2"/>
      <c r="K826" s="2"/>
      <c r="L826" s="2"/>
      <c r="M826" s="2"/>
      <c r="N826" s="2"/>
      <c r="O826" s="2"/>
      <c r="P826" s="2"/>
      <c r="Q826" s="2"/>
      <c r="R826" s="2"/>
      <c r="S826" s="2"/>
      <c r="T826" s="2"/>
      <c r="U826" s="2"/>
      <c r="V826" s="2"/>
      <c r="W826" s="2"/>
      <c r="X826" s="2"/>
      <c r="Y826" s="2"/>
      <c r="Z826" s="2"/>
    </row>
    <row r="827" spans="1:26" ht="15.75" customHeight="1">
      <c r="A827" s="4"/>
      <c r="B827" s="5"/>
      <c r="C827" s="4"/>
      <c r="D827" s="2"/>
      <c r="E827" s="4"/>
      <c r="F827" s="2"/>
      <c r="G827" s="2"/>
      <c r="H827" s="5"/>
      <c r="I827" s="5"/>
      <c r="J827" s="2"/>
      <c r="K827" s="2"/>
      <c r="L827" s="2"/>
      <c r="M827" s="2"/>
      <c r="N827" s="2"/>
      <c r="O827" s="2"/>
      <c r="P827" s="2"/>
      <c r="Q827" s="2"/>
      <c r="R827" s="2"/>
      <c r="S827" s="2"/>
      <c r="T827" s="2"/>
      <c r="U827" s="2"/>
      <c r="V827" s="2"/>
      <c r="W827" s="2"/>
      <c r="X827" s="2"/>
      <c r="Y827" s="2"/>
      <c r="Z827" s="2"/>
    </row>
    <row r="828" spans="1:26" ht="15.75" customHeight="1">
      <c r="A828" s="4"/>
      <c r="B828" s="5"/>
      <c r="C828" s="4"/>
      <c r="D828" s="2"/>
      <c r="E828" s="4"/>
      <c r="F828" s="2"/>
      <c r="G828" s="2"/>
      <c r="H828" s="5"/>
      <c r="I828" s="5"/>
      <c r="J828" s="2"/>
      <c r="K828" s="2"/>
      <c r="L828" s="2"/>
      <c r="M828" s="2"/>
      <c r="N828" s="2"/>
      <c r="O828" s="2"/>
      <c r="P828" s="2"/>
      <c r="Q828" s="2"/>
      <c r="R828" s="2"/>
      <c r="S828" s="2"/>
      <c r="T828" s="2"/>
      <c r="U828" s="2"/>
      <c r="V828" s="2"/>
      <c r="W828" s="2"/>
      <c r="X828" s="2"/>
      <c r="Y828" s="2"/>
      <c r="Z828" s="2"/>
    </row>
    <row r="829" spans="1:26" ht="15.75" customHeight="1">
      <c r="A829" s="4"/>
      <c r="B829" s="5"/>
      <c r="C829" s="4"/>
      <c r="D829" s="2"/>
      <c r="E829" s="4"/>
      <c r="F829" s="2"/>
      <c r="G829" s="2"/>
      <c r="H829" s="5"/>
      <c r="I829" s="5"/>
      <c r="J829" s="2"/>
      <c r="K829" s="2"/>
      <c r="L829" s="2"/>
      <c r="M829" s="2"/>
      <c r="N829" s="2"/>
      <c r="O829" s="2"/>
      <c r="P829" s="2"/>
      <c r="Q829" s="2"/>
      <c r="R829" s="2"/>
      <c r="S829" s="2"/>
      <c r="T829" s="2"/>
      <c r="U829" s="2"/>
      <c r="V829" s="2"/>
      <c r="W829" s="2"/>
      <c r="X829" s="2"/>
      <c r="Y829" s="2"/>
      <c r="Z829" s="2"/>
    </row>
    <row r="830" spans="1:26" ht="15.75" customHeight="1">
      <c r="A830" s="4"/>
      <c r="B830" s="5"/>
      <c r="C830" s="4"/>
      <c r="D830" s="2"/>
      <c r="E830" s="4"/>
      <c r="F830" s="2"/>
      <c r="G830" s="2"/>
      <c r="H830" s="5"/>
      <c r="I830" s="5"/>
      <c r="J830" s="2"/>
      <c r="K830" s="2"/>
      <c r="L830" s="2"/>
      <c r="M830" s="2"/>
      <c r="N830" s="2"/>
      <c r="O830" s="2"/>
      <c r="P830" s="2"/>
      <c r="Q830" s="2"/>
      <c r="R830" s="2"/>
      <c r="S830" s="2"/>
      <c r="T830" s="2"/>
      <c r="U830" s="2"/>
      <c r="V830" s="2"/>
      <c r="W830" s="2"/>
      <c r="X830" s="2"/>
      <c r="Y830" s="2"/>
      <c r="Z830" s="2"/>
    </row>
    <row r="831" spans="1:26" ht="15.75" customHeight="1">
      <c r="A831" s="4"/>
      <c r="B831" s="5"/>
      <c r="C831" s="4"/>
      <c r="D831" s="2"/>
      <c r="E831" s="4"/>
      <c r="F831" s="2"/>
      <c r="G831" s="2"/>
      <c r="H831" s="5"/>
      <c r="I831" s="5"/>
      <c r="J831" s="2"/>
      <c r="K831" s="2"/>
      <c r="L831" s="2"/>
      <c r="M831" s="2"/>
      <c r="N831" s="2"/>
      <c r="O831" s="2"/>
      <c r="P831" s="2"/>
      <c r="Q831" s="2"/>
      <c r="R831" s="2"/>
      <c r="S831" s="2"/>
      <c r="T831" s="2"/>
      <c r="U831" s="2"/>
      <c r="V831" s="2"/>
      <c r="W831" s="2"/>
      <c r="X831" s="2"/>
      <c r="Y831" s="2"/>
      <c r="Z831" s="2"/>
    </row>
    <row r="832" spans="1:26" ht="15.75" customHeight="1">
      <c r="A832" s="4"/>
      <c r="B832" s="5"/>
      <c r="C832" s="4"/>
      <c r="D832" s="2"/>
      <c r="E832" s="4"/>
      <c r="F832" s="2"/>
      <c r="G832" s="2"/>
      <c r="H832" s="5"/>
      <c r="I832" s="5"/>
      <c r="J832" s="2"/>
      <c r="K832" s="2"/>
      <c r="L832" s="2"/>
      <c r="M832" s="2"/>
      <c r="N832" s="2"/>
      <c r="O832" s="2"/>
      <c r="P832" s="2"/>
      <c r="Q832" s="2"/>
      <c r="R832" s="2"/>
      <c r="S832" s="2"/>
      <c r="T832" s="2"/>
      <c r="U832" s="2"/>
      <c r="V832" s="2"/>
      <c r="W832" s="2"/>
      <c r="X832" s="2"/>
      <c r="Y832" s="2"/>
      <c r="Z832" s="2"/>
    </row>
    <row r="833" spans="1:26" ht="15.75" customHeight="1">
      <c r="A833" s="4"/>
      <c r="B833" s="5"/>
      <c r="C833" s="4"/>
      <c r="D833" s="2"/>
      <c r="E833" s="4"/>
      <c r="F833" s="2"/>
      <c r="G833" s="2"/>
      <c r="H833" s="5"/>
      <c r="I833" s="5"/>
      <c r="J833" s="2"/>
      <c r="K833" s="2"/>
      <c r="L833" s="2"/>
      <c r="M833" s="2"/>
      <c r="N833" s="2"/>
      <c r="O833" s="2"/>
      <c r="P833" s="2"/>
      <c r="Q833" s="2"/>
      <c r="R833" s="2"/>
      <c r="S833" s="2"/>
      <c r="T833" s="2"/>
      <c r="U833" s="2"/>
      <c r="V833" s="2"/>
      <c r="W833" s="2"/>
      <c r="X833" s="2"/>
      <c r="Y833" s="2"/>
      <c r="Z833" s="2"/>
    </row>
    <row r="834" spans="1:26" ht="15.75" customHeight="1">
      <c r="A834" s="4"/>
      <c r="B834" s="5"/>
      <c r="C834" s="4"/>
      <c r="D834" s="2"/>
      <c r="E834" s="4"/>
      <c r="F834" s="2"/>
      <c r="G834" s="2"/>
      <c r="H834" s="5"/>
      <c r="I834" s="5"/>
      <c r="J834" s="2"/>
      <c r="K834" s="2"/>
      <c r="L834" s="2"/>
      <c r="M834" s="2"/>
      <c r="N834" s="2"/>
      <c r="O834" s="2"/>
      <c r="P834" s="2"/>
      <c r="Q834" s="2"/>
      <c r="R834" s="2"/>
      <c r="S834" s="2"/>
      <c r="T834" s="2"/>
      <c r="U834" s="2"/>
      <c r="V834" s="2"/>
      <c r="W834" s="2"/>
      <c r="X834" s="2"/>
      <c r="Y834" s="2"/>
      <c r="Z834" s="2"/>
    </row>
    <row r="835" spans="1:26" ht="15.75" customHeight="1">
      <c r="A835" s="4"/>
      <c r="B835" s="5"/>
      <c r="C835" s="4"/>
      <c r="D835" s="2"/>
      <c r="E835" s="4"/>
      <c r="F835" s="2"/>
      <c r="G835" s="2"/>
      <c r="H835" s="5"/>
      <c r="I835" s="5"/>
      <c r="J835" s="2"/>
      <c r="K835" s="2"/>
      <c r="L835" s="2"/>
      <c r="M835" s="2"/>
      <c r="N835" s="2"/>
      <c r="O835" s="2"/>
      <c r="P835" s="2"/>
      <c r="Q835" s="2"/>
      <c r="R835" s="2"/>
      <c r="S835" s="2"/>
      <c r="T835" s="2"/>
      <c r="U835" s="2"/>
      <c r="V835" s="2"/>
      <c r="W835" s="2"/>
      <c r="X835" s="2"/>
      <c r="Y835" s="2"/>
      <c r="Z835" s="2"/>
    </row>
    <row r="836" spans="1:26" ht="15.75" customHeight="1">
      <c r="A836" s="4"/>
      <c r="B836" s="5"/>
      <c r="C836" s="4"/>
      <c r="D836" s="2"/>
      <c r="E836" s="4"/>
      <c r="F836" s="2"/>
      <c r="G836" s="2"/>
      <c r="H836" s="5"/>
      <c r="I836" s="5"/>
      <c r="J836" s="2"/>
      <c r="K836" s="2"/>
      <c r="L836" s="2"/>
      <c r="M836" s="2"/>
      <c r="N836" s="2"/>
      <c r="O836" s="2"/>
      <c r="P836" s="2"/>
      <c r="Q836" s="2"/>
      <c r="R836" s="2"/>
      <c r="S836" s="2"/>
      <c r="T836" s="2"/>
      <c r="U836" s="2"/>
      <c r="V836" s="2"/>
      <c r="W836" s="2"/>
      <c r="X836" s="2"/>
      <c r="Y836" s="2"/>
      <c r="Z836" s="2"/>
    </row>
    <row r="837" spans="1:26" ht="15.75" customHeight="1">
      <c r="A837" s="4"/>
      <c r="B837" s="5"/>
      <c r="C837" s="4"/>
      <c r="D837" s="2"/>
      <c r="E837" s="4"/>
      <c r="F837" s="2"/>
      <c r="G837" s="2"/>
      <c r="H837" s="5"/>
      <c r="I837" s="5"/>
      <c r="J837" s="2"/>
      <c r="K837" s="2"/>
      <c r="L837" s="2"/>
      <c r="M837" s="2"/>
      <c r="N837" s="2"/>
      <c r="O837" s="2"/>
      <c r="P837" s="2"/>
      <c r="Q837" s="2"/>
      <c r="R837" s="2"/>
      <c r="S837" s="2"/>
      <c r="T837" s="2"/>
      <c r="U837" s="2"/>
      <c r="V837" s="2"/>
      <c r="W837" s="2"/>
      <c r="X837" s="2"/>
      <c r="Y837" s="2"/>
      <c r="Z837" s="2"/>
    </row>
    <row r="838" spans="1:26" ht="15.75" customHeight="1">
      <c r="A838" s="4"/>
      <c r="B838" s="5"/>
      <c r="C838" s="4"/>
      <c r="D838" s="2"/>
      <c r="E838" s="4"/>
      <c r="F838" s="2"/>
      <c r="G838" s="2"/>
      <c r="H838" s="5"/>
      <c r="I838" s="5"/>
      <c r="J838" s="2"/>
      <c r="K838" s="2"/>
      <c r="L838" s="2"/>
      <c r="M838" s="2"/>
      <c r="N838" s="2"/>
      <c r="O838" s="2"/>
      <c r="P838" s="2"/>
      <c r="Q838" s="2"/>
      <c r="R838" s="2"/>
      <c r="S838" s="2"/>
      <c r="T838" s="2"/>
      <c r="U838" s="2"/>
      <c r="V838" s="2"/>
      <c r="W838" s="2"/>
      <c r="X838" s="2"/>
      <c r="Y838" s="2"/>
      <c r="Z838" s="2"/>
    </row>
    <row r="839" spans="1:26" ht="15.75" customHeight="1">
      <c r="A839" s="4"/>
      <c r="B839" s="5"/>
      <c r="C839" s="4"/>
      <c r="D839" s="2"/>
      <c r="E839" s="4"/>
      <c r="F839" s="2"/>
      <c r="G839" s="2"/>
      <c r="H839" s="5"/>
      <c r="I839" s="5"/>
      <c r="J839" s="2"/>
      <c r="K839" s="2"/>
      <c r="L839" s="2"/>
      <c r="M839" s="2"/>
      <c r="N839" s="2"/>
      <c r="O839" s="2"/>
      <c r="P839" s="2"/>
      <c r="Q839" s="2"/>
      <c r="R839" s="2"/>
      <c r="S839" s="2"/>
      <c r="T839" s="2"/>
      <c r="U839" s="2"/>
      <c r="V839" s="2"/>
      <c r="W839" s="2"/>
      <c r="X839" s="2"/>
      <c r="Y839" s="2"/>
      <c r="Z839" s="2"/>
    </row>
    <row r="840" spans="1:26" ht="15.75" customHeight="1">
      <c r="A840" s="4"/>
      <c r="B840" s="5"/>
      <c r="C840" s="4"/>
      <c r="D840" s="2"/>
      <c r="E840" s="4"/>
      <c r="F840" s="2"/>
      <c r="G840" s="2"/>
      <c r="H840" s="5"/>
      <c r="I840" s="5"/>
      <c r="J840" s="2"/>
      <c r="K840" s="2"/>
      <c r="L840" s="2"/>
      <c r="M840" s="2"/>
      <c r="N840" s="2"/>
      <c r="O840" s="2"/>
      <c r="P840" s="2"/>
      <c r="Q840" s="2"/>
      <c r="R840" s="2"/>
      <c r="S840" s="2"/>
      <c r="T840" s="2"/>
      <c r="U840" s="2"/>
      <c r="V840" s="2"/>
      <c r="W840" s="2"/>
      <c r="X840" s="2"/>
      <c r="Y840" s="2"/>
      <c r="Z840" s="2"/>
    </row>
    <row r="841" spans="1:26" ht="15.75" customHeight="1">
      <c r="A841" s="4"/>
      <c r="B841" s="5"/>
      <c r="C841" s="4"/>
      <c r="D841" s="2"/>
      <c r="E841" s="4"/>
      <c r="F841" s="2"/>
      <c r="G841" s="2"/>
      <c r="H841" s="5"/>
      <c r="I841" s="5"/>
      <c r="J841" s="2"/>
      <c r="K841" s="2"/>
      <c r="L841" s="2"/>
      <c r="M841" s="2"/>
      <c r="N841" s="2"/>
      <c r="O841" s="2"/>
      <c r="P841" s="2"/>
      <c r="Q841" s="2"/>
      <c r="R841" s="2"/>
      <c r="S841" s="2"/>
      <c r="T841" s="2"/>
      <c r="U841" s="2"/>
      <c r="V841" s="2"/>
      <c r="W841" s="2"/>
      <c r="X841" s="2"/>
      <c r="Y841" s="2"/>
      <c r="Z841" s="2"/>
    </row>
    <row r="842" spans="1:26" ht="15.75" customHeight="1">
      <c r="A842" s="4"/>
      <c r="B842" s="5"/>
      <c r="C842" s="4"/>
      <c r="D842" s="2"/>
      <c r="E842" s="4"/>
      <c r="F842" s="2"/>
      <c r="G842" s="2"/>
      <c r="H842" s="5"/>
      <c r="I842" s="5"/>
      <c r="J842" s="2"/>
      <c r="K842" s="2"/>
      <c r="L842" s="2"/>
      <c r="M842" s="2"/>
      <c r="N842" s="2"/>
      <c r="O842" s="2"/>
      <c r="P842" s="2"/>
      <c r="Q842" s="2"/>
      <c r="R842" s="2"/>
      <c r="S842" s="2"/>
      <c r="T842" s="2"/>
      <c r="U842" s="2"/>
      <c r="V842" s="2"/>
      <c r="W842" s="2"/>
      <c r="X842" s="2"/>
      <c r="Y842" s="2"/>
      <c r="Z842" s="2"/>
    </row>
    <row r="843" spans="1:26" ht="15.75" customHeight="1">
      <c r="A843" s="4"/>
      <c r="B843" s="5"/>
      <c r="C843" s="4"/>
      <c r="D843" s="2"/>
      <c r="E843" s="4"/>
      <c r="F843" s="2"/>
      <c r="G843" s="2"/>
      <c r="H843" s="5"/>
      <c r="I843" s="5"/>
      <c r="J843" s="2"/>
      <c r="K843" s="2"/>
      <c r="L843" s="2"/>
      <c r="M843" s="2"/>
      <c r="N843" s="2"/>
      <c r="O843" s="2"/>
      <c r="P843" s="2"/>
      <c r="Q843" s="2"/>
      <c r="R843" s="2"/>
      <c r="S843" s="2"/>
      <c r="T843" s="2"/>
      <c r="U843" s="2"/>
      <c r="V843" s="2"/>
      <c r="W843" s="2"/>
      <c r="X843" s="2"/>
      <c r="Y843" s="2"/>
      <c r="Z843" s="2"/>
    </row>
    <row r="844" spans="1:26" ht="15.75" customHeight="1">
      <c r="A844" s="4"/>
      <c r="B844" s="5"/>
      <c r="C844" s="4"/>
      <c r="D844" s="2"/>
      <c r="E844" s="4"/>
      <c r="F844" s="2"/>
      <c r="G844" s="2"/>
      <c r="H844" s="5"/>
      <c r="I844" s="5"/>
      <c r="J844" s="2"/>
      <c r="K844" s="2"/>
      <c r="L844" s="2"/>
      <c r="M844" s="2"/>
      <c r="N844" s="2"/>
      <c r="O844" s="2"/>
      <c r="P844" s="2"/>
      <c r="Q844" s="2"/>
      <c r="R844" s="2"/>
      <c r="S844" s="2"/>
      <c r="T844" s="2"/>
      <c r="U844" s="2"/>
      <c r="V844" s="2"/>
      <c r="W844" s="2"/>
      <c r="X844" s="2"/>
      <c r="Y844" s="2"/>
      <c r="Z844" s="2"/>
    </row>
    <row r="845" spans="1:26" ht="15.75" customHeight="1">
      <c r="A845" s="4"/>
      <c r="B845" s="5"/>
      <c r="C845" s="4"/>
      <c r="D845" s="2"/>
      <c r="E845" s="4"/>
      <c r="F845" s="2"/>
      <c r="G845" s="2"/>
      <c r="H845" s="5"/>
      <c r="I845" s="5"/>
      <c r="J845" s="2"/>
      <c r="K845" s="2"/>
      <c r="L845" s="2"/>
      <c r="M845" s="2"/>
      <c r="N845" s="2"/>
      <c r="O845" s="2"/>
      <c r="P845" s="2"/>
      <c r="Q845" s="2"/>
      <c r="R845" s="2"/>
      <c r="S845" s="2"/>
      <c r="T845" s="2"/>
      <c r="U845" s="2"/>
      <c r="V845" s="2"/>
      <c r="W845" s="2"/>
      <c r="X845" s="2"/>
      <c r="Y845" s="2"/>
      <c r="Z845" s="2"/>
    </row>
    <row r="846" spans="1:26" ht="15.75" customHeight="1">
      <c r="A846" s="4"/>
      <c r="B846" s="5"/>
      <c r="C846" s="4"/>
      <c r="D846" s="2"/>
      <c r="E846" s="4"/>
      <c r="F846" s="2"/>
      <c r="G846" s="2"/>
      <c r="H846" s="5"/>
      <c r="I846" s="5"/>
      <c r="J846" s="2"/>
      <c r="K846" s="2"/>
      <c r="L846" s="2"/>
      <c r="M846" s="2"/>
      <c r="N846" s="2"/>
      <c r="O846" s="2"/>
      <c r="P846" s="2"/>
      <c r="Q846" s="2"/>
      <c r="R846" s="2"/>
      <c r="S846" s="2"/>
      <c r="T846" s="2"/>
      <c r="U846" s="2"/>
      <c r="V846" s="2"/>
      <c r="W846" s="2"/>
      <c r="X846" s="2"/>
      <c r="Y846" s="2"/>
      <c r="Z846" s="2"/>
    </row>
    <row r="847" spans="1:26" ht="15.75" customHeight="1">
      <c r="A847" s="4"/>
      <c r="B847" s="5"/>
      <c r="C847" s="4"/>
      <c r="D847" s="2"/>
      <c r="E847" s="4"/>
      <c r="F847" s="2"/>
      <c r="G847" s="2"/>
      <c r="H847" s="5"/>
      <c r="I847" s="5"/>
      <c r="J847" s="2"/>
      <c r="K847" s="2"/>
      <c r="L847" s="2"/>
      <c r="M847" s="2"/>
      <c r="N847" s="2"/>
      <c r="O847" s="2"/>
      <c r="P847" s="2"/>
      <c r="Q847" s="2"/>
      <c r="R847" s="2"/>
      <c r="S847" s="2"/>
      <c r="T847" s="2"/>
      <c r="U847" s="2"/>
      <c r="V847" s="2"/>
      <c r="W847" s="2"/>
      <c r="X847" s="2"/>
      <c r="Y847" s="2"/>
      <c r="Z847" s="2"/>
    </row>
    <row r="848" spans="1:26" ht="15.75" customHeight="1">
      <c r="A848" s="4"/>
      <c r="B848" s="5"/>
      <c r="C848" s="4"/>
      <c r="D848" s="2"/>
      <c r="E848" s="4"/>
      <c r="F848" s="2"/>
      <c r="G848" s="2"/>
      <c r="H848" s="5"/>
      <c r="I848" s="5"/>
      <c r="J848" s="2"/>
      <c r="K848" s="2"/>
      <c r="L848" s="2"/>
      <c r="M848" s="2"/>
      <c r="N848" s="2"/>
      <c r="O848" s="2"/>
      <c r="P848" s="2"/>
      <c r="Q848" s="2"/>
      <c r="R848" s="2"/>
      <c r="S848" s="2"/>
      <c r="T848" s="2"/>
      <c r="U848" s="2"/>
      <c r="V848" s="2"/>
      <c r="W848" s="2"/>
      <c r="X848" s="2"/>
      <c r="Y848" s="2"/>
      <c r="Z848" s="2"/>
    </row>
    <row r="849" spans="1:26" ht="15.75" customHeight="1">
      <c r="A849" s="4"/>
      <c r="B849" s="5"/>
      <c r="C849" s="4"/>
      <c r="D849" s="2"/>
      <c r="E849" s="4"/>
      <c r="F849" s="2"/>
      <c r="G849" s="2"/>
      <c r="H849" s="5"/>
      <c r="I849" s="5"/>
      <c r="J849" s="2"/>
      <c r="K849" s="2"/>
      <c r="L849" s="2"/>
      <c r="M849" s="2"/>
      <c r="N849" s="2"/>
      <c r="O849" s="2"/>
      <c r="P849" s="2"/>
      <c r="Q849" s="2"/>
      <c r="R849" s="2"/>
      <c r="S849" s="2"/>
      <c r="T849" s="2"/>
      <c r="U849" s="2"/>
      <c r="V849" s="2"/>
      <c r="W849" s="2"/>
      <c r="X849" s="2"/>
      <c r="Y849" s="2"/>
      <c r="Z849" s="2"/>
    </row>
    <row r="850" spans="1:26" ht="15.75" customHeight="1">
      <c r="A850" s="4"/>
      <c r="B850" s="5"/>
      <c r="C850" s="4"/>
      <c r="D850" s="2"/>
      <c r="E850" s="4"/>
      <c r="F850" s="2"/>
      <c r="G850" s="2"/>
      <c r="H850" s="5"/>
      <c r="I850" s="5"/>
      <c r="J850" s="2"/>
      <c r="K850" s="2"/>
      <c r="L850" s="2"/>
      <c r="M850" s="2"/>
      <c r="N850" s="2"/>
      <c r="O850" s="2"/>
      <c r="P850" s="2"/>
      <c r="Q850" s="2"/>
      <c r="R850" s="2"/>
      <c r="S850" s="2"/>
      <c r="T850" s="2"/>
      <c r="U850" s="2"/>
      <c r="V850" s="2"/>
      <c r="W850" s="2"/>
      <c r="X850" s="2"/>
      <c r="Y850" s="2"/>
      <c r="Z850" s="2"/>
    </row>
    <row r="851" spans="1:26" ht="15.75" customHeight="1">
      <c r="A851" s="4"/>
      <c r="B851" s="5"/>
      <c r="C851" s="4"/>
      <c r="D851" s="2"/>
      <c r="E851" s="4"/>
      <c r="F851" s="2"/>
      <c r="G851" s="2"/>
      <c r="H851" s="5"/>
      <c r="I851" s="5"/>
      <c r="J851" s="2"/>
      <c r="K851" s="2"/>
      <c r="L851" s="2"/>
      <c r="M851" s="2"/>
      <c r="N851" s="2"/>
      <c r="O851" s="2"/>
      <c r="P851" s="2"/>
      <c r="Q851" s="2"/>
      <c r="R851" s="2"/>
      <c r="S851" s="2"/>
      <c r="T851" s="2"/>
      <c r="U851" s="2"/>
      <c r="V851" s="2"/>
      <c r="W851" s="2"/>
      <c r="X851" s="2"/>
      <c r="Y851" s="2"/>
      <c r="Z851" s="2"/>
    </row>
    <row r="852" spans="1:26" ht="15.75" customHeight="1">
      <c r="A852" s="4"/>
      <c r="B852" s="5"/>
      <c r="C852" s="4"/>
      <c r="D852" s="2"/>
      <c r="E852" s="4"/>
      <c r="F852" s="2"/>
      <c r="G852" s="2"/>
      <c r="H852" s="5"/>
      <c r="I852" s="5"/>
      <c r="J852" s="2"/>
      <c r="K852" s="2"/>
      <c r="L852" s="2"/>
      <c r="M852" s="2"/>
      <c r="N852" s="2"/>
      <c r="O852" s="2"/>
      <c r="P852" s="2"/>
      <c r="Q852" s="2"/>
      <c r="R852" s="2"/>
      <c r="S852" s="2"/>
      <c r="T852" s="2"/>
      <c r="U852" s="2"/>
      <c r="V852" s="2"/>
      <c r="W852" s="2"/>
      <c r="X852" s="2"/>
      <c r="Y852" s="2"/>
      <c r="Z852" s="2"/>
    </row>
    <row r="853" spans="1:26" ht="15.75" customHeight="1">
      <c r="A853" s="4"/>
      <c r="B853" s="5"/>
      <c r="C853" s="4"/>
      <c r="D853" s="2"/>
      <c r="E853" s="4"/>
      <c r="F853" s="2"/>
      <c r="G853" s="2"/>
      <c r="H853" s="5"/>
      <c r="I853" s="5"/>
      <c r="J853" s="2"/>
      <c r="K853" s="2"/>
      <c r="L853" s="2"/>
      <c r="M853" s="2"/>
      <c r="N853" s="2"/>
      <c r="O853" s="2"/>
      <c r="P853" s="2"/>
      <c r="Q853" s="2"/>
      <c r="R853" s="2"/>
      <c r="S853" s="2"/>
      <c r="T853" s="2"/>
      <c r="U853" s="2"/>
      <c r="V853" s="2"/>
      <c r="W853" s="2"/>
      <c r="X853" s="2"/>
      <c r="Y853" s="2"/>
      <c r="Z853" s="2"/>
    </row>
    <row r="854" spans="1:26" ht="15.75" customHeight="1">
      <c r="A854" s="4"/>
      <c r="B854" s="5"/>
      <c r="C854" s="4"/>
      <c r="D854" s="2"/>
      <c r="E854" s="4"/>
      <c r="F854" s="2"/>
      <c r="G854" s="2"/>
      <c r="H854" s="5"/>
      <c r="I854" s="5"/>
      <c r="J854" s="2"/>
      <c r="K854" s="2"/>
      <c r="L854" s="2"/>
      <c r="M854" s="2"/>
      <c r="N854" s="2"/>
      <c r="O854" s="2"/>
      <c r="P854" s="2"/>
      <c r="Q854" s="2"/>
      <c r="R854" s="2"/>
      <c r="S854" s="2"/>
      <c r="T854" s="2"/>
      <c r="U854" s="2"/>
      <c r="V854" s="2"/>
      <c r="W854" s="2"/>
      <c r="X854" s="2"/>
      <c r="Y854" s="2"/>
      <c r="Z854" s="2"/>
    </row>
    <row r="855" spans="1:26" ht="15.75" customHeight="1">
      <c r="A855" s="4"/>
      <c r="B855" s="5"/>
      <c r="C855" s="4"/>
      <c r="D855" s="2"/>
      <c r="E855" s="4"/>
      <c r="F855" s="2"/>
      <c r="G855" s="2"/>
      <c r="H855" s="5"/>
      <c r="I855" s="5"/>
      <c r="J855" s="2"/>
      <c r="K855" s="2"/>
      <c r="L855" s="2"/>
      <c r="M855" s="2"/>
      <c r="N855" s="2"/>
      <c r="O855" s="2"/>
      <c r="P855" s="2"/>
      <c r="Q855" s="2"/>
      <c r="R855" s="2"/>
      <c r="S855" s="2"/>
      <c r="T855" s="2"/>
      <c r="U855" s="2"/>
      <c r="V855" s="2"/>
      <c r="W855" s="2"/>
      <c r="X855" s="2"/>
      <c r="Y855" s="2"/>
      <c r="Z855" s="2"/>
    </row>
    <row r="856" spans="1:26" ht="15.75" customHeight="1">
      <c r="A856" s="4"/>
      <c r="B856" s="5"/>
      <c r="C856" s="4"/>
      <c r="D856" s="2"/>
      <c r="E856" s="4"/>
      <c r="F856" s="2"/>
      <c r="G856" s="2"/>
      <c r="H856" s="5"/>
      <c r="I856" s="5"/>
      <c r="J856" s="2"/>
      <c r="K856" s="2"/>
      <c r="L856" s="2"/>
      <c r="M856" s="2"/>
      <c r="N856" s="2"/>
      <c r="O856" s="2"/>
      <c r="P856" s="2"/>
      <c r="Q856" s="2"/>
      <c r="R856" s="2"/>
      <c r="S856" s="2"/>
      <c r="T856" s="2"/>
      <c r="U856" s="2"/>
      <c r="V856" s="2"/>
      <c r="W856" s="2"/>
      <c r="X856" s="2"/>
      <c r="Y856" s="2"/>
      <c r="Z856" s="2"/>
    </row>
    <row r="857" spans="1:26" ht="15.75" customHeight="1">
      <c r="A857" s="4"/>
      <c r="B857" s="5"/>
      <c r="C857" s="4"/>
      <c r="D857" s="2"/>
      <c r="E857" s="4"/>
      <c r="F857" s="2"/>
      <c r="G857" s="2"/>
      <c r="H857" s="5"/>
      <c r="I857" s="5"/>
      <c r="J857" s="2"/>
      <c r="K857" s="2"/>
      <c r="L857" s="2"/>
      <c r="M857" s="2"/>
      <c r="N857" s="2"/>
      <c r="O857" s="2"/>
      <c r="P857" s="2"/>
      <c r="Q857" s="2"/>
      <c r="R857" s="2"/>
      <c r="S857" s="2"/>
      <c r="T857" s="2"/>
      <c r="U857" s="2"/>
      <c r="V857" s="2"/>
      <c r="W857" s="2"/>
      <c r="X857" s="2"/>
      <c r="Y857" s="2"/>
      <c r="Z857" s="2"/>
    </row>
    <row r="858" spans="1:26" ht="15.75" customHeight="1">
      <c r="A858" s="4"/>
      <c r="B858" s="5"/>
      <c r="C858" s="4"/>
      <c r="D858" s="2"/>
      <c r="E858" s="4"/>
      <c r="F858" s="2"/>
      <c r="G858" s="2"/>
      <c r="H858" s="5"/>
      <c r="I858" s="5"/>
      <c r="J858" s="2"/>
      <c r="K858" s="2"/>
      <c r="L858" s="2"/>
      <c r="M858" s="2"/>
      <c r="N858" s="2"/>
      <c r="O858" s="2"/>
      <c r="P858" s="2"/>
      <c r="Q858" s="2"/>
      <c r="R858" s="2"/>
      <c r="S858" s="2"/>
      <c r="T858" s="2"/>
      <c r="U858" s="2"/>
      <c r="V858" s="2"/>
      <c r="W858" s="2"/>
      <c r="X858" s="2"/>
      <c r="Y858" s="2"/>
      <c r="Z858" s="2"/>
    </row>
    <row r="859" spans="1:26" ht="15.75" customHeight="1">
      <c r="A859" s="4"/>
      <c r="B859" s="5"/>
      <c r="C859" s="4"/>
      <c r="D859" s="2"/>
      <c r="E859" s="4"/>
      <c r="F859" s="2"/>
      <c r="G859" s="2"/>
      <c r="H859" s="5"/>
      <c r="I859" s="5"/>
      <c r="J859" s="2"/>
      <c r="K859" s="2"/>
      <c r="L859" s="2"/>
      <c r="M859" s="2"/>
      <c r="N859" s="2"/>
      <c r="O859" s="2"/>
      <c r="P859" s="2"/>
      <c r="Q859" s="2"/>
      <c r="R859" s="2"/>
      <c r="S859" s="2"/>
      <c r="T859" s="2"/>
      <c r="U859" s="2"/>
      <c r="V859" s="2"/>
      <c r="W859" s="2"/>
      <c r="X859" s="2"/>
      <c r="Y859" s="2"/>
      <c r="Z859" s="2"/>
    </row>
    <row r="860" spans="1:26" ht="15.75" customHeight="1">
      <c r="A860" s="4"/>
      <c r="B860" s="5"/>
      <c r="C860" s="4"/>
      <c r="D860" s="2"/>
      <c r="E860" s="4"/>
      <c r="F860" s="2"/>
      <c r="G860" s="2"/>
      <c r="H860" s="5"/>
      <c r="I860" s="5"/>
      <c r="J860" s="2"/>
      <c r="K860" s="2"/>
      <c r="L860" s="2"/>
      <c r="M860" s="2"/>
      <c r="N860" s="2"/>
      <c r="O860" s="2"/>
      <c r="P860" s="2"/>
      <c r="Q860" s="2"/>
      <c r="R860" s="2"/>
      <c r="S860" s="2"/>
      <c r="T860" s="2"/>
      <c r="U860" s="2"/>
      <c r="V860" s="2"/>
      <c r="W860" s="2"/>
      <c r="X860" s="2"/>
      <c r="Y860" s="2"/>
      <c r="Z860" s="2"/>
    </row>
    <row r="861" spans="1:26" ht="15.75" customHeight="1">
      <c r="A861" s="4"/>
      <c r="B861" s="5"/>
      <c r="C861" s="4"/>
      <c r="D861" s="2"/>
      <c r="E861" s="4"/>
      <c r="F861" s="2"/>
      <c r="G861" s="2"/>
      <c r="H861" s="5"/>
      <c r="I861" s="5"/>
      <c r="J861" s="2"/>
      <c r="K861" s="2"/>
      <c r="L861" s="2"/>
      <c r="M861" s="2"/>
      <c r="N861" s="2"/>
      <c r="O861" s="2"/>
      <c r="P861" s="2"/>
      <c r="Q861" s="2"/>
      <c r="R861" s="2"/>
      <c r="S861" s="2"/>
      <c r="T861" s="2"/>
      <c r="U861" s="2"/>
      <c r="V861" s="2"/>
      <c r="W861" s="2"/>
      <c r="X861" s="2"/>
      <c r="Y861" s="2"/>
      <c r="Z861" s="2"/>
    </row>
    <row r="862" spans="1:26" ht="15.75" customHeight="1">
      <c r="A862" s="4"/>
      <c r="B862" s="5"/>
      <c r="C862" s="4"/>
      <c r="D862" s="2"/>
      <c r="E862" s="4"/>
      <c r="F862" s="2"/>
      <c r="G862" s="2"/>
      <c r="H862" s="5"/>
      <c r="I862" s="5"/>
      <c r="J862" s="2"/>
      <c r="K862" s="2"/>
      <c r="L862" s="2"/>
      <c r="M862" s="2"/>
      <c r="N862" s="2"/>
      <c r="O862" s="2"/>
      <c r="P862" s="2"/>
      <c r="Q862" s="2"/>
      <c r="R862" s="2"/>
      <c r="S862" s="2"/>
      <c r="T862" s="2"/>
      <c r="U862" s="2"/>
      <c r="V862" s="2"/>
      <c r="W862" s="2"/>
      <c r="X862" s="2"/>
      <c r="Y862" s="2"/>
      <c r="Z862" s="2"/>
    </row>
    <row r="863" spans="1:26" ht="15.75" customHeight="1">
      <c r="A863" s="4"/>
      <c r="B863" s="5"/>
      <c r="C863" s="4"/>
      <c r="D863" s="2"/>
      <c r="E863" s="4"/>
      <c r="F863" s="2"/>
      <c r="G863" s="2"/>
      <c r="H863" s="5"/>
      <c r="I863" s="5"/>
      <c r="J863" s="2"/>
      <c r="K863" s="2"/>
      <c r="L863" s="2"/>
      <c r="M863" s="2"/>
      <c r="N863" s="2"/>
      <c r="O863" s="2"/>
      <c r="P863" s="2"/>
      <c r="Q863" s="2"/>
      <c r="R863" s="2"/>
      <c r="S863" s="2"/>
      <c r="T863" s="2"/>
      <c r="U863" s="2"/>
      <c r="V863" s="2"/>
      <c r="W863" s="2"/>
      <c r="X863" s="2"/>
      <c r="Y863" s="2"/>
      <c r="Z863" s="2"/>
    </row>
    <row r="864" spans="1:26" ht="15.75" customHeight="1">
      <c r="A864" s="4"/>
      <c r="B864" s="5"/>
      <c r="C864" s="4"/>
      <c r="D864" s="2"/>
      <c r="E864" s="4"/>
      <c r="F864" s="2"/>
      <c r="G864" s="2"/>
      <c r="H864" s="5"/>
      <c r="I864" s="5"/>
      <c r="J864" s="2"/>
      <c r="K864" s="2"/>
      <c r="L864" s="2"/>
      <c r="M864" s="2"/>
      <c r="N864" s="2"/>
      <c r="O864" s="2"/>
      <c r="P864" s="2"/>
      <c r="Q864" s="2"/>
      <c r="R864" s="2"/>
      <c r="S864" s="2"/>
      <c r="T864" s="2"/>
      <c r="U864" s="2"/>
      <c r="V864" s="2"/>
      <c r="W864" s="2"/>
      <c r="X864" s="2"/>
      <c r="Y864" s="2"/>
      <c r="Z864" s="2"/>
    </row>
    <row r="865" spans="1:26" ht="15.75" customHeight="1">
      <c r="A865" s="4"/>
      <c r="B865" s="5"/>
      <c r="C865" s="4"/>
      <c r="D865" s="2"/>
      <c r="E865" s="4"/>
      <c r="F865" s="2"/>
      <c r="G865" s="2"/>
      <c r="H865" s="5"/>
      <c r="I865" s="5"/>
      <c r="J865" s="2"/>
      <c r="K865" s="2"/>
      <c r="L865" s="2"/>
      <c r="M865" s="2"/>
      <c r="N865" s="2"/>
      <c r="O865" s="2"/>
      <c r="P865" s="2"/>
      <c r="Q865" s="2"/>
      <c r="R865" s="2"/>
      <c r="S865" s="2"/>
      <c r="T865" s="2"/>
      <c r="U865" s="2"/>
      <c r="V865" s="2"/>
      <c r="W865" s="2"/>
      <c r="X865" s="2"/>
      <c r="Y865" s="2"/>
      <c r="Z865" s="2"/>
    </row>
    <row r="866" spans="1:26" ht="15.75" customHeight="1">
      <c r="A866" s="4"/>
      <c r="B866" s="5"/>
      <c r="C866" s="4"/>
      <c r="D866" s="2"/>
      <c r="E866" s="4"/>
      <c r="F866" s="2"/>
      <c r="G866" s="2"/>
      <c r="H866" s="5"/>
      <c r="I866" s="5"/>
      <c r="J866" s="2"/>
      <c r="K866" s="2"/>
      <c r="L866" s="2"/>
      <c r="M866" s="2"/>
      <c r="N866" s="2"/>
      <c r="O866" s="2"/>
      <c r="P866" s="2"/>
      <c r="Q866" s="2"/>
      <c r="R866" s="2"/>
      <c r="S866" s="2"/>
      <c r="T866" s="2"/>
      <c r="U866" s="2"/>
      <c r="V866" s="2"/>
      <c r="W866" s="2"/>
      <c r="X866" s="2"/>
      <c r="Y866" s="2"/>
      <c r="Z866" s="2"/>
    </row>
    <row r="867" spans="1:26" ht="15.75" customHeight="1">
      <c r="A867" s="4"/>
      <c r="B867" s="5"/>
      <c r="C867" s="4"/>
      <c r="D867" s="2"/>
      <c r="E867" s="4"/>
      <c r="F867" s="2"/>
      <c r="G867" s="2"/>
      <c r="H867" s="5"/>
      <c r="I867" s="5"/>
      <c r="J867" s="2"/>
      <c r="K867" s="2"/>
      <c r="L867" s="2"/>
      <c r="M867" s="2"/>
      <c r="N867" s="2"/>
      <c r="O867" s="2"/>
      <c r="P867" s="2"/>
      <c r="Q867" s="2"/>
      <c r="R867" s="2"/>
      <c r="S867" s="2"/>
      <c r="T867" s="2"/>
      <c r="U867" s="2"/>
      <c r="V867" s="2"/>
      <c r="W867" s="2"/>
      <c r="X867" s="2"/>
      <c r="Y867" s="2"/>
      <c r="Z867" s="2"/>
    </row>
    <row r="868" spans="1:26" ht="15.75" customHeight="1">
      <c r="A868" s="4"/>
      <c r="B868" s="5"/>
      <c r="C868" s="4"/>
      <c r="D868" s="2"/>
      <c r="E868" s="4"/>
      <c r="F868" s="2"/>
      <c r="G868" s="2"/>
      <c r="H868" s="5"/>
      <c r="I868" s="5"/>
      <c r="J868" s="2"/>
      <c r="K868" s="2"/>
      <c r="L868" s="2"/>
      <c r="M868" s="2"/>
      <c r="N868" s="2"/>
      <c r="O868" s="2"/>
      <c r="P868" s="2"/>
      <c r="Q868" s="2"/>
      <c r="R868" s="2"/>
      <c r="S868" s="2"/>
      <c r="T868" s="2"/>
      <c r="U868" s="2"/>
      <c r="V868" s="2"/>
      <c r="W868" s="2"/>
      <c r="X868" s="2"/>
      <c r="Y868" s="2"/>
      <c r="Z868" s="2"/>
    </row>
    <row r="869" spans="1:26" ht="15.75" customHeight="1">
      <c r="A869" s="4"/>
      <c r="B869" s="5"/>
      <c r="C869" s="4"/>
      <c r="D869" s="2"/>
      <c r="E869" s="4"/>
      <c r="F869" s="2"/>
      <c r="G869" s="2"/>
      <c r="H869" s="5"/>
      <c r="I869" s="5"/>
      <c r="J869" s="2"/>
      <c r="K869" s="2"/>
      <c r="L869" s="2"/>
      <c r="M869" s="2"/>
      <c r="N869" s="2"/>
      <c r="O869" s="2"/>
      <c r="P869" s="2"/>
      <c r="Q869" s="2"/>
      <c r="R869" s="2"/>
      <c r="S869" s="2"/>
      <c r="T869" s="2"/>
      <c r="U869" s="2"/>
      <c r="V869" s="2"/>
      <c r="W869" s="2"/>
      <c r="X869" s="2"/>
      <c r="Y869" s="2"/>
      <c r="Z869" s="2"/>
    </row>
    <row r="870" spans="1:26" ht="15.75" customHeight="1">
      <c r="A870" s="4"/>
      <c r="B870" s="5"/>
      <c r="C870" s="4"/>
      <c r="D870" s="2"/>
      <c r="E870" s="4"/>
      <c r="F870" s="2"/>
      <c r="G870" s="2"/>
      <c r="H870" s="5"/>
      <c r="I870" s="5"/>
      <c r="J870" s="2"/>
      <c r="K870" s="2"/>
      <c r="L870" s="2"/>
      <c r="M870" s="2"/>
      <c r="N870" s="2"/>
      <c r="O870" s="2"/>
      <c r="P870" s="2"/>
      <c r="Q870" s="2"/>
      <c r="R870" s="2"/>
      <c r="S870" s="2"/>
      <c r="T870" s="2"/>
      <c r="U870" s="2"/>
      <c r="V870" s="2"/>
      <c r="W870" s="2"/>
      <c r="X870" s="2"/>
      <c r="Y870" s="2"/>
      <c r="Z870" s="2"/>
    </row>
    <row r="871" spans="1:26" ht="15.75" customHeight="1">
      <c r="A871" s="4"/>
      <c r="B871" s="5"/>
      <c r="C871" s="4"/>
      <c r="D871" s="2"/>
      <c r="E871" s="4"/>
      <c r="F871" s="2"/>
      <c r="G871" s="2"/>
      <c r="H871" s="5"/>
      <c r="I871" s="5"/>
      <c r="J871" s="2"/>
      <c r="K871" s="2"/>
      <c r="L871" s="2"/>
      <c r="M871" s="2"/>
      <c r="N871" s="2"/>
      <c r="O871" s="2"/>
      <c r="P871" s="2"/>
      <c r="Q871" s="2"/>
      <c r="R871" s="2"/>
      <c r="S871" s="2"/>
      <c r="T871" s="2"/>
      <c r="U871" s="2"/>
      <c r="V871" s="2"/>
      <c r="W871" s="2"/>
      <c r="X871" s="2"/>
      <c r="Y871" s="2"/>
      <c r="Z871" s="2"/>
    </row>
    <row r="872" spans="1:26" ht="15.75" customHeight="1">
      <c r="A872" s="4"/>
      <c r="B872" s="5"/>
      <c r="C872" s="4"/>
      <c r="D872" s="2"/>
      <c r="E872" s="4"/>
      <c r="F872" s="2"/>
      <c r="G872" s="2"/>
      <c r="H872" s="5"/>
      <c r="I872" s="5"/>
      <c r="J872" s="2"/>
      <c r="K872" s="2"/>
      <c r="L872" s="2"/>
      <c r="M872" s="2"/>
      <c r="N872" s="2"/>
      <c r="O872" s="2"/>
      <c r="P872" s="2"/>
      <c r="Q872" s="2"/>
      <c r="R872" s="2"/>
      <c r="S872" s="2"/>
      <c r="T872" s="2"/>
      <c r="U872" s="2"/>
      <c r="V872" s="2"/>
      <c r="W872" s="2"/>
      <c r="X872" s="2"/>
      <c r="Y872" s="2"/>
      <c r="Z872" s="2"/>
    </row>
    <row r="873" spans="1:26" ht="15.75" customHeight="1">
      <c r="A873" s="4"/>
      <c r="B873" s="5"/>
      <c r="C873" s="4"/>
      <c r="D873" s="2"/>
      <c r="E873" s="4"/>
      <c r="F873" s="2"/>
      <c r="G873" s="2"/>
      <c r="H873" s="5"/>
      <c r="I873" s="5"/>
      <c r="J873" s="2"/>
      <c r="K873" s="2"/>
      <c r="L873" s="2"/>
      <c r="M873" s="2"/>
      <c r="N873" s="2"/>
      <c r="O873" s="2"/>
      <c r="P873" s="2"/>
      <c r="Q873" s="2"/>
      <c r="R873" s="2"/>
      <c r="S873" s="2"/>
      <c r="T873" s="2"/>
      <c r="U873" s="2"/>
      <c r="V873" s="2"/>
      <c r="W873" s="2"/>
      <c r="X873" s="2"/>
      <c r="Y873" s="2"/>
      <c r="Z873" s="2"/>
    </row>
    <row r="874" spans="1:26" ht="15.75" customHeight="1">
      <c r="A874" s="4"/>
      <c r="B874" s="5"/>
      <c r="C874" s="4"/>
      <c r="D874" s="2"/>
      <c r="E874" s="4"/>
      <c r="F874" s="2"/>
      <c r="G874" s="2"/>
      <c r="H874" s="5"/>
      <c r="I874" s="5"/>
      <c r="J874" s="2"/>
      <c r="K874" s="2"/>
      <c r="L874" s="2"/>
      <c r="M874" s="2"/>
      <c r="N874" s="2"/>
      <c r="O874" s="2"/>
      <c r="P874" s="2"/>
      <c r="Q874" s="2"/>
      <c r="R874" s="2"/>
      <c r="S874" s="2"/>
      <c r="T874" s="2"/>
      <c r="U874" s="2"/>
      <c r="V874" s="2"/>
      <c r="W874" s="2"/>
      <c r="X874" s="2"/>
      <c r="Y874" s="2"/>
      <c r="Z874" s="2"/>
    </row>
    <row r="875" spans="1:26" ht="15.75" customHeight="1">
      <c r="A875" s="4"/>
      <c r="B875" s="5"/>
      <c r="C875" s="4"/>
      <c r="D875" s="2"/>
      <c r="E875" s="4"/>
      <c r="F875" s="2"/>
      <c r="G875" s="2"/>
      <c r="H875" s="5"/>
      <c r="I875" s="5"/>
      <c r="J875" s="2"/>
      <c r="K875" s="2"/>
      <c r="L875" s="2"/>
      <c r="M875" s="2"/>
      <c r="N875" s="2"/>
      <c r="O875" s="2"/>
      <c r="P875" s="2"/>
      <c r="Q875" s="2"/>
      <c r="R875" s="2"/>
      <c r="S875" s="2"/>
      <c r="T875" s="2"/>
      <c r="U875" s="2"/>
      <c r="V875" s="2"/>
      <c r="W875" s="2"/>
      <c r="X875" s="2"/>
      <c r="Y875" s="2"/>
      <c r="Z875" s="2"/>
    </row>
    <row r="876" spans="1:26" ht="15.75" customHeight="1">
      <c r="A876" s="4"/>
      <c r="B876" s="5"/>
      <c r="C876" s="4"/>
      <c r="D876" s="2"/>
      <c r="E876" s="4"/>
      <c r="F876" s="2"/>
      <c r="G876" s="2"/>
      <c r="H876" s="5"/>
      <c r="I876" s="5"/>
      <c r="J876" s="2"/>
      <c r="K876" s="2"/>
      <c r="L876" s="2"/>
      <c r="M876" s="2"/>
      <c r="N876" s="2"/>
      <c r="O876" s="2"/>
      <c r="P876" s="2"/>
      <c r="Q876" s="2"/>
      <c r="R876" s="2"/>
      <c r="S876" s="2"/>
      <c r="T876" s="2"/>
      <c r="U876" s="2"/>
      <c r="V876" s="2"/>
      <c r="W876" s="2"/>
      <c r="X876" s="2"/>
      <c r="Y876" s="2"/>
      <c r="Z876" s="2"/>
    </row>
    <row r="877" spans="1:26" ht="15.75" customHeight="1">
      <c r="A877" s="4"/>
      <c r="B877" s="5"/>
      <c r="C877" s="4"/>
      <c r="D877" s="2"/>
      <c r="E877" s="4"/>
      <c r="F877" s="2"/>
      <c r="G877" s="2"/>
      <c r="H877" s="5"/>
      <c r="I877" s="5"/>
      <c r="J877" s="2"/>
      <c r="K877" s="2"/>
      <c r="L877" s="2"/>
      <c r="M877" s="2"/>
      <c r="N877" s="2"/>
      <c r="O877" s="2"/>
      <c r="P877" s="2"/>
      <c r="Q877" s="2"/>
      <c r="R877" s="2"/>
      <c r="S877" s="2"/>
      <c r="T877" s="2"/>
      <c r="U877" s="2"/>
      <c r="V877" s="2"/>
      <c r="W877" s="2"/>
      <c r="X877" s="2"/>
      <c r="Y877" s="2"/>
      <c r="Z877" s="2"/>
    </row>
    <row r="878" spans="1:26" ht="15.75" customHeight="1">
      <c r="A878" s="4"/>
      <c r="B878" s="5"/>
      <c r="C878" s="4"/>
      <c r="D878" s="2"/>
      <c r="E878" s="4"/>
      <c r="F878" s="2"/>
      <c r="G878" s="2"/>
      <c r="H878" s="5"/>
      <c r="I878" s="5"/>
      <c r="J878" s="2"/>
      <c r="K878" s="2"/>
      <c r="L878" s="2"/>
      <c r="M878" s="2"/>
      <c r="N878" s="2"/>
      <c r="O878" s="2"/>
      <c r="P878" s="2"/>
      <c r="Q878" s="2"/>
      <c r="R878" s="2"/>
      <c r="S878" s="2"/>
      <c r="T878" s="2"/>
      <c r="U878" s="2"/>
      <c r="V878" s="2"/>
      <c r="W878" s="2"/>
      <c r="X878" s="2"/>
      <c r="Y878" s="2"/>
      <c r="Z878" s="2"/>
    </row>
    <row r="879" spans="1:26" ht="15.75" customHeight="1">
      <c r="A879" s="4"/>
      <c r="B879" s="5"/>
      <c r="C879" s="4"/>
      <c r="D879" s="2"/>
      <c r="E879" s="4"/>
      <c r="F879" s="2"/>
      <c r="G879" s="2"/>
      <c r="H879" s="5"/>
      <c r="I879" s="5"/>
      <c r="J879" s="2"/>
      <c r="K879" s="2"/>
      <c r="L879" s="2"/>
      <c r="M879" s="2"/>
      <c r="N879" s="2"/>
      <c r="O879" s="2"/>
      <c r="P879" s="2"/>
      <c r="Q879" s="2"/>
      <c r="R879" s="2"/>
      <c r="S879" s="2"/>
      <c r="T879" s="2"/>
      <c r="U879" s="2"/>
      <c r="V879" s="2"/>
      <c r="W879" s="2"/>
      <c r="X879" s="2"/>
      <c r="Y879" s="2"/>
      <c r="Z879" s="2"/>
    </row>
    <row r="880" spans="1:26" ht="15.75" customHeight="1">
      <c r="A880" s="4"/>
      <c r="B880" s="5"/>
      <c r="C880" s="4"/>
      <c r="D880" s="2"/>
      <c r="E880" s="4"/>
      <c r="F880" s="2"/>
      <c r="G880" s="2"/>
      <c r="H880" s="5"/>
      <c r="I880" s="5"/>
      <c r="J880" s="2"/>
      <c r="K880" s="2"/>
      <c r="L880" s="2"/>
      <c r="M880" s="2"/>
      <c r="N880" s="2"/>
      <c r="O880" s="2"/>
      <c r="P880" s="2"/>
      <c r="Q880" s="2"/>
      <c r="R880" s="2"/>
      <c r="S880" s="2"/>
      <c r="T880" s="2"/>
      <c r="U880" s="2"/>
      <c r="V880" s="2"/>
      <c r="W880" s="2"/>
      <c r="X880" s="2"/>
      <c r="Y880" s="2"/>
      <c r="Z880" s="2"/>
    </row>
    <row r="881" spans="1:26" ht="15.75" customHeight="1">
      <c r="A881" s="4"/>
      <c r="B881" s="5"/>
      <c r="C881" s="4"/>
      <c r="D881" s="2"/>
      <c r="E881" s="4"/>
      <c r="F881" s="2"/>
      <c r="G881" s="2"/>
      <c r="H881" s="5"/>
      <c r="I881" s="5"/>
      <c r="J881" s="2"/>
      <c r="K881" s="2"/>
      <c r="L881" s="2"/>
      <c r="M881" s="2"/>
      <c r="N881" s="2"/>
      <c r="O881" s="2"/>
      <c r="P881" s="2"/>
      <c r="Q881" s="2"/>
      <c r="R881" s="2"/>
      <c r="S881" s="2"/>
      <c r="T881" s="2"/>
      <c r="U881" s="2"/>
      <c r="V881" s="2"/>
      <c r="W881" s="2"/>
      <c r="X881" s="2"/>
      <c r="Y881" s="2"/>
      <c r="Z881" s="2"/>
    </row>
    <row r="882" spans="1:26" ht="15.75" customHeight="1">
      <c r="A882" s="4"/>
      <c r="B882" s="5"/>
      <c r="C882" s="4"/>
      <c r="D882" s="2"/>
      <c r="E882" s="4"/>
      <c r="F882" s="2"/>
      <c r="G882" s="2"/>
      <c r="H882" s="5"/>
      <c r="I882" s="5"/>
      <c r="J882" s="2"/>
      <c r="K882" s="2"/>
      <c r="L882" s="2"/>
      <c r="M882" s="2"/>
      <c r="N882" s="2"/>
      <c r="O882" s="2"/>
      <c r="P882" s="2"/>
      <c r="Q882" s="2"/>
      <c r="R882" s="2"/>
      <c r="S882" s="2"/>
      <c r="T882" s="2"/>
      <c r="U882" s="2"/>
      <c r="V882" s="2"/>
      <c r="W882" s="2"/>
      <c r="X882" s="2"/>
      <c r="Y882" s="2"/>
      <c r="Z882" s="2"/>
    </row>
    <row r="883" spans="1:26" ht="15.75" customHeight="1">
      <c r="A883" s="4"/>
      <c r="B883" s="5"/>
      <c r="C883" s="4"/>
      <c r="D883" s="2"/>
      <c r="E883" s="4"/>
      <c r="F883" s="2"/>
      <c r="G883" s="2"/>
      <c r="H883" s="5"/>
      <c r="I883" s="5"/>
      <c r="J883" s="2"/>
      <c r="K883" s="2"/>
      <c r="L883" s="2"/>
      <c r="M883" s="2"/>
      <c r="N883" s="2"/>
      <c r="O883" s="2"/>
      <c r="P883" s="2"/>
      <c r="Q883" s="2"/>
      <c r="R883" s="2"/>
      <c r="S883" s="2"/>
      <c r="T883" s="2"/>
      <c r="U883" s="2"/>
      <c r="V883" s="2"/>
      <c r="W883" s="2"/>
      <c r="X883" s="2"/>
      <c r="Y883" s="2"/>
      <c r="Z883" s="2"/>
    </row>
    <row r="884" spans="1:26" ht="15.75" customHeight="1">
      <c r="A884" s="4"/>
      <c r="B884" s="5"/>
      <c r="C884" s="4"/>
      <c r="D884" s="2"/>
      <c r="E884" s="4"/>
      <c r="F884" s="2"/>
      <c r="G884" s="2"/>
      <c r="H884" s="5"/>
      <c r="I884" s="5"/>
      <c r="J884" s="2"/>
      <c r="K884" s="2"/>
      <c r="L884" s="2"/>
      <c r="M884" s="2"/>
      <c r="N884" s="2"/>
      <c r="O884" s="2"/>
      <c r="P884" s="2"/>
      <c r="Q884" s="2"/>
      <c r="R884" s="2"/>
      <c r="S884" s="2"/>
      <c r="T884" s="2"/>
      <c r="U884" s="2"/>
      <c r="V884" s="2"/>
      <c r="W884" s="2"/>
      <c r="X884" s="2"/>
      <c r="Y884" s="2"/>
      <c r="Z884" s="2"/>
    </row>
    <row r="885" spans="1:26" ht="15.75" customHeight="1">
      <c r="A885" s="4"/>
      <c r="B885" s="5"/>
      <c r="C885" s="4"/>
      <c r="D885" s="2"/>
      <c r="E885" s="4"/>
      <c r="F885" s="2"/>
      <c r="G885" s="2"/>
      <c r="H885" s="5"/>
      <c r="I885" s="5"/>
      <c r="J885" s="2"/>
      <c r="K885" s="2"/>
      <c r="L885" s="2"/>
      <c r="M885" s="2"/>
      <c r="N885" s="2"/>
      <c r="O885" s="2"/>
      <c r="P885" s="2"/>
      <c r="Q885" s="2"/>
      <c r="R885" s="2"/>
      <c r="S885" s="2"/>
      <c r="T885" s="2"/>
      <c r="U885" s="2"/>
      <c r="V885" s="2"/>
      <c r="W885" s="2"/>
      <c r="X885" s="2"/>
      <c r="Y885" s="2"/>
      <c r="Z885" s="2"/>
    </row>
    <row r="886" spans="1:26" ht="15.75" customHeight="1">
      <c r="A886" s="4"/>
      <c r="B886" s="5"/>
      <c r="C886" s="4"/>
      <c r="D886" s="2"/>
      <c r="E886" s="4"/>
      <c r="F886" s="2"/>
      <c r="G886" s="2"/>
      <c r="H886" s="5"/>
      <c r="I886" s="5"/>
      <c r="J886" s="2"/>
      <c r="K886" s="2"/>
      <c r="L886" s="2"/>
      <c r="M886" s="2"/>
      <c r="N886" s="2"/>
      <c r="O886" s="2"/>
      <c r="P886" s="2"/>
      <c r="Q886" s="2"/>
      <c r="R886" s="2"/>
      <c r="S886" s="2"/>
      <c r="T886" s="2"/>
      <c r="U886" s="2"/>
      <c r="V886" s="2"/>
      <c r="W886" s="2"/>
      <c r="X886" s="2"/>
      <c r="Y886" s="2"/>
      <c r="Z886" s="2"/>
    </row>
    <row r="887" spans="1:26" ht="15.75" customHeight="1">
      <c r="A887" s="4"/>
      <c r="B887" s="5"/>
      <c r="C887" s="4"/>
      <c r="D887" s="2"/>
      <c r="E887" s="4"/>
      <c r="F887" s="2"/>
      <c r="G887" s="2"/>
      <c r="H887" s="5"/>
      <c r="I887" s="5"/>
      <c r="J887" s="2"/>
      <c r="K887" s="2"/>
      <c r="L887" s="2"/>
      <c r="M887" s="2"/>
      <c r="N887" s="2"/>
      <c r="O887" s="2"/>
      <c r="P887" s="2"/>
      <c r="Q887" s="2"/>
      <c r="R887" s="2"/>
      <c r="S887" s="2"/>
      <c r="T887" s="2"/>
      <c r="U887" s="2"/>
      <c r="V887" s="2"/>
      <c r="W887" s="2"/>
      <c r="X887" s="2"/>
      <c r="Y887" s="2"/>
      <c r="Z887" s="2"/>
    </row>
    <row r="888" spans="1:26" ht="15.75" customHeight="1">
      <c r="A888" s="4"/>
      <c r="B888" s="5"/>
      <c r="C888" s="4"/>
      <c r="D888" s="2"/>
      <c r="E888" s="4"/>
      <c r="F888" s="2"/>
      <c r="G888" s="2"/>
      <c r="H888" s="5"/>
      <c r="I888" s="5"/>
      <c r="J888" s="2"/>
      <c r="K888" s="2"/>
      <c r="L888" s="2"/>
      <c r="M888" s="2"/>
      <c r="N888" s="2"/>
      <c r="O888" s="2"/>
      <c r="P888" s="2"/>
      <c r="Q888" s="2"/>
      <c r="R888" s="2"/>
      <c r="S888" s="2"/>
      <c r="T888" s="2"/>
      <c r="U888" s="2"/>
      <c r="V888" s="2"/>
      <c r="W888" s="2"/>
      <c r="X888" s="2"/>
      <c r="Y888" s="2"/>
      <c r="Z888" s="2"/>
    </row>
    <row r="889" spans="1:26" ht="15.75" customHeight="1">
      <c r="A889" s="4"/>
      <c r="B889" s="5"/>
      <c r="C889" s="4"/>
      <c r="D889" s="2"/>
      <c r="E889" s="4"/>
      <c r="F889" s="2"/>
      <c r="G889" s="2"/>
      <c r="H889" s="5"/>
      <c r="I889" s="5"/>
      <c r="J889" s="2"/>
      <c r="K889" s="2"/>
      <c r="L889" s="2"/>
      <c r="M889" s="2"/>
      <c r="N889" s="2"/>
      <c r="O889" s="2"/>
      <c r="P889" s="2"/>
      <c r="Q889" s="2"/>
      <c r="R889" s="2"/>
      <c r="S889" s="2"/>
      <c r="T889" s="2"/>
      <c r="U889" s="2"/>
      <c r="V889" s="2"/>
      <c r="W889" s="2"/>
      <c r="X889" s="2"/>
      <c r="Y889" s="2"/>
      <c r="Z889" s="2"/>
    </row>
    <row r="890" spans="1:26" ht="15.75" customHeight="1">
      <c r="A890" s="4"/>
      <c r="B890" s="5"/>
      <c r="C890" s="4"/>
      <c r="D890" s="2"/>
      <c r="E890" s="4"/>
      <c r="F890" s="2"/>
      <c r="G890" s="2"/>
      <c r="H890" s="5"/>
      <c r="I890" s="5"/>
      <c r="J890" s="2"/>
      <c r="K890" s="2"/>
      <c r="L890" s="2"/>
      <c r="M890" s="2"/>
      <c r="N890" s="2"/>
      <c r="O890" s="2"/>
      <c r="P890" s="2"/>
      <c r="Q890" s="2"/>
      <c r="R890" s="2"/>
      <c r="S890" s="2"/>
      <c r="T890" s="2"/>
      <c r="U890" s="2"/>
      <c r="V890" s="2"/>
      <c r="W890" s="2"/>
      <c r="X890" s="2"/>
      <c r="Y890" s="2"/>
      <c r="Z890" s="2"/>
    </row>
    <row r="891" spans="1:26" ht="15.75" customHeight="1">
      <c r="A891" s="4"/>
      <c r="B891" s="5"/>
      <c r="C891" s="4"/>
      <c r="D891" s="2"/>
      <c r="E891" s="4"/>
      <c r="F891" s="2"/>
      <c r="G891" s="2"/>
      <c r="H891" s="5"/>
      <c r="I891" s="5"/>
      <c r="J891" s="2"/>
      <c r="K891" s="2"/>
      <c r="L891" s="2"/>
      <c r="M891" s="2"/>
      <c r="N891" s="2"/>
      <c r="O891" s="2"/>
      <c r="P891" s="2"/>
      <c r="Q891" s="2"/>
      <c r="R891" s="2"/>
      <c r="S891" s="2"/>
      <c r="T891" s="2"/>
      <c r="U891" s="2"/>
      <c r="V891" s="2"/>
      <c r="W891" s="2"/>
      <c r="X891" s="2"/>
      <c r="Y891" s="2"/>
      <c r="Z891" s="2"/>
    </row>
    <row r="892" spans="1:26" ht="15.75" customHeight="1">
      <c r="A892" s="4"/>
      <c r="B892" s="5"/>
      <c r="C892" s="4"/>
      <c r="D892" s="2"/>
      <c r="E892" s="4"/>
      <c r="F892" s="2"/>
      <c r="G892" s="2"/>
      <c r="H892" s="5"/>
      <c r="I892" s="5"/>
      <c r="J892" s="2"/>
      <c r="K892" s="2"/>
      <c r="L892" s="2"/>
      <c r="M892" s="2"/>
      <c r="N892" s="2"/>
      <c r="O892" s="2"/>
      <c r="P892" s="2"/>
      <c r="Q892" s="2"/>
      <c r="R892" s="2"/>
      <c r="S892" s="2"/>
      <c r="T892" s="2"/>
      <c r="U892" s="2"/>
      <c r="V892" s="2"/>
      <c r="W892" s="2"/>
      <c r="X892" s="2"/>
      <c r="Y892" s="2"/>
      <c r="Z892" s="2"/>
    </row>
    <row r="893" spans="1:26" ht="15.75" customHeight="1">
      <c r="A893" s="4"/>
      <c r="B893" s="5"/>
      <c r="C893" s="4"/>
      <c r="D893" s="2"/>
      <c r="E893" s="4"/>
      <c r="F893" s="2"/>
      <c r="G893" s="2"/>
      <c r="H893" s="5"/>
      <c r="I893" s="5"/>
      <c r="J893" s="2"/>
      <c r="K893" s="2"/>
      <c r="L893" s="2"/>
      <c r="M893" s="2"/>
      <c r="N893" s="2"/>
      <c r="O893" s="2"/>
      <c r="P893" s="2"/>
      <c r="Q893" s="2"/>
      <c r="R893" s="2"/>
      <c r="S893" s="2"/>
      <c r="T893" s="2"/>
      <c r="U893" s="2"/>
      <c r="V893" s="2"/>
      <c r="W893" s="2"/>
      <c r="X893" s="2"/>
      <c r="Y893" s="2"/>
      <c r="Z893" s="2"/>
    </row>
    <row r="894" spans="1:26" ht="15.75" customHeight="1">
      <c r="A894" s="4"/>
      <c r="B894" s="5"/>
      <c r="C894" s="4"/>
      <c r="D894" s="2"/>
      <c r="E894" s="4"/>
      <c r="F894" s="2"/>
      <c r="G894" s="2"/>
      <c r="H894" s="5"/>
      <c r="I894" s="5"/>
      <c r="J894" s="2"/>
      <c r="K894" s="2"/>
      <c r="L894" s="2"/>
      <c r="M894" s="2"/>
      <c r="N894" s="2"/>
      <c r="O894" s="2"/>
      <c r="P894" s="2"/>
      <c r="Q894" s="2"/>
      <c r="R894" s="2"/>
      <c r="S894" s="2"/>
      <c r="T894" s="2"/>
      <c r="U894" s="2"/>
      <c r="V894" s="2"/>
      <c r="W894" s="2"/>
      <c r="X894" s="2"/>
      <c r="Y894" s="2"/>
      <c r="Z894" s="2"/>
    </row>
    <row r="895" spans="1:26" ht="15.75" customHeight="1">
      <c r="A895" s="4"/>
      <c r="B895" s="5"/>
      <c r="C895" s="4"/>
      <c r="D895" s="2"/>
      <c r="E895" s="4"/>
      <c r="F895" s="2"/>
      <c r="G895" s="2"/>
      <c r="H895" s="5"/>
      <c r="I895" s="5"/>
      <c r="J895" s="2"/>
      <c r="K895" s="2"/>
      <c r="L895" s="2"/>
      <c r="M895" s="2"/>
      <c r="N895" s="2"/>
      <c r="O895" s="2"/>
      <c r="P895" s="2"/>
      <c r="Q895" s="2"/>
      <c r="R895" s="2"/>
      <c r="S895" s="2"/>
      <c r="T895" s="2"/>
      <c r="U895" s="2"/>
      <c r="V895" s="2"/>
      <c r="W895" s="2"/>
      <c r="X895" s="2"/>
      <c r="Y895" s="2"/>
      <c r="Z895" s="2"/>
    </row>
    <row r="896" spans="1:26" ht="15.75" customHeight="1">
      <c r="A896" s="4"/>
      <c r="B896" s="5"/>
      <c r="C896" s="4"/>
      <c r="D896" s="2"/>
      <c r="E896" s="4"/>
      <c r="F896" s="2"/>
      <c r="G896" s="2"/>
      <c r="H896" s="5"/>
      <c r="I896" s="5"/>
      <c r="J896" s="2"/>
      <c r="K896" s="2"/>
      <c r="L896" s="2"/>
      <c r="M896" s="2"/>
      <c r="N896" s="2"/>
      <c r="O896" s="2"/>
      <c r="P896" s="2"/>
      <c r="Q896" s="2"/>
      <c r="R896" s="2"/>
      <c r="S896" s="2"/>
      <c r="T896" s="2"/>
      <c r="U896" s="2"/>
      <c r="V896" s="2"/>
      <c r="W896" s="2"/>
      <c r="X896" s="2"/>
      <c r="Y896" s="2"/>
      <c r="Z896" s="2"/>
    </row>
    <row r="897" spans="1:26" ht="15.75" customHeight="1">
      <c r="A897" s="4"/>
      <c r="B897" s="5"/>
      <c r="C897" s="4"/>
      <c r="D897" s="2"/>
      <c r="E897" s="4"/>
      <c r="F897" s="2"/>
      <c r="G897" s="2"/>
      <c r="H897" s="5"/>
      <c r="I897" s="5"/>
      <c r="J897" s="2"/>
      <c r="K897" s="2"/>
      <c r="L897" s="2"/>
      <c r="M897" s="2"/>
      <c r="N897" s="2"/>
      <c r="O897" s="2"/>
      <c r="P897" s="2"/>
      <c r="Q897" s="2"/>
      <c r="R897" s="2"/>
      <c r="S897" s="2"/>
      <c r="T897" s="2"/>
      <c r="U897" s="2"/>
      <c r="V897" s="2"/>
      <c r="W897" s="2"/>
      <c r="X897" s="2"/>
      <c r="Y897" s="2"/>
      <c r="Z897" s="2"/>
    </row>
    <row r="898" spans="1:26" ht="15.75" customHeight="1">
      <c r="A898" s="4"/>
      <c r="B898" s="5"/>
      <c r="C898" s="4"/>
      <c r="D898" s="2"/>
      <c r="E898" s="4"/>
      <c r="F898" s="2"/>
      <c r="G898" s="2"/>
      <c r="H898" s="5"/>
      <c r="I898" s="5"/>
      <c r="J898" s="2"/>
      <c r="K898" s="2"/>
      <c r="L898" s="2"/>
      <c r="M898" s="2"/>
      <c r="N898" s="2"/>
      <c r="O898" s="2"/>
      <c r="P898" s="2"/>
      <c r="Q898" s="2"/>
      <c r="R898" s="2"/>
      <c r="S898" s="2"/>
      <c r="T898" s="2"/>
      <c r="U898" s="2"/>
      <c r="V898" s="2"/>
      <c r="W898" s="2"/>
      <c r="X898" s="2"/>
      <c r="Y898" s="2"/>
      <c r="Z898" s="2"/>
    </row>
    <row r="899" spans="1:26" ht="15.75" customHeight="1">
      <c r="A899" s="4"/>
      <c r="B899" s="5"/>
      <c r="C899" s="4"/>
      <c r="D899" s="2"/>
      <c r="E899" s="4"/>
      <c r="F899" s="2"/>
      <c r="G899" s="2"/>
      <c r="H899" s="5"/>
      <c r="I899" s="5"/>
      <c r="J899" s="2"/>
      <c r="K899" s="2"/>
      <c r="L899" s="2"/>
      <c r="M899" s="2"/>
      <c r="N899" s="2"/>
      <c r="O899" s="2"/>
      <c r="P899" s="2"/>
      <c r="Q899" s="2"/>
      <c r="R899" s="2"/>
      <c r="S899" s="2"/>
      <c r="T899" s="2"/>
      <c r="U899" s="2"/>
      <c r="V899" s="2"/>
      <c r="W899" s="2"/>
      <c r="X899" s="2"/>
      <c r="Y899" s="2"/>
      <c r="Z899" s="2"/>
    </row>
    <row r="900" spans="1:26" ht="15.75" customHeight="1">
      <c r="A900" s="4"/>
      <c r="B900" s="5"/>
      <c r="C900" s="4"/>
      <c r="D900" s="2"/>
      <c r="E900" s="4"/>
      <c r="F900" s="2"/>
      <c r="G900" s="2"/>
      <c r="H900" s="5"/>
      <c r="I900" s="5"/>
      <c r="J900" s="2"/>
      <c r="K900" s="2"/>
      <c r="L900" s="2"/>
      <c r="M900" s="2"/>
      <c r="N900" s="2"/>
      <c r="O900" s="2"/>
      <c r="P900" s="2"/>
      <c r="Q900" s="2"/>
      <c r="R900" s="2"/>
      <c r="S900" s="2"/>
      <c r="T900" s="2"/>
      <c r="U900" s="2"/>
      <c r="V900" s="2"/>
      <c r="W900" s="2"/>
      <c r="X900" s="2"/>
      <c r="Y900" s="2"/>
      <c r="Z900" s="2"/>
    </row>
    <row r="901" spans="1:26" ht="15.75" customHeight="1">
      <c r="A901" s="4"/>
      <c r="B901" s="5"/>
      <c r="C901" s="4"/>
      <c r="D901" s="2"/>
      <c r="E901" s="4"/>
      <c r="F901" s="2"/>
      <c r="G901" s="2"/>
      <c r="H901" s="5"/>
      <c r="I901" s="5"/>
      <c r="J901" s="2"/>
      <c r="K901" s="2"/>
      <c r="L901" s="2"/>
      <c r="M901" s="2"/>
      <c r="N901" s="2"/>
      <c r="O901" s="2"/>
      <c r="P901" s="2"/>
      <c r="Q901" s="2"/>
      <c r="R901" s="2"/>
      <c r="S901" s="2"/>
      <c r="T901" s="2"/>
      <c r="U901" s="2"/>
      <c r="V901" s="2"/>
      <c r="W901" s="2"/>
      <c r="X901" s="2"/>
      <c r="Y901" s="2"/>
      <c r="Z901" s="2"/>
    </row>
    <row r="902" spans="1:26" ht="15.75" customHeight="1">
      <c r="A902" s="4"/>
      <c r="B902" s="5"/>
      <c r="C902" s="4"/>
      <c r="D902" s="2"/>
      <c r="E902" s="4"/>
      <c r="F902" s="2"/>
      <c r="G902" s="2"/>
      <c r="H902" s="5"/>
      <c r="I902" s="5"/>
      <c r="J902" s="2"/>
      <c r="K902" s="2"/>
      <c r="L902" s="2"/>
      <c r="M902" s="2"/>
      <c r="N902" s="2"/>
      <c r="O902" s="2"/>
      <c r="P902" s="2"/>
      <c r="Q902" s="2"/>
      <c r="R902" s="2"/>
      <c r="S902" s="2"/>
      <c r="T902" s="2"/>
      <c r="U902" s="2"/>
      <c r="V902" s="2"/>
      <c r="W902" s="2"/>
      <c r="X902" s="2"/>
      <c r="Y902" s="2"/>
      <c r="Z902" s="2"/>
    </row>
    <row r="903" spans="1:26" ht="15.75" customHeight="1">
      <c r="A903" s="4"/>
      <c r="B903" s="5"/>
      <c r="C903" s="4"/>
      <c r="D903" s="2"/>
      <c r="E903" s="4"/>
      <c r="F903" s="2"/>
      <c r="G903" s="2"/>
      <c r="H903" s="5"/>
      <c r="I903" s="5"/>
      <c r="J903" s="2"/>
      <c r="K903" s="2"/>
      <c r="L903" s="2"/>
      <c r="M903" s="2"/>
      <c r="N903" s="2"/>
      <c r="O903" s="2"/>
      <c r="P903" s="2"/>
      <c r="Q903" s="2"/>
      <c r="R903" s="2"/>
      <c r="S903" s="2"/>
      <c r="T903" s="2"/>
      <c r="U903" s="2"/>
      <c r="V903" s="2"/>
      <c r="W903" s="2"/>
      <c r="X903" s="2"/>
      <c r="Y903" s="2"/>
      <c r="Z903" s="2"/>
    </row>
    <row r="904" spans="1:26" ht="15.75" customHeight="1">
      <c r="A904" s="4"/>
      <c r="B904" s="5"/>
      <c r="C904" s="4"/>
      <c r="D904" s="2"/>
      <c r="E904" s="4"/>
      <c r="F904" s="2"/>
      <c r="G904" s="2"/>
      <c r="H904" s="5"/>
      <c r="I904" s="5"/>
      <c r="J904" s="2"/>
      <c r="K904" s="2"/>
      <c r="L904" s="2"/>
      <c r="M904" s="2"/>
      <c r="N904" s="2"/>
      <c r="O904" s="2"/>
      <c r="P904" s="2"/>
      <c r="Q904" s="2"/>
      <c r="R904" s="2"/>
      <c r="S904" s="2"/>
      <c r="T904" s="2"/>
      <c r="U904" s="2"/>
      <c r="V904" s="2"/>
      <c r="W904" s="2"/>
      <c r="X904" s="2"/>
      <c r="Y904" s="2"/>
      <c r="Z904" s="2"/>
    </row>
    <row r="905" spans="1:26" ht="15.75" customHeight="1">
      <c r="A905" s="4"/>
      <c r="B905" s="5"/>
      <c r="C905" s="4"/>
      <c r="D905" s="2"/>
      <c r="E905" s="4"/>
      <c r="F905" s="2"/>
      <c r="G905" s="2"/>
      <c r="H905" s="5"/>
      <c r="I905" s="5"/>
      <c r="J905" s="2"/>
      <c r="K905" s="2"/>
      <c r="L905" s="2"/>
      <c r="M905" s="2"/>
      <c r="N905" s="2"/>
      <c r="O905" s="2"/>
      <c r="P905" s="2"/>
      <c r="Q905" s="2"/>
      <c r="R905" s="2"/>
      <c r="S905" s="2"/>
      <c r="T905" s="2"/>
      <c r="U905" s="2"/>
      <c r="V905" s="2"/>
      <c r="W905" s="2"/>
      <c r="X905" s="2"/>
      <c r="Y905" s="2"/>
      <c r="Z905" s="2"/>
    </row>
    <row r="906" spans="1:26" ht="15.75" customHeight="1">
      <c r="A906" s="4"/>
      <c r="B906" s="5"/>
      <c r="C906" s="4"/>
      <c r="D906" s="2"/>
      <c r="E906" s="4"/>
      <c r="F906" s="2"/>
      <c r="G906" s="2"/>
      <c r="H906" s="5"/>
      <c r="I906" s="5"/>
      <c r="J906" s="2"/>
      <c r="K906" s="2"/>
      <c r="L906" s="2"/>
      <c r="M906" s="2"/>
      <c r="N906" s="2"/>
      <c r="O906" s="2"/>
      <c r="P906" s="2"/>
      <c r="Q906" s="2"/>
      <c r="R906" s="2"/>
      <c r="S906" s="2"/>
      <c r="T906" s="2"/>
      <c r="U906" s="2"/>
      <c r="V906" s="2"/>
      <c r="W906" s="2"/>
      <c r="X906" s="2"/>
      <c r="Y906" s="2"/>
      <c r="Z906" s="2"/>
    </row>
    <row r="907" spans="1:26" ht="15.75" customHeight="1">
      <c r="A907" s="4"/>
      <c r="B907" s="5"/>
      <c r="C907" s="4"/>
      <c r="D907" s="2"/>
      <c r="E907" s="4"/>
      <c r="F907" s="2"/>
      <c r="G907" s="2"/>
      <c r="H907" s="5"/>
      <c r="I907" s="5"/>
      <c r="J907" s="2"/>
      <c r="K907" s="2"/>
      <c r="L907" s="2"/>
      <c r="M907" s="2"/>
      <c r="N907" s="2"/>
      <c r="O907" s="2"/>
      <c r="P907" s="2"/>
      <c r="Q907" s="2"/>
      <c r="R907" s="2"/>
      <c r="S907" s="2"/>
      <c r="T907" s="2"/>
      <c r="U907" s="2"/>
      <c r="V907" s="2"/>
      <c r="W907" s="2"/>
      <c r="X907" s="2"/>
      <c r="Y907" s="2"/>
      <c r="Z907" s="2"/>
    </row>
    <row r="908" spans="1:26" ht="15.75" customHeight="1">
      <c r="A908" s="4"/>
      <c r="B908" s="5"/>
      <c r="C908" s="4"/>
      <c r="D908" s="2"/>
      <c r="E908" s="4"/>
      <c r="F908" s="2"/>
      <c r="G908" s="2"/>
      <c r="H908" s="5"/>
      <c r="I908" s="5"/>
      <c r="J908" s="2"/>
      <c r="K908" s="2"/>
      <c r="L908" s="2"/>
      <c r="M908" s="2"/>
      <c r="N908" s="2"/>
      <c r="O908" s="2"/>
      <c r="P908" s="2"/>
      <c r="Q908" s="2"/>
      <c r="R908" s="2"/>
      <c r="S908" s="2"/>
      <c r="T908" s="2"/>
      <c r="U908" s="2"/>
      <c r="V908" s="2"/>
      <c r="W908" s="2"/>
      <c r="X908" s="2"/>
      <c r="Y908" s="2"/>
      <c r="Z908" s="2"/>
    </row>
    <row r="909" spans="1:26" ht="15.75" customHeight="1">
      <c r="A909" s="4"/>
      <c r="B909" s="5"/>
      <c r="C909" s="4"/>
      <c r="D909" s="2"/>
      <c r="E909" s="4"/>
      <c r="F909" s="2"/>
      <c r="G909" s="2"/>
      <c r="H909" s="5"/>
      <c r="I909" s="5"/>
      <c r="J909" s="2"/>
      <c r="K909" s="2"/>
      <c r="L909" s="2"/>
      <c r="M909" s="2"/>
      <c r="N909" s="2"/>
      <c r="O909" s="2"/>
      <c r="P909" s="2"/>
      <c r="Q909" s="2"/>
      <c r="R909" s="2"/>
      <c r="S909" s="2"/>
      <c r="T909" s="2"/>
      <c r="U909" s="2"/>
      <c r="V909" s="2"/>
      <c r="W909" s="2"/>
      <c r="X909" s="2"/>
      <c r="Y909" s="2"/>
      <c r="Z909" s="2"/>
    </row>
    <row r="910" spans="1:26" ht="15.75" customHeight="1">
      <c r="A910" s="4"/>
      <c r="B910" s="5"/>
      <c r="C910" s="4"/>
      <c r="D910" s="2"/>
      <c r="E910" s="4"/>
      <c r="F910" s="2"/>
      <c r="G910" s="2"/>
      <c r="H910" s="5"/>
      <c r="I910" s="5"/>
      <c r="J910" s="2"/>
      <c r="K910" s="2"/>
      <c r="L910" s="2"/>
      <c r="M910" s="2"/>
      <c r="N910" s="2"/>
      <c r="O910" s="2"/>
      <c r="P910" s="2"/>
      <c r="Q910" s="2"/>
      <c r="R910" s="2"/>
      <c r="S910" s="2"/>
      <c r="T910" s="2"/>
      <c r="U910" s="2"/>
      <c r="V910" s="2"/>
      <c r="W910" s="2"/>
      <c r="X910" s="2"/>
      <c r="Y910" s="2"/>
      <c r="Z910" s="2"/>
    </row>
    <row r="911" spans="1:26" ht="15.75" customHeight="1">
      <c r="A911" s="4"/>
      <c r="B911" s="5"/>
      <c r="C911" s="4"/>
      <c r="D911" s="2"/>
      <c r="E911" s="4"/>
      <c r="F911" s="2"/>
      <c r="G911" s="2"/>
      <c r="H911" s="5"/>
      <c r="I911" s="5"/>
      <c r="J911" s="2"/>
      <c r="K911" s="2"/>
      <c r="L911" s="2"/>
      <c r="M911" s="2"/>
      <c r="N911" s="2"/>
      <c r="O911" s="2"/>
      <c r="P911" s="2"/>
      <c r="Q911" s="2"/>
      <c r="R911" s="2"/>
      <c r="S911" s="2"/>
      <c r="T911" s="2"/>
      <c r="U911" s="2"/>
      <c r="V911" s="2"/>
      <c r="W911" s="2"/>
      <c r="X911" s="2"/>
      <c r="Y911" s="2"/>
      <c r="Z911" s="2"/>
    </row>
    <row r="912" spans="1:26" ht="15.75" customHeight="1">
      <c r="A912" s="4"/>
      <c r="B912" s="5"/>
      <c r="C912" s="4"/>
      <c r="D912" s="2"/>
      <c r="E912" s="4"/>
      <c r="F912" s="2"/>
      <c r="G912" s="2"/>
      <c r="H912" s="5"/>
      <c r="I912" s="5"/>
      <c r="J912" s="2"/>
      <c r="K912" s="2"/>
      <c r="L912" s="2"/>
      <c r="M912" s="2"/>
      <c r="N912" s="2"/>
      <c r="O912" s="2"/>
      <c r="P912" s="2"/>
      <c r="Q912" s="2"/>
      <c r="R912" s="2"/>
      <c r="S912" s="2"/>
      <c r="T912" s="2"/>
      <c r="U912" s="2"/>
      <c r="V912" s="2"/>
      <c r="W912" s="2"/>
      <c r="X912" s="2"/>
      <c r="Y912" s="2"/>
      <c r="Z912" s="2"/>
    </row>
    <row r="913" spans="1:26" ht="15.75" customHeight="1">
      <c r="A913" s="4"/>
      <c r="B913" s="5"/>
      <c r="C913" s="4"/>
      <c r="D913" s="2"/>
      <c r="E913" s="4"/>
      <c r="F913" s="2"/>
      <c r="G913" s="2"/>
      <c r="H913" s="5"/>
      <c r="I913" s="5"/>
      <c r="J913" s="2"/>
      <c r="K913" s="2"/>
      <c r="L913" s="2"/>
      <c r="M913" s="2"/>
      <c r="N913" s="2"/>
      <c r="O913" s="2"/>
      <c r="P913" s="2"/>
      <c r="Q913" s="2"/>
      <c r="R913" s="2"/>
      <c r="S913" s="2"/>
      <c r="T913" s="2"/>
      <c r="U913" s="2"/>
      <c r="V913" s="2"/>
      <c r="W913" s="2"/>
      <c r="X913" s="2"/>
      <c r="Y913" s="2"/>
      <c r="Z913" s="2"/>
    </row>
    <row r="914" spans="1:26" ht="15.75" customHeight="1">
      <c r="A914" s="4"/>
      <c r="B914" s="5"/>
      <c r="C914" s="4"/>
      <c r="D914" s="2"/>
      <c r="E914" s="4"/>
      <c r="F914" s="2"/>
      <c r="G914" s="2"/>
      <c r="H914" s="5"/>
      <c r="I914" s="5"/>
      <c r="J914" s="2"/>
      <c r="K914" s="2"/>
      <c r="L914" s="2"/>
      <c r="M914" s="2"/>
      <c r="N914" s="2"/>
      <c r="O914" s="2"/>
      <c r="P914" s="2"/>
      <c r="Q914" s="2"/>
      <c r="R914" s="2"/>
      <c r="S914" s="2"/>
      <c r="T914" s="2"/>
      <c r="U914" s="2"/>
      <c r="V914" s="2"/>
      <c r="W914" s="2"/>
      <c r="X914" s="2"/>
      <c r="Y914" s="2"/>
      <c r="Z914" s="2"/>
    </row>
    <row r="915" spans="1:26" ht="15.75" customHeight="1">
      <c r="A915" s="4"/>
      <c r="B915" s="5"/>
      <c r="C915" s="4"/>
      <c r="D915" s="2"/>
      <c r="E915" s="4"/>
      <c r="F915" s="2"/>
      <c r="G915" s="2"/>
      <c r="H915" s="5"/>
      <c r="I915" s="5"/>
      <c r="J915" s="2"/>
      <c r="K915" s="2"/>
      <c r="L915" s="2"/>
      <c r="M915" s="2"/>
      <c r="N915" s="2"/>
      <c r="O915" s="2"/>
      <c r="P915" s="2"/>
      <c r="Q915" s="2"/>
      <c r="R915" s="2"/>
      <c r="S915" s="2"/>
      <c r="T915" s="2"/>
      <c r="U915" s="2"/>
      <c r="V915" s="2"/>
      <c r="W915" s="2"/>
      <c r="X915" s="2"/>
      <c r="Y915" s="2"/>
      <c r="Z915" s="2"/>
    </row>
    <row r="916" spans="1:26" ht="15.75" customHeight="1">
      <c r="A916" s="4"/>
      <c r="B916" s="5"/>
      <c r="C916" s="4"/>
      <c r="D916" s="2"/>
      <c r="E916" s="4"/>
      <c r="F916" s="2"/>
      <c r="G916" s="2"/>
      <c r="H916" s="5"/>
      <c r="I916" s="5"/>
      <c r="J916" s="2"/>
      <c r="K916" s="2"/>
      <c r="L916" s="2"/>
      <c r="M916" s="2"/>
      <c r="N916" s="2"/>
      <c r="O916" s="2"/>
      <c r="P916" s="2"/>
      <c r="Q916" s="2"/>
      <c r="R916" s="2"/>
      <c r="S916" s="2"/>
      <c r="T916" s="2"/>
      <c r="U916" s="2"/>
      <c r="V916" s="2"/>
      <c r="W916" s="2"/>
      <c r="X916" s="2"/>
      <c r="Y916" s="2"/>
      <c r="Z916" s="2"/>
    </row>
    <row r="917" spans="1:26" ht="15.75" customHeight="1">
      <c r="A917" s="4"/>
      <c r="B917" s="5"/>
      <c r="C917" s="4"/>
      <c r="D917" s="2"/>
      <c r="E917" s="4"/>
      <c r="F917" s="2"/>
      <c r="G917" s="2"/>
      <c r="H917" s="5"/>
      <c r="I917" s="5"/>
      <c r="J917" s="2"/>
      <c r="K917" s="2"/>
      <c r="L917" s="2"/>
      <c r="M917" s="2"/>
      <c r="N917" s="2"/>
      <c r="O917" s="2"/>
      <c r="P917" s="2"/>
      <c r="Q917" s="2"/>
      <c r="R917" s="2"/>
      <c r="S917" s="2"/>
      <c r="T917" s="2"/>
      <c r="U917" s="2"/>
      <c r="V917" s="2"/>
      <c r="W917" s="2"/>
      <c r="X917" s="2"/>
      <c r="Y917" s="2"/>
      <c r="Z917" s="2"/>
    </row>
    <row r="918" spans="1:26" ht="15.75" customHeight="1">
      <c r="A918" s="4"/>
      <c r="B918" s="5"/>
      <c r="C918" s="4"/>
      <c r="D918" s="2"/>
      <c r="E918" s="4"/>
      <c r="F918" s="2"/>
      <c r="G918" s="2"/>
      <c r="H918" s="5"/>
      <c r="I918" s="5"/>
      <c r="J918" s="2"/>
      <c r="K918" s="2"/>
      <c r="L918" s="2"/>
      <c r="M918" s="2"/>
      <c r="N918" s="2"/>
      <c r="O918" s="2"/>
      <c r="P918" s="2"/>
      <c r="Q918" s="2"/>
      <c r="R918" s="2"/>
      <c r="S918" s="2"/>
      <c r="T918" s="2"/>
      <c r="U918" s="2"/>
      <c r="V918" s="2"/>
      <c r="W918" s="2"/>
      <c r="X918" s="2"/>
      <c r="Y918" s="2"/>
      <c r="Z918" s="2"/>
    </row>
    <row r="919" spans="1:26" ht="15.75" customHeight="1">
      <c r="A919" s="4"/>
      <c r="B919" s="5"/>
      <c r="C919" s="4"/>
      <c r="D919" s="2"/>
      <c r="E919" s="4"/>
      <c r="F919" s="2"/>
      <c r="G919" s="2"/>
      <c r="H919" s="5"/>
      <c r="I919" s="5"/>
      <c r="J919" s="2"/>
      <c r="K919" s="2"/>
      <c r="L919" s="2"/>
      <c r="M919" s="2"/>
      <c r="N919" s="2"/>
      <c r="O919" s="2"/>
      <c r="P919" s="2"/>
      <c r="Q919" s="2"/>
      <c r="R919" s="2"/>
      <c r="S919" s="2"/>
      <c r="T919" s="2"/>
      <c r="U919" s="2"/>
      <c r="V919" s="2"/>
      <c r="W919" s="2"/>
      <c r="X919" s="2"/>
      <c r="Y919" s="2"/>
      <c r="Z919" s="2"/>
    </row>
    <row r="920" spans="1:26" ht="15.75" customHeight="1">
      <c r="A920" s="4"/>
      <c r="B920" s="5"/>
      <c r="C920" s="4"/>
      <c r="D920" s="2"/>
      <c r="E920" s="4"/>
      <c r="F920" s="2"/>
      <c r="G920" s="2"/>
      <c r="H920" s="5"/>
      <c r="I920" s="5"/>
      <c r="J920" s="2"/>
      <c r="K920" s="2"/>
      <c r="L920" s="2"/>
      <c r="M920" s="2"/>
      <c r="N920" s="2"/>
      <c r="O920" s="2"/>
      <c r="P920" s="2"/>
      <c r="Q920" s="2"/>
      <c r="R920" s="2"/>
      <c r="S920" s="2"/>
      <c r="T920" s="2"/>
      <c r="U920" s="2"/>
      <c r="V920" s="2"/>
      <c r="W920" s="2"/>
      <c r="X920" s="2"/>
      <c r="Y920" s="2"/>
      <c r="Z920" s="2"/>
    </row>
    <row r="921" spans="1:26" ht="15.75" customHeight="1">
      <c r="A921" s="4"/>
      <c r="B921" s="5"/>
      <c r="C921" s="4"/>
      <c r="D921" s="2"/>
      <c r="E921" s="4"/>
      <c r="F921" s="2"/>
      <c r="G921" s="2"/>
      <c r="H921" s="5"/>
      <c r="I921" s="5"/>
      <c r="J921" s="2"/>
      <c r="K921" s="2"/>
      <c r="L921" s="2"/>
      <c r="M921" s="2"/>
      <c r="N921" s="2"/>
      <c r="O921" s="2"/>
      <c r="P921" s="2"/>
      <c r="Q921" s="2"/>
      <c r="R921" s="2"/>
      <c r="S921" s="2"/>
      <c r="T921" s="2"/>
      <c r="U921" s="2"/>
      <c r="V921" s="2"/>
      <c r="W921" s="2"/>
      <c r="X921" s="2"/>
      <c r="Y921" s="2"/>
      <c r="Z921" s="2"/>
    </row>
    <row r="922" spans="1:26" ht="15.75" customHeight="1">
      <c r="A922" s="4"/>
      <c r="B922" s="5"/>
      <c r="C922" s="4"/>
      <c r="D922" s="2"/>
      <c r="E922" s="4"/>
      <c r="F922" s="2"/>
      <c r="G922" s="2"/>
      <c r="H922" s="5"/>
      <c r="I922" s="5"/>
      <c r="J922" s="2"/>
      <c r="K922" s="2"/>
      <c r="L922" s="2"/>
      <c r="M922" s="2"/>
      <c r="N922" s="2"/>
      <c r="O922" s="2"/>
      <c r="P922" s="2"/>
      <c r="Q922" s="2"/>
      <c r="R922" s="2"/>
      <c r="S922" s="2"/>
      <c r="T922" s="2"/>
      <c r="U922" s="2"/>
      <c r="V922" s="2"/>
      <c r="W922" s="2"/>
      <c r="X922" s="2"/>
      <c r="Y922" s="2"/>
      <c r="Z922" s="2"/>
    </row>
    <row r="923" spans="1:26" ht="15.75" customHeight="1">
      <c r="A923" s="4"/>
      <c r="B923" s="5"/>
      <c r="C923" s="4"/>
      <c r="D923" s="2"/>
      <c r="E923" s="4"/>
      <c r="F923" s="2"/>
      <c r="G923" s="2"/>
      <c r="H923" s="5"/>
      <c r="I923" s="5"/>
      <c r="J923" s="2"/>
      <c r="K923" s="2"/>
      <c r="L923" s="2"/>
      <c r="M923" s="2"/>
      <c r="N923" s="2"/>
      <c r="O923" s="2"/>
      <c r="P923" s="2"/>
      <c r="Q923" s="2"/>
      <c r="R923" s="2"/>
      <c r="S923" s="2"/>
      <c r="T923" s="2"/>
      <c r="U923" s="2"/>
      <c r="V923" s="2"/>
      <c r="W923" s="2"/>
      <c r="X923" s="2"/>
      <c r="Y923" s="2"/>
      <c r="Z923" s="2"/>
    </row>
    <row r="924" spans="1:26" ht="15.75" customHeight="1">
      <c r="A924" s="4"/>
      <c r="B924" s="5"/>
      <c r="C924" s="4"/>
      <c r="D924" s="2"/>
      <c r="E924" s="4"/>
      <c r="F924" s="2"/>
      <c r="G924" s="2"/>
      <c r="H924" s="5"/>
      <c r="I924" s="5"/>
      <c r="J924" s="2"/>
      <c r="K924" s="2"/>
      <c r="L924" s="2"/>
      <c r="M924" s="2"/>
      <c r="N924" s="2"/>
      <c r="O924" s="2"/>
      <c r="P924" s="2"/>
      <c r="Q924" s="2"/>
      <c r="R924" s="2"/>
      <c r="S924" s="2"/>
      <c r="T924" s="2"/>
      <c r="U924" s="2"/>
      <c r="V924" s="2"/>
      <c r="W924" s="2"/>
      <c r="X924" s="2"/>
      <c r="Y924" s="2"/>
      <c r="Z924" s="2"/>
    </row>
    <row r="925" spans="1:26" ht="15.75" customHeight="1">
      <c r="A925" s="4"/>
      <c r="B925" s="5"/>
      <c r="C925" s="4"/>
      <c r="D925" s="2"/>
      <c r="E925" s="4"/>
      <c r="F925" s="2"/>
      <c r="G925" s="2"/>
      <c r="H925" s="5"/>
      <c r="I925" s="5"/>
      <c r="J925" s="2"/>
      <c r="K925" s="2"/>
      <c r="L925" s="2"/>
      <c r="M925" s="2"/>
      <c r="N925" s="2"/>
      <c r="O925" s="2"/>
      <c r="P925" s="2"/>
      <c r="Q925" s="2"/>
      <c r="R925" s="2"/>
      <c r="S925" s="2"/>
      <c r="T925" s="2"/>
      <c r="U925" s="2"/>
      <c r="V925" s="2"/>
      <c r="W925" s="2"/>
      <c r="X925" s="2"/>
      <c r="Y925" s="2"/>
      <c r="Z925" s="2"/>
    </row>
    <row r="926" spans="1:26" ht="15.75" customHeight="1">
      <c r="A926" s="4"/>
      <c r="B926" s="5"/>
      <c r="C926" s="4"/>
      <c r="D926" s="2"/>
      <c r="E926" s="4"/>
      <c r="F926" s="2"/>
      <c r="G926" s="2"/>
      <c r="H926" s="5"/>
      <c r="I926" s="5"/>
      <c r="J926" s="2"/>
      <c r="K926" s="2"/>
      <c r="L926" s="2"/>
      <c r="M926" s="2"/>
      <c r="N926" s="2"/>
      <c r="O926" s="2"/>
      <c r="P926" s="2"/>
      <c r="Q926" s="2"/>
      <c r="R926" s="2"/>
      <c r="S926" s="2"/>
      <c r="T926" s="2"/>
      <c r="U926" s="2"/>
      <c r="V926" s="2"/>
      <c r="W926" s="2"/>
      <c r="X926" s="2"/>
      <c r="Y926" s="2"/>
      <c r="Z926" s="2"/>
    </row>
    <row r="927" spans="1:26" ht="15.75" customHeight="1">
      <c r="A927" s="4"/>
      <c r="B927" s="5"/>
      <c r="C927" s="4"/>
      <c r="D927" s="2"/>
      <c r="E927" s="4"/>
      <c r="F927" s="2"/>
      <c r="G927" s="2"/>
      <c r="H927" s="5"/>
      <c r="I927" s="5"/>
      <c r="J927" s="2"/>
      <c r="K927" s="2"/>
      <c r="L927" s="2"/>
      <c r="M927" s="2"/>
      <c r="N927" s="2"/>
      <c r="O927" s="2"/>
      <c r="P927" s="2"/>
      <c r="Q927" s="2"/>
      <c r="R927" s="2"/>
      <c r="S927" s="2"/>
      <c r="T927" s="2"/>
      <c r="U927" s="2"/>
      <c r="V927" s="2"/>
      <c r="W927" s="2"/>
      <c r="X927" s="2"/>
      <c r="Y927" s="2"/>
      <c r="Z927" s="2"/>
    </row>
    <row r="928" spans="1:26" ht="15.75" customHeight="1">
      <c r="A928" s="4"/>
      <c r="B928" s="5"/>
      <c r="C928" s="4"/>
      <c r="D928" s="2"/>
      <c r="E928" s="4"/>
      <c r="F928" s="2"/>
      <c r="G928" s="2"/>
      <c r="H928" s="5"/>
      <c r="I928" s="5"/>
      <c r="J928" s="2"/>
      <c r="K928" s="2"/>
      <c r="L928" s="2"/>
      <c r="M928" s="2"/>
      <c r="N928" s="2"/>
      <c r="O928" s="2"/>
      <c r="P928" s="2"/>
      <c r="Q928" s="2"/>
      <c r="R928" s="2"/>
      <c r="S928" s="2"/>
      <c r="T928" s="2"/>
      <c r="U928" s="2"/>
      <c r="V928" s="2"/>
      <c r="W928" s="2"/>
      <c r="X928" s="2"/>
      <c r="Y928" s="2"/>
      <c r="Z928" s="2"/>
    </row>
    <row r="929" spans="1:26" ht="15.75" customHeight="1">
      <c r="A929" s="4"/>
      <c r="B929" s="5"/>
      <c r="C929" s="4"/>
      <c r="D929" s="2"/>
      <c r="E929" s="4"/>
      <c r="F929" s="2"/>
      <c r="G929" s="2"/>
      <c r="H929" s="5"/>
      <c r="I929" s="5"/>
      <c r="J929" s="2"/>
      <c r="K929" s="2"/>
      <c r="L929" s="2"/>
      <c r="M929" s="2"/>
      <c r="N929" s="2"/>
      <c r="O929" s="2"/>
      <c r="P929" s="2"/>
      <c r="Q929" s="2"/>
      <c r="R929" s="2"/>
      <c r="S929" s="2"/>
      <c r="T929" s="2"/>
      <c r="U929" s="2"/>
      <c r="V929" s="2"/>
      <c r="W929" s="2"/>
      <c r="X929" s="2"/>
      <c r="Y929" s="2"/>
      <c r="Z929" s="2"/>
    </row>
    <row r="930" spans="1:26" ht="15.75" customHeight="1">
      <c r="A930" s="4"/>
      <c r="B930" s="5"/>
      <c r="C930" s="4"/>
      <c r="D930" s="2"/>
      <c r="E930" s="4"/>
      <c r="F930" s="2"/>
      <c r="G930" s="2"/>
      <c r="H930" s="5"/>
      <c r="I930" s="5"/>
      <c r="J930" s="2"/>
      <c r="K930" s="2"/>
      <c r="L930" s="2"/>
      <c r="M930" s="2"/>
      <c r="N930" s="2"/>
      <c r="O930" s="2"/>
      <c r="P930" s="2"/>
      <c r="Q930" s="2"/>
      <c r="R930" s="2"/>
      <c r="S930" s="2"/>
      <c r="T930" s="2"/>
      <c r="U930" s="2"/>
      <c r="V930" s="2"/>
      <c r="W930" s="2"/>
      <c r="X930" s="2"/>
      <c r="Y930" s="2"/>
      <c r="Z930" s="2"/>
    </row>
    <row r="931" spans="1:26" ht="15.75" customHeight="1">
      <c r="A931" s="4"/>
      <c r="B931" s="5"/>
      <c r="C931" s="4"/>
      <c r="D931" s="2"/>
      <c r="E931" s="4"/>
      <c r="F931" s="2"/>
      <c r="G931" s="2"/>
      <c r="H931" s="5"/>
      <c r="I931" s="5"/>
      <c r="J931" s="2"/>
      <c r="K931" s="2"/>
      <c r="L931" s="2"/>
      <c r="M931" s="2"/>
      <c r="N931" s="2"/>
      <c r="O931" s="2"/>
      <c r="P931" s="2"/>
      <c r="Q931" s="2"/>
      <c r="R931" s="2"/>
      <c r="S931" s="2"/>
      <c r="T931" s="2"/>
      <c r="U931" s="2"/>
      <c r="V931" s="2"/>
      <c r="W931" s="2"/>
      <c r="X931" s="2"/>
      <c r="Y931" s="2"/>
      <c r="Z931" s="2"/>
    </row>
    <row r="932" spans="1:26" ht="15.75" customHeight="1">
      <c r="A932" s="4"/>
      <c r="B932" s="5"/>
      <c r="C932" s="4"/>
      <c r="D932" s="2"/>
      <c r="E932" s="4"/>
      <c r="F932" s="2"/>
      <c r="G932" s="2"/>
      <c r="H932" s="5"/>
      <c r="I932" s="5"/>
      <c r="J932" s="2"/>
      <c r="K932" s="2"/>
      <c r="L932" s="2"/>
      <c r="M932" s="2"/>
      <c r="N932" s="2"/>
      <c r="O932" s="2"/>
      <c r="P932" s="2"/>
      <c r="Q932" s="2"/>
      <c r="R932" s="2"/>
      <c r="S932" s="2"/>
      <c r="T932" s="2"/>
      <c r="U932" s="2"/>
      <c r="V932" s="2"/>
      <c r="W932" s="2"/>
      <c r="X932" s="2"/>
      <c r="Y932" s="2"/>
      <c r="Z932" s="2"/>
    </row>
    <row r="933" spans="1:26" ht="15.75" customHeight="1">
      <c r="A933" s="4"/>
      <c r="B933" s="5"/>
      <c r="C933" s="4"/>
      <c r="D933" s="2"/>
      <c r="E933" s="4"/>
      <c r="F933" s="2"/>
      <c r="G933" s="2"/>
      <c r="H933" s="5"/>
      <c r="I933" s="5"/>
      <c r="J933" s="2"/>
      <c r="K933" s="2"/>
      <c r="L933" s="2"/>
      <c r="M933" s="2"/>
      <c r="N933" s="2"/>
      <c r="O933" s="2"/>
      <c r="P933" s="2"/>
      <c r="Q933" s="2"/>
      <c r="R933" s="2"/>
      <c r="S933" s="2"/>
      <c r="T933" s="2"/>
      <c r="U933" s="2"/>
      <c r="V933" s="2"/>
      <c r="W933" s="2"/>
      <c r="X933" s="2"/>
      <c r="Y933" s="2"/>
      <c r="Z933" s="2"/>
    </row>
    <row r="934" spans="1:26" ht="15.75" customHeight="1">
      <c r="A934" s="4"/>
      <c r="B934" s="5"/>
      <c r="C934" s="4"/>
      <c r="D934" s="2"/>
      <c r="E934" s="4"/>
      <c r="F934" s="2"/>
      <c r="G934" s="2"/>
      <c r="H934" s="5"/>
      <c r="I934" s="5"/>
      <c r="J934" s="2"/>
      <c r="K934" s="2"/>
      <c r="L934" s="2"/>
      <c r="M934" s="2"/>
      <c r="N934" s="2"/>
      <c r="O934" s="2"/>
      <c r="P934" s="2"/>
      <c r="Q934" s="2"/>
      <c r="R934" s="2"/>
      <c r="S934" s="2"/>
      <c r="T934" s="2"/>
      <c r="U934" s="2"/>
      <c r="V934" s="2"/>
      <c r="W934" s="2"/>
      <c r="X934" s="2"/>
      <c r="Y934" s="2"/>
      <c r="Z934" s="2"/>
    </row>
    <row r="935" spans="1:26" ht="15.75" customHeight="1">
      <c r="A935" s="4"/>
      <c r="B935" s="5"/>
      <c r="C935" s="4"/>
      <c r="D935" s="2"/>
      <c r="E935" s="4"/>
      <c r="F935" s="2"/>
      <c r="G935" s="2"/>
      <c r="H935" s="5"/>
      <c r="I935" s="5"/>
      <c r="J935" s="2"/>
      <c r="K935" s="2"/>
      <c r="L935" s="2"/>
      <c r="M935" s="2"/>
      <c r="N935" s="2"/>
      <c r="O935" s="2"/>
      <c r="P935" s="2"/>
      <c r="Q935" s="2"/>
      <c r="R935" s="2"/>
      <c r="S935" s="2"/>
      <c r="T935" s="2"/>
      <c r="U935" s="2"/>
      <c r="V935" s="2"/>
      <c r="W935" s="2"/>
      <c r="X935" s="2"/>
      <c r="Y935" s="2"/>
      <c r="Z935" s="2"/>
    </row>
    <row r="936" spans="1:26" ht="15.75" customHeight="1">
      <c r="A936" s="4"/>
      <c r="B936" s="5"/>
      <c r="C936" s="4"/>
      <c r="D936" s="2"/>
      <c r="E936" s="4"/>
      <c r="F936" s="2"/>
      <c r="G936" s="2"/>
      <c r="H936" s="5"/>
      <c r="I936" s="5"/>
      <c r="J936" s="2"/>
      <c r="K936" s="2"/>
      <c r="L936" s="2"/>
      <c r="M936" s="2"/>
      <c r="N936" s="2"/>
      <c r="O936" s="2"/>
      <c r="P936" s="2"/>
      <c r="Q936" s="2"/>
      <c r="R936" s="2"/>
      <c r="S936" s="2"/>
      <c r="T936" s="2"/>
      <c r="U936" s="2"/>
      <c r="V936" s="2"/>
      <c r="W936" s="2"/>
      <c r="X936" s="2"/>
      <c r="Y936" s="2"/>
      <c r="Z936" s="2"/>
    </row>
    <row r="937" spans="1:26" ht="15.75" customHeight="1">
      <c r="A937" s="4"/>
      <c r="B937" s="5"/>
      <c r="C937" s="4"/>
      <c r="D937" s="2"/>
      <c r="E937" s="4"/>
      <c r="F937" s="2"/>
      <c r="G937" s="2"/>
      <c r="H937" s="5"/>
      <c r="I937" s="5"/>
      <c r="J937" s="2"/>
      <c r="K937" s="2"/>
      <c r="L937" s="2"/>
      <c r="M937" s="2"/>
      <c r="N937" s="2"/>
      <c r="O937" s="2"/>
      <c r="P937" s="2"/>
      <c r="Q937" s="2"/>
      <c r="R937" s="2"/>
      <c r="S937" s="2"/>
      <c r="T937" s="2"/>
      <c r="U937" s="2"/>
      <c r="V937" s="2"/>
      <c r="W937" s="2"/>
      <c r="X937" s="2"/>
      <c r="Y937" s="2"/>
      <c r="Z937" s="2"/>
    </row>
    <row r="938" spans="1:26" ht="15.75" customHeight="1">
      <c r="A938" s="4"/>
      <c r="B938" s="5"/>
      <c r="C938" s="4"/>
      <c r="D938" s="2"/>
      <c r="E938" s="4"/>
      <c r="F938" s="2"/>
      <c r="G938" s="2"/>
      <c r="H938" s="5"/>
      <c r="I938" s="5"/>
      <c r="J938" s="2"/>
      <c r="K938" s="2"/>
      <c r="L938" s="2"/>
      <c r="M938" s="2"/>
      <c r="N938" s="2"/>
      <c r="O938" s="2"/>
      <c r="P938" s="2"/>
      <c r="Q938" s="2"/>
      <c r="R938" s="2"/>
      <c r="S938" s="2"/>
      <c r="T938" s="2"/>
      <c r="U938" s="2"/>
      <c r="V938" s="2"/>
      <c r="W938" s="2"/>
      <c r="X938" s="2"/>
      <c r="Y938" s="2"/>
      <c r="Z938" s="2"/>
    </row>
    <row r="939" spans="1:26" ht="15.75" customHeight="1">
      <c r="A939" s="4"/>
      <c r="B939" s="5"/>
      <c r="C939" s="4"/>
      <c r="D939" s="2"/>
      <c r="E939" s="4"/>
      <c r="F939" s="2"/>
      <c r="G939" s="2"/>
      <c r="H939" s="5"/>
      <c r="I939" s="5"/>
      <c r="J939" s="2"/>
      <c r="K939" s="2"/>
      <c r="L939" s="2"/>
      <c r="M939" s="2"/>
      <c r="N939" s="2"/>
      <c r="O939" s="2"/>
      <c r="P939" s="2"/>
      <c r="Q939" s="2"/>
      <c r="R939" s="2"/>
      <c r="S939" s="2"/>
      <c r="T939" s="2"/>
      <c r="U939" s="2"/>
      <c r="V939" s="2"/>
      <c r="W939" s="2"/>
      <c r="X939" s="2"/>
      <c r="Y939" s="2"/>
      <c r="Z939" s="2"/>
    </row>
    <row r="940" spans="1:26" ht="15.75" customHeight="1">
      <c r="A940" s="4"/>
      <c r="B940" s="5"/>
      <c r="C940" s="4"/>
      <c r="D940" s="2"/>
      <c r="E940" s="4"/>
      <c r="F940" s="2"/>
      <c r="G940" s="2"/>
      <c r="H940" s="5"/>
      <c r="I940" s="5"/>
      <c r="J940" s="2"/>
      <c r="K940" s="2"/>
      <c r="L940" s="2"/>
      <c r="M940" s="2"/>
      <c r="N940" s="2"/>
      <c r="O940" s="2"/>
      <c r="P940" s="2"/>
      <c r="Q940" s="2"/>
      <c r="R940" s="2"/>
      <c r="S940" s="2"/>
      <c r="T940" s="2"/>
      <c r="U940" s="2"/>
      <c r="V940" s="2"/>
      <c r="W940" s="2"/>
      <c r="X940" s="2"/>
      <c r="Y940" s="2"/>
      <c r="Z940" s="2"/>
    </row>
    <row r="941" spans="1:26" ht="15.75" customHeight="1">
      <c r="A941" s="4"/>
      <c r="B941" s="5"/>
      <c r="C941" s="4"/>
      <c r="D941" s="2"/>
      <c r="E941" s="4"/>
      <c r="F941" s="2"/>
      <c r="G941" s="2"/>
      <c r="H941" s="5"/>
      <c r="I941" s="5"/>
      <c r="J941" s="2"/>
      <c r="K941" s="2"/>
      <c r="L941" s="2"/>
      <c r="M941" s="2"/>
      <c r="N941" s="2"/>
      <c r="O941" s="2"/>
      <c r="P941" s="2"/>
      <c r="Q941" s="2"/>
      <c r="R941" s="2"/>
      <c r="S941" s="2"/>
      <c r="T941" s="2"/>
      <c r="U941" s="2"/>
      <c r="V941" s="2"/>
      <c r="W941" s="2"/>
      <c r="X941" s="2"/>
      <c r="Y941" s="2"/>
      <c r="Z941" s="2"/>
    </row>
    <row r="942" spans="1:26" ht="15.75" customHeight="1">
      <c r="A942" s="4"/>
      <c r="B942" s="5"/>
      <c r="C942" s="4"/>
      <c r="D942" s="2"/>
      <c r="E942" s="4"/>
      <c r="F942" s="2"/>
      <c r="G942" s="2"/>
      <c r="H942" s="5"/>
      <c r="I942" s="5"/>
      <c r="J942" s="2"/>
      <c r="K942" s="2"/>
      <c r="L942" s="2"/>
      <c r="M942" s="2"/>
      <c r="N942" s="2"/>
      <c r="O942" s="2"/>
      <c r="P942" s="2"/>
      <c r="Q942" s="2"/>
      <c r="R942" s="2"/>
      <c r="S942" s="2"/>
      <c r="T942" s="2"/>
      <c r="U942" s="2"/>
      <c r="V942" s="2"/>
      <c r="W942" s="2"/>
      <c r="X942" s="2"/>
      <c r="Y942" s="2"/>
      <c r="Z942" s="2"/>
    </row>
    <row r="943" spans="1:26" ht="15.75" customHeight="1">
      <c r="A943" s="4"/>
      <c r="B943" s="5"/>
      <c r="C943" s="4"/>
      <c r="D943" s="2"/>
      <c r="E943" s="4"/>
      <c r="F943" s="2"/>
      <c r="G943" s="2"/>
      <c r="H943" s="5"/>
      <c r="I943" s="5"/>
      <c r="J943" s="2"/>
      <c r="K943" s="2"/>
      <c r="L943" s="2"/>
      <c r="M943" s="2"/>
      <c r="N943" s="2"/>
      <c r="O943" s="2"/>
      <c r="P943" s="2"/>
      <c r="Q943" s="2"/>
      <c r="R943" s="2"/>
      <c r="S943" s="2"/>
      <c r="T943" s="2"/>
      <c r="U943" s="2"/>
      <c r="V943" s="2"/>
      <c r="W943" s="2"/>
      <c r="X943" s="2"/>
      <c r="Y943" s="2"/>
      <c r="Z943" s="2"/>
    </row>
    <row r="944" spans="1:26" ht="15.75" customHeight="1">
      <c r="A944" s="4"/>
      <c r="B944" s="5"/>
      <c r="C944" s="4"/>
      <c r="D944" s="2"/>
      <c r="E944" s="4"/>
      <c r="F944" s="2"/>
      <c r="G944" s="2"/>
      <c r="H944" s="5"/>
      <c r="I944" s="5"/>
      <c r="J944" s="2"/>
      <c r="K944" s="2"/>
      <c r="L944" s="2"/>
      <c r="M944" s="2"/>
      <c r="N944" s="2"/>
      <c r="O944" s="2"/>
      <c r="P944" s="2"/>
      <c r="Q944" s="2"/>
      <c r="R944" s="2"/>
      <c r="S944" s="2"/>
      <c r="T944" s="2"/>
      <c r="U944" s="2"/>
      <c r="V944" s="2"/>
      <c r="W944" s="2"/>
      <c r="X944" s="2"/>
      <c r="Y944" s="2"/>
      <c r="Z944" s="2"/>
    </row>
    <row r="945" spans="1:26" ht="15.75" customHeight="1">
      <c r="A945" s="4"/>
      <c r="B945" s="5"/>
      <c r="C945" s="4"/>
      <c r="D945" s="2"/>
      <c r="E945" s="4"/>
      <c r="F945" s="2"/>
      <c r="G945" s="2"/>
      <c r="H945" s="5"/>
      <c r="I945" s="5"/>
      <c r="J945" s="2"/>
      <c r="K945" s="2"/>
      <c r="L945" s="2"/>
      <c r="M945" s="2"/>
      <c r="N945" s="2"/>
      <c r="O945" s="2"/>
      <c r="P945" s="2"/>
      <c r="Q945" s="2"/>
      <c r="R945" s="2"/>
      <c r="S945" s="2"/>
      <c r="T945" s="2"/>
      <c r="U945" s="2"/>
      <c r="V945" s="2"/>
      <c r="W945" s="2"/>
      <c r="X945" s="2"/>
      <c r="Y945" s="2"/>
      <c r="Z945" s="2"/>
    </row>
    <row r="946" spans="1:26" ht="15.75" customHeight="1">
      <c r="A946" s="4"/>
      <c r="B946" s="5"/>
      <c r="C946" s="4"/>
      <c r="D946" s="2"/>
      <c r="E946" s="4"/>
      <c r="F946" s="2"/>
      <c r="G946" s="2"/>
      <c r="H946" s="5"/>
      <c r="I946" s="5"/>
      <c r="J946" s="2"/>
      <c r="K946" s="2"/>
      <c r="L946" s="2"/>
      <c r="M946" s="2"/>
      <c r="N946" s="2"/>
      <c r="O946" s="2"/>
      <c r="P946" s="2"/>
      <c r="Q946" s="2"/>
      <c r="R946" s="2"/>
      <c r="S946" s="2"/>
      <c r="T946" s="2"/>
      <c r="U946" s="2"/>
      <c r="V946" s="2"/>
      <c r="W946" s="2"/>
      <c r="X946" s="2"/>
      <c r="Y946" s="2"/>
      <c r="Z946" s="2"/>
    </row>
    <row r="947" spans="1:26" ht="15.75" customHeight="1">
      <c r="A947" s="4"/>
      <c r="B947" s="5"/>
      <c r="C947" s="4"/>
      <c r="D947" s="2"/>
      <c r="E947" s="4"/>
      <c r="F947" s="2"/>
      <c r="G947" s="2"/>
      <c r="H947" s="5"/>
      <c r="I947" s="5"/>
      <c r="J947" s="2"/>
      <c r="K947" s="2"/>
      <c r="L947" s="2"/>
      <c r="M947" s="2"/>
      <c r="N947" s="2"/>
      <c r="O947" s="2"/>
      <c r="P947" s="2"/>
      <c r="Q947" s="2"/>
      <c r="R947" s="2"/>
      <c r="S947" s="2"/>
      <c r="T947" s="2"/>
      <c r="U947" s="2"/>
      <c r="V947" s="2"/>
      <c r="W947" s="2"/>
      <c r="X947" s="2"/>
      <c r="Y947" s="2"/>
      <c r="Z947" s="2"/>
    </row>
    <row r="948" spans="1:26" ht="15.75" customHeight="1">
      <c r="A948" s="4"/>
      <c r="B948" s="5"/>
      <c r="C948" s="4"/>
      <c r="D948" s="2"/>
      <c r="E948" s="4"/>
      <c r="F948" s="2"/>
      <c r="G948" s="2"/>
      <c r="H948" s="5"/>
      <c r="I948" s="5"/>
      <c r="J948" s="2"/>
      <c r="K948" s="2"/>
      <c r="L948" s="2"/>
      <c r="M948" s="2"/>
      <c r="N948" s="2"/>
      <c r="O948" s="2"/>
      <c r="P948" s="2"/>
      <c r="Q948" s="2"/>
      <c r="R948" s="2"/>
      <c r="S948" s="2"/>
      <c r="T948" s="2"/>
      <c r="U948" s="2"/>
      <c r="V948" s="2"/>
      <c r="W948" s="2"/>
      <c r="X948" s="2"/>
      <c r="Y948" s="2"/>
      <c r="Z948" s="2"/>
    </row>
    <row r="949" spans="1:26" ht="15.75" customHeight="1">
      <c r="A949" s="4"/>
      <c r="B949" s="5"/>
      <c r="C949" s="4"/>
      <c r="D949" s="2"/>
      <c r="E949" s="4"/>
      <c r="F949" s="2"/>
      <c r="G949" s="2"/>
      <c r="H949" s="5"/>
      <c r="I949" s="5"/>
      <c r="J949" s="2"/>
      <c r="K949" s="2"/>
      <c r="L949" s="2"/>
      <c r="M949" s="2"/>
      <c r="N949" s="2"/>
      <c r="O949" s="2"/>
      <c r="P949" s="2"/>
      <c r="Q949" s="2"/>
      <c r="R949" s="2"/>
      <c r="S949" s="2"/>
      <c r="T949" s="2"/>
      <c r="U949" s="2"/>
      <c r="V949" s="2"/>
      <c r="W949" s="2"/>
      <c r="X949" s="2"/>
      <c r="Y949" s="2"/>
      <c r="Z949" s="2"/>
    </row>
    <row r="950" spans="1:26" ht="15.75" customHeight="1">
      <c r="A950" s="4"/>
      <c r="B950" s="5"/>
      <c r="C950" s="4"/>
      <c r="D950" s="2"/>
      <c r="E950" s="4"/>
      <c r="F950" s="2"/>
      <c r="G950" s="2"/>
      <c r="H950" s="5"/>
      <c r="I950" s="5"/>
      <c r="J950" s="2"/>
      <c r="K950" s="2"/>
      <c r="L950" s="2"/>
      <c r="M950" s="2"/>
      <c r="N950" s="2"/>
      <c r="O950" s="2"/>
      <c r="P950" s="2"/>
      <c r="Q950" s="2"/>
      <c r="R950" s="2"/>
      <c r="S950" s="2"/>
      <c r="T950" s="2"/>
      <c r="U950" s="2"/>
      <c r="V950" s="2"/>
      <c r="W950" s="2"/>
      <c r="X950" s="2"/>
      <c r="Y950" s="2"/>
      <c r="Z950" s="2"/>
    </row>
    <row r="951" spans="1:26" ht="15.75" customHeight="1">
      <c r="A951" s="4"/>
      <c r="B951" s="5"/>
      <c r="C951" s="4"/>
      <c r="D951" s="2"/>
      <c r="E951" s="4"/>
      <c r="F951" s="2"/>
      <c r="G951" s="2"/>
      <c r="H951" s="5"/>
      <c r="I951" s="5"/>
      <c r="J951" s="2"/>
      <c r="K951" s="2"/>
      <c r="L951" s="2"/>
      <c r="M951" s="2"/>
      <c r="N951" s="2"/>
      <c r="O951" s="2"/>
      <c r="P951" s="2"/>
      <c r="Q951" s="2"/>
      <c r="R951" s="2"/>
      <c r="S951" s="2"/>
      <c r="T951" s="2"/>
      <c r="U951" s="2"/>
      <c r="V951" s="2"/>
      <c r="W951" s="2"/>
      <c r="X951" s="2"/>
      <c r="Y951" s="2"/>
      <c r="Z951" s="2"/>
    </row>
    <row r="952" spans="1:26" ht="15.75" customHeight="1">
      <c r="A952" s="4"/>
      <c r="B952" s="5"/>
      <c r="C952" s="4"/>
      <c r="D952" s="2"/>
      <c r="E952" s="4"/>
      <c r="F952" s="2"/>
      <c r="G952" s="2"/>
      <c r="H952" s="5"/>
      <c r="I952" s="5"/>
      <c r="J952" s="2"/>
      <c r="K952" s="2"/>
      <c r="L952" s="2"/>
      <c r="M952" s="2"/>
      <c r="N952" s="2"/>
      <c r="O952" s="2"/>
      <c r="P952" s="2"/>
      <c r="Q952" s="2"/>
      <c r="R952" s="2"/>
      <c r="S952" s="2"/>
      <c r="T952" s="2"/>
      <c r="U952" s="2"/>
      <c r="V952" s="2"/>
      <c r="W952" s="2"/>
      <c r="X952" s="2"/>
      <c r="Y952" s="2"/>
      <c r="Z952" s="2"/>
    </row>
    <row r="953" spans="1:26" ht="15.75" customHeight="1">
      <c r="A953" s="4"/>
      <c r="B953" s="5"/>
      <c r="C953" s="4"/>
      <c r="D953" s="2"/>
      <c r="E953" s="4"/>
      <c r="F953" s="2"/>
      <c r="G953" s="2"/>
      <c r="H953" s="5"/>
      <c r="I953" s="5"/>
      <c r="J953" s="2"/>
      <c r="K953" s="2"/>
      <c r="L953" s="2"/>
      <c r="M953" s="2"/>
      <c r="N953" s="2"/>
      <c r="O953" s="2"/>
      <c r="P953" s="2"/>
      <c r="Q953" s="2"/>
      <c r="R953" s="2"/>
      <c r="S953" s="2"/>
      <c r="T953" s="2"/>
      <c r="U953" s="2"/>
      <c r="V953" s="2"/>
      <c r="W953" s="2"/>
      <c r="X953" s="2"/>
      <c r="Y953" s="2"/>
      <c r="Z953" s="2"/>
    </row>
    <row r="954" spans="1:26" ht="15.75" customHeight="1">
      <c r="A954" s="4"/>
      <c r="B954" s="5"/>
      <c r="C954" s="4"/>
      <c r="D954" s="2"/>
      <c r="E954" s="4"/>
      <c r="F954" s="2"/>
      <c r="G954" s="2"/>
      <c r="H954" s="5"/>
      <c r="I954" s="5"/>
      <c r="J954" s="2"/>
      <c r="K954" s="2"/>
      <c r="L954" s="2"/>
      <c r="M954" s="2"/>
      <c r="N954" s="2"/>
      <c r="O954" s="2"/>
      <c r="P954" s="2"/>
      <c r="Q954" s="2"/>
      <c r="R954" s="2"/>
      <c r="S954" s="2"/>
      <c r="T954" s="2"/>
      <c r="U954" s="2"/>
      <c r="V954" s="2"/>
      <c r="W954" s="2"/>
      <c r="X954" s="2"/>
      <c r="Y954" s="2"/>
      <c r="Z954" s="2"/>
    </row>
    <row r="955" spans="1:26" ht="15.75" customHeight="1">
      <c r="A955" s="4"/>
      <c r="B955" s="5"/>
      <c r="C955" s="4"/>
      <c r="D955" s="2"/>
      <c r="E955" s="4"/>
      <c r="F955" s="2"/>
      <c r="G955" s="2"/>
      <c r="H955" s="5"/>
      <c r="I955" s="5"/>
      <c r="J955" s="2"/>
      <c r="K955" s="2"/>
      <c r="L955" s="2"/>
      <c r="M955" s="2"/>
      <c r="N955" s="2"/>
      <c r="O955" s="2"/>
      <c r="P955" s="2"/>
      <c r="Q955" s="2"/>
      <c r="R955" s="2"/>
      <c r="S955" s="2"/>
      <c r="T955" s="2"/>
      <c r="U955" s="2"/>
      <c r="V955" s="2"/>
      <c r="W955" s="2"/>
      <c r="X955" s="2"/>
      <c r="Y955" s="2"/>
      <c r="Z955" s="2"/>
    </row>
    <row r="956" spans="1:26" ht="15.75" customHeight="1">
      <c r="A956" s="4"/>
      <c r="B956" s="5"/>
      <c r="C956" s="4"/>
      <c r="D956" s="2"/>
      <c r="E956" s="4"/>
      <c r="F956" s="2"/>
      <c r="G956" s="2"/>
      <c r="H956" s="5"/>
      <c r="I956" s="5"/>
      <c r="J956" s="2"/>
      <c r="K956" s="2"/>
      <c r="L956" s="2"/>
      <c r="M956" s="2"/>
      <c r="N956" s="2"/>
      <c r="O956" s="2"/>
      <c r="P956" s="2"/>
      <c r="Q956" s="2"/>
      <c r="R956" s="2"/>
      <c r="S956" s="2"/>
      <c r="T956" s="2"/>
      <c r="U956" s="2"/>
      <c r="V956" s="2"/>
      <c r="W956" s="2"/>
      <c r="X956" s="2"/>
      <c r="Y956" s="2"/>
      <c r="Z956" s="2"/>
    </row>
    <row r="957" spans="1:26" ht="15.75" customHeight="1">
      <c r="A957" s="4"/>
      <c r="B957" s="5"/>
      <c r="C957" s="4"/>
      <c r="D957" s="2"/>
      <c r="E957" s="4"/>
      <c r="F957" s="2"/>
      <c r="G957" s="2"/>
      <c r="H957" s="5"/>
      <c r="I957" s="5"/>
      <c r="J957" s="2"/>
      <c r="K957" s="2"/>
      <c r="L957" s="2"/>
      <c r="M957" s="2"/>
      <c r="N957" s="2"/>
      <c r="O957" s="2"/>
      <c r="P957" s="2"/>
      <c r="Q957" s="2"/>
      <c r="R957" s="2"/>
      <c r="S957" s="2"/>
      <c r="T957" s="2"/>
      <c r="U957" s="2"/>
      <c r="V957" s="2"/>
      <c r="W957" s="2"/>
      <c r="X957" s="2"/>
      <c r="Y957" s="2"/>
      <c r="Z957" s="2"/>
    </row>
    <row r="958" spans="1:26" ht="15.75" customHeight="1">
      <c r="A958" s="4"/>
      <c r="B958" s="5"/>
      <c r="C958" s="4"/>
      <c r="D958" s="2"/>
      <c r="E958" s="4"/>
      <c r="F958" s="2"/>
      <c r="G958" s="2"/>
      <c r="H958" s="5"/>
      <c r="I958" s="5"/>
      <c r="J958" s="2"/>
      <c r="K958" s="2"/>
      <c r="L958" s="2"/>
      <c r="M958" s="2"/>
      <c r="N958" s="2"/>
      <c r="O958" s="2"/>
      <c r="P958" s="2"/>
      <c r="Q958" s="2"/>
      <c r="R958" s="2"/>
      <c r="S958" s="2"/>
      <c r="T958" s="2"/>
      <c r="U958" s="2"/>
      <c r="V958" s="2"/>
      <c r="W958" s="2"/>
      <c r="X958" s="2"/>
      <c r="Y958" s="2"/>
      <c r="Z958" s="2"/>
    </row>
    <row r="959" spans="1:26" ht="15.75" customHeight="1">
      <c r="A959" s="4"/>
      <c r="B959" s="5"/>
      <c r="C959" s="4"/>
      <c r="D959" s="2"/>
      <c r="E959" s="4"/>
      <c r="F959" s="2"/>
      <c r="G959" s="2"/>
      <c r="H959" s="5"/>
      <c r="I959" s="5"/>
      <c r="J959" s="2"/>
      <c r="K959" s="2"/>
      <c r="L959" s="2"/>
      <c r="M959" s="2"/>
      <c r="N959" s="2"/>
      <c r="O959" s="2"/>
      <c r="P959" s="2"/>
      <c r="Q959" s="2"/>
      <c r="R959" s="2"/>
      <c r="S959" s="2"/>
      <c r="T959" s="2"/>
      <c r="U959" s="2"/>
      <c r="V959" s="2"/>
      <c r="W959" s="2"/>
      <c r="X959" s="2"/>
      <c r="Y959" s="2"/>
      <c r="Z959" s="2"/>
    </row>
    <row r="960" spans="1:26" ht="15.75" customHeight="1">
      <c r="A960" s="4"/>
      <c r="B960" s="5"/>
      <c r="C960" s="4"/>
      <c r="D960" s="2"/>
      <c r="E960" s="4"/>
      <c r="F960" s="2"/>
      <c r="G960" s="2"/>
      <c r="H960" s="5"/>
      <c r="I960" s="5"/>
      <c r="J960" s="2"/>
      <c r="K960" s="2"/>
      <c r="L960" s="2"/>
      <c r="M960" s="2"/>
      <c r="N960" s="2"/>
      <c r="O960" s="2"/>
      <c r="P960" s="2"/>
      <c r="Q960" s="2"/>
      <c r="R960" s="2"/>
      <c r="S960" s="2"/>
      <c r="T960" s="2"/>
      <c r="U960" s="2"/>
      <c r="V960" s="2"/>
      <c r="W960" s="2"/>
      <c r="X960" s="2"/>
      <c r="Y960" s="2"/>
      <c r="Z960" s="2"/>
    </row>
    <row r="961" spans="1:26" ht="15.75" customHeight="1">
      <c r="A961" s="4"/>
      <c r="B961" s="5"/>
      <c r="C961" s="4"/>
      <c r="D961" s="2"/>
      <c r="E961" s="4"/>
      <c r="F961" s="2"/>
      <c r="G961" s="2"/>
      <c r="H961" s="5"/>
      <c r="I961" s="5"/>
      <c r="J961" s="2"/>
      <c r="K961" s="2"/>
      <c r="L961" s="2"/>
      <c r="M961" s="2"/>
      <c r="N961" s="2"/>
      <c r="O961" s="2"/>
      <c r="P961" s="2"/>
      <c r="Q961" s="2"/>
      <c r="R961" s="2"/>
      <c r="S961" s="2"/>
      <c r="T961" s="2"/>
      <c r="U961" s="2"/>
      <c r="V961" s="2"/>
      <c r="W961" s="2"/>
      <c r="X961" s="2"/>
      <c r="Y961" s="2"/>
      <c r="Z961" s="2"/>
    </row>
    <row r="962" spans="1:26" ht="15.75" customHeight="1">
      <c r="A962" s="4"/>
      <c r="B962" s="5"/>
      <c r="C962" s="4"/>
      <c r="D962" s="2"/>
      <c r="E962" s="4"/>
      <c r="F962" s="2"/>
      <c r="G962" s="2"/>
      <c r="H962" s="5"/>
      <c r="I962" s="5"/>
      <c r="J962" s="2"/>
      <c r="K962" s="2"/>
      <c r="L962" s="2"/>
      <c r="M962" s="2"/>
      <c r="N962" s="2"/>
      <c r="O962" s="2"/>
      <c r="P962" s="2"/>
      <c r="Q962" s="2"/>
      <c r="R962" s="2"/>
      <c r="S962" s="2"/>
      <c r="T962" s="2"/>
      <c r="U962" s="2"/>
      <c r="V962" s="2"/>
      <c r="W962" s="2"/>
      <c r="X962" s="2"/>
      <c r="Y962" s="2"/>
      <c r="Z962" s="2"/>
    </row>
    <row r="963" spans="1:26" ht="15.75" customHeight="1">
      <c r="A963" s="4"/>
      <c r="B963" s="5"/>
      <c r="C963" s="4"/>
      <c r="D963" s="2"/>
      <c r="E963" s="4"/>
      <c r="F963" s="2"/>
      <c r="G963" s="2"/>
      <c r="H963" s="5"/>
      <c r="I963" s="5"/>
      <c r="J963" s="2"/>
      <c r="K963" s="2"/>
      <c r="L963" s="2"/>
      <c r="M963" s="2"/>
      <c r="N963" s="2"/>
      <c r="O963" s="2"/>
      <c r="P963" s="2"/>
      <c r="Q963" s="2"/>
      <c r="R963" s="2"/>
      <c r="S963" s="2"/>
      <c r="T963" s="2"/>
      <c r="U963" s="2"/>
      <c r="V963" s="2"/>
      <c r="W963" s="2"/>
      <c r="X963" s="2"/>
      <c r="Y963" s="2"/>
      <c r="Z963" s="2"/>
    </row>
    <row r="964" spans="1:26" ht="15.75" customHeight="1">
      <c r="A964" s="4"/>
      <c r="B964" s="5"/>
      <c r="C964" s="4"/>
      <c r="D964" s="2"/>
      <c r="E964" s="4"/>
      <c r="F964" s="2"/>
      <c r="G964" s="2"/>
      <c r="H964" s="5"/>
      <c r="I964" s="5"/>
      <c r="J964" s="2"/>
      <c r="K964" s="2"/>
      <c r="L964" s="2"/>
      <c r="M964" s="2"/>
      <c r="N964" s="2"/>
      <c r="O964" s="2"/>
      <c r="P964" s="2"/>
      <c r="Q964" s="2"/>
      <c r="R964" s="2"/>
      <c r="S964" s="2"/>
      <c r="T964" s="2"/>
      <c r="U964" s="2"/>
      <c r="V964" s="2"/>
      <c r="W964" s="2"/>
      <c r="X964" s="2"/>
      <c r="Y964" s="2"/>
      <c r="Z964" s="2"/>
    </row>
    <row r="965" spans="1:26" ht="15.75" customHeight="1">
      <c r="A965" s="4"/>
      <c r="B965" s="5"/>
      <c r="C965" s="4"/>
      <c r="D965" s="2"/>
      <c r="E965" s="4"/>
      <c r="F965" s="2"/>
      <c r="G965" s="2"/>
      <c r="H965" s="5"/>
      <c r="I965" s="5"/>
      <c r="J965" s="2"/>
      <c r="K965" s="2"/>
      <c r="L965" s="2"/>
      <c r="M965" s="2"/>
      <c r="N965" s="2"/>
      <c r="O965" s="2"/>
      <c r="P965" s="2"/>
      <c r="Q965" s="2"/>
      <c r="R965" s="2"/>
      <c r="S965" s="2"/>
      <c r="T965" s="2"/>
      <c r="U965" s="2"/>
      <c r="V965" s="2"/>
      <c r="W965" s="2"/>
      <c r="X965" s="2"/>
      <c r="Y965" s="2"/>
      <c r="Z965" s="2"/>
    </row>
    <row r="966" spans="1:26" ht="15.75" customHeight="1">
      <c r="A966" s="4"/>
      <c r="B966" s="5"/>
      <c r="C966" s="4"/>
      <c r="D966" s="2"/>
      <c r="E966" s="4"/>
      <c r="F966" s="2"/>
      <c r="G966" s="2"/>
      <c r="H966" s="5"/>
      <c r="I966" s="5"/>
      <c r="J966" s="2"/>
      <c r="K966" s="2"/>
      <c r="L966" s="2"/>
      <c r="M966" s="2"/>
      <c r="N966" s="2"/>
      <c r="O966" s="2"/>
      <c r="P966" s="2"/>
      <c r="Q966" s="2"/>
      <c r="R966" s="2"/>
      <c r="S966" s="2"/>
      <c r="T966" s="2"/>
      <c r="U966" s="2"/>
      <c r="V966" s="2"/>
      <c r="W966" s="2"/>
      <c r="X966" s="2"/>
      <c r="Y966" s="2"/>
      <c r="Z966" s="2"/>
    </row>
    <row r="967" spans="1:26" ht="15.75" customHeight="1">
      <c r="A967" s="4"/>
      <c r="B967" s="5"/>
      <c r="C967" s="4"/>
      <c r="D967" s="2"/>
      <c r="E967" s="4"/>
      <c r="F967" s="2"/>
      <c r="G967" s="2"/>
      <c r="H967" s="5"/>
      <c r="I967" s="5"/>
      <c r="J967" s="2"/>
      <c r="K967" s="2"/>
      <c r="L967" s="2"/>
      <c r="M967" s="2"/>
      <c r="N967" s="2"/>
      <c r="O967" s="2"/>
      <c r="P967" s="2"/>
      <c r="Q967" s="2"/>
      <c r="R967" s="2"/>
      <c r="S967" s="2"/>
      <c r="T967" s="2"/>
      <c r="U967" s="2"/>
      <c r="V967" s="2"/>
      <c r="W967" s="2"/>
      <c r="X967" s="2"/>
      <c r="Y967" s="2"/>
      <c r="Z967" s="2"/>
    </row>
    <row r="968" spans="1:26" ht="15.75" customHeight="1">
      <c r="A968" s="4"/>
      <c r="B968" s="5"/>
      <c r="C968" s="4"/>
      <c r="D968" s="2"/>
      <c r="E968" s="4"/>
      <c r="F968" s="2"/>
      <c r="G968" s="2"/>
      <c r="H968" s="5"/>
      <c r="I968" s="5"/>
      <c r="J968" s="2"/>
      <c r="K968" s="2"/>
      <c r="L968" s="2"/>
      <c r="M968" s="2"/>
      <c r="N968" s="2"/>
      <c r="O968" s="2"/>
      <c r="P968" s="2"/>
      <c r="Q968" s="2"/>
      <c r="R968" s="2"/>
      <c r="S968" s="2"/>
      <c r="T968" s="2"/>
      <c r="U968" s="2"/>
      <c r="V968" s="2"/>
      <c r="W968" s="2"/>
      <c r="X968" s="2"/>
      <c r="Y968" s="2"/>
      <c r="Z968" s="2"/>
    </row>
    <row r="969" spans="1:26" ht="15.75" customHeight="1">
      <c r="A969" s="4"/>
      <c r="B969" s="5"/>
      <c r="C969" s="4"/>
      <c r="D969" s="2"/>
      <c r="E969" s="4"/>
      <c r="F969" s="2"/>
      <c r="G969" s="2"/>
      <c r="H969" s="5"/>
      <c r="I969" s="5"/>
      <c r="J969" s="2"/>
      <c r="K969" s="2"/>
      <c r="L969" s="2"/>
      <c r="M969" s="2"/>
      <c r="N969" s="2"/>
      <c r="O969" s="2"/>
      <c r="P969" s="2"/>
      <c r="Q969" s="2"/>
      <c r="R969" s="2"/>
      <c r="S969" s="2"/>
      <c r="T969" s="2"/>
      <c r="U969" s="2"/>
      <c r="V969" s="2"/>
      <c r="W969" s="2"/>
      <c r="X969" s="2"/>
      <c r="Y969" s="2"/>
      <c r="Z969" s="2"/>
    </row>
    <row r="970" spans="1:26" ht="15.75" customHeight="1">
      <c r="A970" s="4"/>
      <c r="B970" s="5"/>
      <c r="C970" s="4"/>
      <c r="D970" s="2"/>
      <c r="E970" s="4"/>
      <c r="F970" s="2"/>
      <c r="G970" s="2"/>
      <c r="H970" s="5"/>
      <c r="I970" s="5"/>
      <c r="J970" s="2"/>
      <c r="K970" s="2"/>
      <c r="L970" s="2"/>
      <c r="M970" s="2"/>
      <c r="N970" s="2"/>
      <c r="O970" s="2"/>
      <c r="P970" s="2"/>
      <c r="Q970" s="2"/>
      <c r="R970" s="2"/>
      <c r="S970" s="2"/>
      <c r="T970" s="2"/>
      <c r="U970" s="2"/>
      <c r="V970" s="2"/>
      <c r="W970" s="2"/>
      <c r="X970" s="2"/>
      <c r="Y970" s="2"/>
      <c r="Z970" s="2"/>
    </row>
    <row r="971" spans="1:26" ht="15.75" customHeight="1">
      <c r="A971" s="4"/>
      <c r="B971" s="5"/>
      <c r="C971" s="4"/>
      <c r="D971" s="2"/>
      <c r="E971" s="4"/>
      <c r="F971" s="2"/>
      <c r="G971" s="2"/>
      <c r="H971" s="5"/>
      <c r="I971" s="5"/>
      <c r="J971" s="2"/>
      <c r="K971" s="2"/>
      <c r="L971" s="2"/>
      <c r="M971" s="2"/>
      <c r="N971" s="2"/>
      <c r="O971" s="2"/>
      <c r="P971" s="2"/>
      <c r="Q971" s="2"/>
      <c r="R971" s="2"/>
      <c r="S971" s="2"/>
      <c r="T971" s="2"/>
      <c r="U971" s="2"/>
      <c r="V971" s="2"/>
      <c r="W971" s="2"/>
      <c r="X971" s="2"/>
      <c r="Y971" s="2"/>
      <c r="Z971" s="2"/>
    </row>
    <row r="972" spans="1:26" ht="15.75" customHeight="1">
      <c r="A972" s="4"/>
      <c r="B972" s="5"/>
      <c r="C972" s="4"/>
      <c r="D972" s="2"/>
      <c r="E972" s="4"/>
      <c r="F972" s="2"/>
      <c r="G972" s="2"/>
      <c r="H972" s="5"/>
      <c r="I972" s="5"/>
      <c r="J972" s="2"/>
      <c r="K972" s="2"/>
      <c r="L972" s="2"/>
      <c r="M972" s="2"/>
      <c r="N972" s="2"/>
      <c r="O972" s="2"/>
      <c r="P972" s="2"/>
      <c r="Q972" s="2"/>
      <c r="R972" s="2"/>
      <c r="S972" s="2"/>
      <c r="T972" s="2"/>
      <c r="U972" s="2"/>
      <c r="V972" s="2"/>
      <c r="W972" s="2"/>
      <c r="X972" s="2"/>
      <c r="Y972" s="2"/>
      <c r="Z972" s="2"/>
    </row>
    <row r="973" spans="1:26" ht="15.75" customHeight="1">
      <c r="A973" s="4"/>
      <c r="B973" s="5"/>
      <c r="C973" s="4"/>
      <c r="D973" s="2"/>
      <c r="E973" s="4"/>
      <c r="F973" s="2"/>
      <c r="G973" s="2"/>
      <c r="H973" s="5"/>
      <c r="I973" s="5"/>
      <c r="J973" s="2"/>
      <c r="K973" s="2"/>
      <c r="L973" s="2"/>
      <c r="M973" s="2"/>
      <c r="N973" s="2"/>
      <c r="O973" s="2"/>
      <c r="P973" s="2"/>
      <c r="Q973" s="2"/>
      <c r="R973" s="2"/>
      <c r="S973" s="2"/>
      <c r="T973" s="2"/>
      <c r="U973" s="2"/>
      <c r="V973" s="2"/>
      <c r="W973" s="2"/>
      <c r="X973" s="2"/>
      <c r="Y973" s="2"/>
      <c r="Z973" s="2"/>
    </row>
    <row r="974" spans="1:26" ht="15.75" customHeight="1">
      <c r="A974" s="4"/>
      <c r="B974" s="5"/>
      <c r="C974" s="4"/>
      <c r="D974" s="2"/>
      <c r="E974" s="4"/>
      <c r="F974" s="2"/>
      <c r="G974" s="2"/>
      <c r="H974" s="5"/>
      <c r="I974" s="5"/>
      <c r="J974" s="2"/>
      <c r="K974" s="2"/>
      <c r="L974" s="2"/>
      <c r="M974" s="2"/>
      <c r="N974" s="2"/>
      <c r="O974" s="2"/>
      <c r="P974" s="2"/>
      <c r="Q974" s="2"/>
      <c r="R974" s="2"/>
      <c r="S974" s="2"/>
      <c r="T974" s="2"/>
      <c r="U974" s="2"/>
      <c r="V974" s="2"/>
      <c r="W974" s="2"/>
      <c r="X974" s="2"/>
      <c r="Y974" s="2"/>
      <c r="Z974" s="2"/>
    </row>
    <row r="975" spans="1:26" ht="15.75" customHeight="1">
      <c r="A975" s="4"/>
      <c r="B975" s="5"/>
      <c r="C975" s="4"/>
      <c r="D975" s="2"/>
      <c r="E975" s="4"/>
      <c r="F975" s="2"/>
      <c r="G975" s="2"/>
      <c r="H975" s="5"/>
      <c r="I975" s="5"/>
      <c r="J975" s="2"/>
      <c r="K975" s="2"/>
      <c r="L975" s="2"/>
      <c r="M975" s="2"/>
      <c r="N975" s="2"/>
      <c r="O975" s="2"/>
      <c r="P975" s="2"/>
      <c r="Q975" s="2"/>
      <c r="R975" s="2"/>
      <c r="S975" s="2"/>
      <c r="T975" s="2"/>
      <c r="U975" s="2"/>
      <c r="V975" s="2"/>
      <c r="W975" s="2"/>
      <c r="X975" s="2"/>
      <c r="Y975" s="2"/>
      <c r="Z975" s="2"/>
    </row>
    <row r="976" spans="1:26" ht="15.75" customHeight="1">
      <c r="A976" s="4"/>
      <c r="B976" s="5"/>
      <c r="C976" s="4"/>
      <c r="D976" s="2"/>
      <c r="E976" s="4"/>
      <c r="F976" s="2"/>
      <c r="G976" s="2"/>
      <c r="H976" s="5"/>
      <c r="I976" s="5"/>
      <c r="J976" s="2"/>
      <c r="K976" s="2"/>
      <c r="L976" s="2"/>
      <c r="M976" s="2"/>
      <c r="N976" s="2"/>
      <c r="O976" s="2"/>
      <c r="P976" s="2"/>
      <c r="Q976" s="2"/>
      <c r="R976" s="2"/>
      <c r="S976" s="2"/>
      <c r="T976" s="2"/>
      <c r="U976" s="2"/>
      <c r="V976" s="2"/>
      <c r="W976" s="2"/>
      <c r="X976" s="2"/>
      <c r="Y976" s="2"/>
      <c r="Z976" s="2"/>
    </row>
    <row r="977" spans="1:26" ht="15.75" customHeight="1">
      <c r="A977" s="4"/>
      <c r="B977" s="5"/>
      <c r="C977" s="4"/>
      <c r="D977" s="2"/>
      <c r="E977" s="4"/>
      <c r="F977" s="2"/>
      <c r="G977" s="2"/>
      <c r="H977" s="5"/>
      <c r="I977" s="5"/>
      <c r="J977" s="2"/>
      <c r="K977" s="2"/>
      <c r="L977" s="2"/>
      <c r="M977" s="2"/>
      <c r="N977" s="2"/>
      <c r="O977" s="2"/>
      <c r="P977" s="2"/>
      <c r="Q977" s="2"/>
      <c r="R977" s="2"/>
      <c r="S977" s="2"/>
      <c r="T977" s="2"/>
      <c r="U977" s="2"/>
      <c r="V977" s="2"/>
      <c r="W977" s="2"/>
      <c r="X977" s="2"/>
      <c r="Y977" s="2"/>
      <c r="Z977" s="2"/>
    </row>
    <row r="978" spans="1:26" ht="15.75" customHeight="1">
      <c r="A978" s="4"/>
      <c r="B978" s="5"/>
      <c r="C978" s="4"/>
      <c r="D978" s="2"/>
      <c r="E978" s="4"/>
      <c r="F978" s="2"/>
      <c r="G978" s="2"/>
      <c r="H978" s="5"/>
      <c r="I978" s="5"/>
      <c r="J978" s="2"/>
      <c r="K978" s="2"/>
      <c r="L978" s="2"/>
      <c r="M978" s="2"/>
      <c r="N978" s="2"/>
      <c r="O978" s="2"/>
      <c r="P978" s="2"/>
      <c r="Q978" s="2"/>
      <c r="R978" s="2"/>
      <c r="S978" s="2"/>
      <c r="T978" s="2"/>
      <c r="U978" s="2"/>
      <c r="V978" s="2"/>
      <c r="W978" s="2"/>
      <c r="X978" s="2"/>
      <c r="Y978" s="2"/>
      <c r="Z978" s="2"/>
    </row>
    <row r="979" spans="1:26" ht="15.75" customHeight="1">
      <c r="A979" s="4"/>
      <c r="B979" s="5"/>
      <c r="C979" s="4"/>
      <c r="D979" s="2"/>
      <c r="E979" s="4"/>
      <c r="F979" s="2"/>
      <c r="G979" s="2"/>
      <c r="H979" s="5"/>
      <c r="I979" s="5"/>
      <c r="J979" s="2"/>
      <c r="K979" s="2"/>
      <c r="L979" s="2"/>
      <c r="M979" s="2"/>
      <c r="N979" s="2"/>
      <c r="O979" s="2"/>
      <c r="P979" s="2"/>
      <c r="Q979" s="2"/>
      <c r="R979" s="2"/>
      <c r="S979" s="2"/>
      <c r="T979" s="2"/>
      <c r="U979" s="2"/>
      <c r="V979" s="2"/>
      <c r="W979" s="2"/>
      <c r="X979" s="2"/>
      <c r="Y979" s="2"/>
      <c r="Z979" s="2"/>
    </row>
    <row r="980" spans="1:26" ht="15.75" customHeight="1">
      <c r="A980" s="4"/>
      <c r="B980" s="5"/>
      <c r="C980" s="4"/>
      <c r="D980" s="2"/>
      <c r="E980" s="4"/>
      <c r="F980" s="2"/>
      <c r="G980" s="2"/>
      <c r="H980" s="5"/>
      <c r="I980" s="5"/>
      <c r="J980" s="2"/>
      <c r="K980" s="2"/>
      <c r="L980" s="2"/>
      <c r="M980" s="2"/>
      <c r="N980" s="2"/>
      <c r="O980" s="2"/>
      <c r="P980" s="2"/>
      <c r="Q980" s="2"/>
      <c r="R980" s="2"/>
      <c r="S980" s="2"/>
      <c r="T980" s="2"/>
      <c r="U980" s="2"/>
      <c r="V980" s="2"/>
      <c r="W980" s="2"/>
      <c r="X980" s="2"/>
      <c r="Y980" s="2"/>
      <c r="Z980" s="2"/>
    </row>
    <row r="981" spans="1:26" ht="15.75" customHeight="1">
      <c r="A981" s="4"/>
      <c r="B981" s="5"/>
      <c r="C981" s="4"/>
      <c r="D981" s="2"/>
      <c r="E981" s="4"/>
      <c r="F981" s="2"/>
      <c r="G981" s="2"/>
      <c r="H981" s="5"/>
      <c r="I981" s="5"/>
      <c r="J981" s="2"/>
      <c r="K981" s="2"/>
      <c r="L981" s="2"/>
      <c r="M981" s="2"/>
      <c r="N981" s="2"/>
      <c r="O981" s="2"/>
      <c r="P981" s="2"/>
      <c r="Q981" s="2"/>
      <c r="R981" s="2"/>
      <c r="S981" s="2"/>
      <c r="T981" s="2"/>
      <c r="U981" s="2"/>
      <c r="V981" s="2"/>
      <c r="W981" s="2"/>
      <c r="X981" s="2"/>
      <c r="Y981" s="2"/>
      <c r="Z981" s="2"/>
    </row>
    <row r="982" spans="1:26" ht="15.75" customHeight="1">
      <c r="A982" s="4"/>
      <c r="B982" s="5"/>
      <c r="C982" s="4"/>
      <c r="D982" s="2"/>
      <c r="E982" s="4"/>
      <c r="F982" s="2"/>
      <c r="G982" s="2"/>
      <c r="H982" s="5"/>
      <c r="I982" s="5"/>
      <c r="J982" s="2"/>
      <c r="K982" s="2"/>
      <c r="L982" s="2"/>
      <c r="M982" s="2"/>
      <c r="N982" s="2"/>
      <c r="O982" s="2"/>
      <c r="P982" s="2"/>
      <c r="Q982" s="2"/>
      <c r="R982" s="2"/>
      <c r="S982" s="2"/>
      <c r="T982" s="2"/>
      <c r="U982" s="2"/>
      <c r="V982" s="2"/>
      <c r="W982" s="2"/>
      <c r="X982" s="2"/>
      <c r="Y982" s="2"/>
      <c r="Z982" s="2"/>
    </row>
    <row r="983" spans="1:26" ht="15.75" customHeight="1">
      <c r="A983" s="4"/>
      <c r="B983" s="5"/>
      <c r="C983" s="4"/>
      <c r="D983" s="2"/>
      <c r="E983" s="4"/>
      <c r="F983" s="2"/>
      <c r="G983" s="2"/>
      <c r="H983" s="5"/>
      <c r="I983" s="5"/>
      <c r="J983" s="2"/>
      <c r="K983" s="2"/>
      <c r="L983" s="2"/>
      <c r="M983" s="2"/>
      <c r="N983" s="2"/>
      <c r="O983" s="2"/>
      <c r="P983" s="2"/>
      <c r="Q983" s="2"/>
      <c r="R983" s="2"/>
      <c r="S983" s="2"/>
      <c r="T983" s="2"/>
      <c r="U983" s="2"/>
      <c r="V983" s="2"/>
      <c r="W983" s="2"/>
      <c r="X983" s="2"/>
      <c r="Y983" s="2"/>
      <c r="Z983" s="2"/>
    </row>
    <row r="984" spans="1:26" ht="15.75" customHeight="1">
      <c r="A984" s="4"/>
      <c r="B984" s="5"/>
      <c r="C984" s="4"/>
      <c r="D984" s="2"/>
      <c r="E984" s="4"/>
      <c r="F984" s="2"/>
      <c r="G984" s="2"/>
      <c r="H984" s="5"/>
      <c r="I984" s="5"/>
      <c r="J984" s="2"/>
      <c r="K984" s="2"/>
      <c r="L984" s="2"/>
      <c r="M984" s="2"/>
      <c r="N984" s="2"/>
      <c r="O984" s="2"/>
      <c r="P984" s="2"/>
      <c r="Q984" s="2"/>
      <c r="R984" s="2"/>
      <c r="S984" s="2"/>
      <c r="T984" s="2"/>
      <c r="U984" s="2"/>
      <c r="V984" s="2"/>
      <c r="W984" s="2"/>
      <c r="X984" s="2"/>
      <c r="Y984" s="2"/>
      <c r="Z984" s="2"/>
    </row>
    <row r="985" spans="1:26" ht="15.75" customHeight="1">
      <c r="A985" s="4"/>
      <c r="B985" s="5"/>
      <c r="C985" s="4"/>
      <c r="D985" s="2"/>
      <c r="E985" s="4"/>
      <c r="F985" s="2"/>
      <c r="G985" s="2"/>
      <c r="H985" s="5"/>
      <c r="I985" s="5"/>
      <c r="J985" s="2"/>
      <c r="K985" s="2"/>
      <c r="L985" s="2"/>
      <c r="M985" s="2"/>
      <c r="N985" s="2"/>
      <c r="O985" s="2"/>
      <c r="P985" s="2"/>
      <c r="Q985" s="2"/>
      <c r="R985" s="2"/>
      <c r="S985" s="2"/>
      <c r="T985" s="2"/>
      <c r="U985" s="2"/>
      <c r="V985" s="2"/>
      <c r="W985" s="2"/>
      <c r="X985" s="2"/>
      <c r="Y985" s="2"/>
      <c r="Z985" s="2"/>
    </row>
    <row r="986" spans="1:26" ht="15.75" customHeight="1">
      <c r="A986" s="4"/>
      <c r="B986" s="5"/>
      <c r="C986" s="4"/>
      <c r="D986" s="2"/>
      <c r="E986" s="4"/>
      <c r="F986" s="2"/>
      <c r="G986" s="2"/>
      <c r="H986" s="5"/>
      <c r="I986" s="5"/>
      <c r="J986" s="2"/>
      <c r="K986" s="2"/>
      <c r="L986" s="2"/>
      <c r="M986" s="2"/>
      <c r="N986" s="2"/>
      <c r="O986" s="2"/>
      <c r="P986" s="2"/>
      <c r="Q986" s="2"/>
      <c r="R986" s="2"/>
      <c r="S986" s="2"/>
      <c r="T986" s="2"/>
      <c r="U986" s="2"/>
      <c r="V986" s="2"/>
      <c r="W986" s="2"/>
      <c r="X986" s="2"/>
      <c r="Y986" s="2"/>
      <c r="Z986" s="2"/>
    </row>
    <row r="987" spans="1:26" ht="15.75" customHeight="1">
      <c r="A987" s="4"/>
      <c r="B987" s="5"/>
      <c r="C987" s="4"/>
      <c r="D987" s="2"/>
      <c r="E987" s="4"/>
      <c r="F987" s="2"/>
      <c r="G987" s="2"/>
      <c r="H987" s="5"/>
      <c r="I987" s="5"/>
      <c r="J987" s="2"/>
      <c r="K987" s="2"/>
      <c r="L987" s="2"/>
      <c r="M987" s="2"/>
      <c r="N987" s="2"/>
      <c r="O987" s="2"/>
      <c r="P987" s="2"/>
      <c r="Q987" s="2"/>
      <c r="R987" s="2"/>
      <c r="S987" s="2"/>
      <c r="T987" s="2"/>
      <c r="U987" s="2"/>
      <c r="V987" s="2"/>
      <c r="W987" s="2"/>
      <c r="X987" s="2"/>
      <c r="Y987" s="2"/>
      <c r="Z987" s="2"/>
    </row>
    <row r="988" spans="1:26" ht="15.75" customHeight="1">
      <c r="A988" s="4"/>
      <c r="B988" s="5"/>
      <c r="C988" s="4"/>
      <c r="D988" s="2"/>
      <c r="E988" s="4"/>
      <c r="F988" s="2"/>
      <c r="G988" s="2"/>
      <c r="H988" s="5"/>
      <c r="I988" s="5"/>
      <c r="J988" s="2"/>
      <c r="K988" s="2"/>
      <c r="L988" s="2"/>
      <c r="M988" s="2"/>
      <c r="N988" s="2"/>
      <c r="O988" s="2"/>
      <c r="P988" s="2"/>
      <c r="Q988" s="2"/>
      <c r="R988" s="2"/>
      <c r="S988" s="2"/>
      <c r="T988" s="2"/>
      <c r="U988" s="2"/>
      <c r="V988" s="2"/>
      <c r="W988" s="2"/>
      <c r="X988" s="2"/>
      <c r="Y988" s="2"/>
      <c r="Z988" s="2"/>
    </row>
    <row r="989" spans="1:26" ht="15.75" customHeight="1">
      <c r="A989" s="4"/>
      <c r="B989" s="5"/>
      <c r="C989" s="4"/>
      <c r="D989" s="2"/>
      <c r="E989" s="4"/>
      <c r="F989" s="2"/>
      <c r="G989" s="2"/>
      <c r="H989" s="5"/>
      <c r="I989" s="5"/>
      <c r="J989" s="2"/>
      <c r="K989" s="2"/>
      <c r="L989" s="2"/>
      <c r="M989" s="2"/>
      <c r="N989" s="2"/>
      <c r="O989" s="2"/>
      <c r="P989" s="2"/>
      <c r="Q989" s="2"/>
      <c r="R989" s="2"/>
      <c r="S989" s="2"/>
      <c r="T989" s="2"/>
      <c r="U989" s="2"/>
      <c r="V989" s="2"/>
      <c r="W989" s="2"/>
      <c r="X989" s="2"/>
      <c r="Y989" s="2"/>
      <c r="Z989" s="2"/>
    </row>
    <row r="990" spans="1:26" ht="15.75" customHeight="1">
      <c r="A990" s="4"/>
      <c r="B990" s="5"/>
      <c r="C990" s="4"/>
      <c r="D990" s="2"/>
      <c r="E990" s="4"/>
      <c r="F990" s="2"/>
      <c r="G990" s="2"/>
      <c r="H990" s="5"/>
      <c r="I990" s="5"/>
      <c r="J990" s="2"/>
      <c r="K990" s="2"/>
      <c r="L990" s="2"/>
      <c r="M990" s="2"/>
      <c r="N990" s="2"/>
      <c r="O990" s="2"/>
      <c r="P990" s="2"/>
      <c r="Q990" s="2"/>
      <c r="R990" s="2"/>
      <c r="S990" s="2"/>
      <c r="T990" s="2"/>
      <c r="U990" s="2"/>
      <c r="V990" s="2"/>
      <c r="W990" s="2"/>
      <c r="X990" s="2"/>
      <c r="Y990" s="2"/>
      <c r="Z990" s="2"/>
    </row>
    <row r="991" spans="1:26" ht="15.75" customHeight="1">
      <c r="A991" s="4"/>
      <c r="B991" s="5"/>
      <c r="C991" s="4"/>
      <c r="D991" s="2"/>
      <c r="E991" s="4"/>
      <c r="F991" s="2"/>
      <c r="G991" s="2"/>
      <c r="H991" s="5"/>
      <c r="I991" s="5"/>
      <c r="J991" s="2"/>
      <c r="K991" s="2"/>
      <c r="L991" s="2"/>
      <c r="M991" s="2"/>
      <c r="N991" s="2"/>
      <c r="O991" s="2"/>
      <c r="P991" s="2"/>
      <c r="Q991" s="2"/>
      <c r="R991" s="2"/>
      <c r="S991" s="2"/>
      <c r="T991" s="2"/>
      <c r="U991" s="2"/>
      <c r="V991" s="2"/>
      <c r="W991" s="2"/>
      <c r="X991" s="2"/>
      <c r="Y991" s="2"/>
      <c r="Z991" s="2"/>
    </row>
    <row r="992" spans="1:26" ht="15.75" customHeight="1">
      <c r="A992" s="4"/>
      <c r="B992" s="5"/>
      <c r="C992" s="4"/>
      <c r="D992" s="2"/>
      <c r="E992" s="4"/>
      <c r="F992" s="2"/>
      <c r="G992" s="2"/>
      <c r="H992" s="5"/>
      <c r="I992" s="5"/>
      <c r="J992" s="2"/>
      <c r="K992" s="2"/>
      <c r="L992" s="2"/>
      <c r="M992" s="2"/>
      <c r="N992" s="2"/>
      <c r="O992" s="2"/>
      <c r="P992" s="2"/>
      <c r="Q992" s="2"/>
      <c r="R992" s="2"/>
      <c r="S992" s="2"/>
      <c r="T992" s="2"/>
      <c r="U992" s="2"/>
      <c r="V992" s="2"/>
      <c r="W992" s="2"/>
      <c r="X992" s="2"/>
      <c r="Y992" s="2"/>
      <c r="Z992" s="2"/>
    </row>
    <row r="993" spans="1:26" ht="15.75" customHeight="1">
      <c r="A993" s="4"/>
      <c r="B993" s="5"/>
      <c r="C993" s="4"/>
      <c r="D993" s="2"/>
      <c r="E993" s="4"/>
      <c r="F993" s="2"/>
      <c r="G993" s="2"/>
      <c r="H993" s="5"/>
      <c r="I993" s="5"/>
      <c r="J993" s="2"/>
      <c r="K993" s="2"/>
      <c r="L993" s="2"/>
      <c r="M993" s="2"/>
      <c r="N993" s="2"/>
      <c r="O993" s="2"/>
      <c r="P993" s="2"/>
      <c r="Q993" s="2"/>
      <c r="R993" s="2"/>
      <c r="S993" s="2"/>
      <c r="T993" s="2"/>
      <c r="U993" s="2"/>
      <c r="V993" s="2"/>
      <c r="W993" s="2"/>
      <c r="X993" s="2"/>
      <c r="Y993" s="2"/>
      <c r="Z993" s="2"/>
    </row>
    <row r="994" spans="1:26" ht="15.75" customHeight="1">
      <c r="A994" s="4"/>
      <c r="B994" s="5"/>
      <c r="C994" s="4"/>
      <c r="D994" s="2"/>
      <c r="E994" s="4"/>
      <c r="F994" s="2"/>
      <c r="G994" s="2"/>
      <c r="H994" s="5"/>
      <c r="I994" s="5"/>
      <c r="J994" s="2"/>
      <c r="K994" s="2"/>
      <c r="L994" s="2"/>
      <c r="M994" s="2"/>
      <c r="N994" s="2"/>
      <c r="O994" s="2"/>
      <c r="P994" s="2"/>
      <c r="Q994" s="2"/>
      <c r="R994" s="2"/>
      <c r="S994" s="2"/>
      <c r="T994" s="2"/>
      <c r="U994" s="2"/>
      <c r="V994" s="2"/>
      <c r="W994" s="2"/>
      <c r="X994" s="2"/>
      <c r="Y994" s="2"/>
      <c r="Z994" s="2"/>
    </row>
    <row r="995" spans="1:26" ht="15.75" customHeight="1">
      <c r="A995" s="4"/>
      <c r="B995" s="5"/>
      <c r="C995" s="4"/>
      <c r="D995" s="2"/>
      <c r="E995" s="4"/>
      <c r="F995" s="2"/>
      <c r="G995" s="2"/>
      <c r="H995" s="5"/>
      <c r="I995" s="5"/>
      <c r="J995" s="2"/>
      <c r="K995" s="2"/>
      <c r="L995" s="2"/>
      <c r="M995" s="2"/>
      <c r="N995" s="2"/>
      <c r="O995" s="2"/>
      <c r="P995" s="2"/>
      <c r="Q995" s="2"/>
      <c r="R995" s="2"/>
      <c r="S995" s="2"/>
      <c r="T995" s="2"/>
      <c r="U995" s="2"/>
      <c r="V995" s="2"/>
      <c r="W995" s="2"/>
      <c r="X995" s="2"/>
      <c r="Y995" s="2"/>
      <c r="Z995" s="2"/>
    </row>
    <row r="996" spans="1:26" ht="15.75" customHeight="1">
      <c r="A996" s="4"/>
      <c r="B996" s="5"/>
      <c r="C996" s="4"/>
      <c r="D996" s="2"/>
      <c r="E996" s="4"/>
      <c r="F996" s="2"/>
      <c r="G996" s="2"/>
      <c r="H996" s="5"/>
      <c r="I996" s="5"/>
      <c r="J996" s="2"/>
      <c r="K996" s="2"/>
      <c r="L996" s="2"/>
      <c r="M996" s="2"/>
      <c r="N996" s="2"/>
      <c r="O996" s="2"/>
      <c r="P996" s="2"/>
      <c r="Q996" s="2"/>
      <c r="R996" s="2"/>
      <c r="S996" s="2"/>
      <c r="T996" s="2"/>
      <c r="U996" s="2"/>
      <c r="V996" s="2"/>
      <c r="W996" s="2"/>
      <c r="X996" s="2"/>
      <c r="Y996" s="2"/>
      <c r="Z996" s="2"/>
    </row>
    <row r="997" spans="1:26" ht="15.75" customHeight="1">
      <c r="A997" s="4"/>
      <c r="B997" s="5"/>
      <c r="C997" s="4"/>
      <c r="D997" s="2"/>
      <c r="E997" s="4"/>
      <c r="F997" s="2"/>
      <c r="G997" s="2"/>
      <c r="H997" s="5"/>
      <c r="I997" s="5"/>
      <c r="J997" s="2"/>
      <c r="K997" s="2"/>
      <c r="L997" s="2"/>
      <c r="M997" s="2"/>
      <c r="N997" s="2"/>
      <c r="O997" s="2"/>
      <c r="P997" s="2"/>
      <c r="Q997" s="2"/>
      <c r="R997" s="2"/>
      <c r="S997" s="2"/>
      <c r="T997" s="2"/>
      <c r="U997" s="2"/>
      <c r="V997" s="2"/>
      <c r="W997" s="2"/>
      <c r="X997" s="2"/>
      <c r="Y997" s="2"/>
      <c r="Z997" s="2"/>
    </row>
    <row r="998" spans="1:26" ht="15.75" customHeight="1">
      <c r="A998" s="4"/>
      <c r="B998" s="5"/>
      <c r="C998" s="4"/>
      <c r="D998" s="2"/>
      <c r="E998" s="4"/>
      <c r="F998" s="2"/>
      <c r="G998" s="2"/>
      <c r="H998" s="5"/>
      <c r="I998" s="5"/>
      <c r="J998" s="2"/>
      <c r="K998" s="2"/>
      <c r="L998" s="2"/>
      <c r="M998" s="2"/>
      <c r="N998" s="2"/>
      <c r="O998" s="2"/>
      <c r="P998" s="2"/>
      <c r="Q998" s="2"/>
      <c r="R998" s="2"/>
      <c r="S998" s="2"/>
      <c r="T998" s="2"/>
      <c r="U998" s="2"/>
      <c r="V998" s="2"/>
      <c r="W998" s="2"/>
      <c r="X998" s="2"/>
      <c r="Y998" s="2"/>
      <c r="Z998" s="2"/>
    </row>
    <row r="999" spans="1:26" ht="15.75" customHeight="1">
      <c r="A999" s="4"/>
      <c r="B999" s="5"/>
      <c r="C999" s="4"/>
      <c r="D999" s="2"/>
      <c r="E999" s="4"/>
      <c r="F999" s="2"/>
      <c r="G999" s="2"/>
      <c r="H999" s="5"/>
      <c r="I999" s="5"/>
      <c r="J999" s="2"/>
      <c r="K999" s="2"/>
      <c r="L999" s="2"/>
      <c r="M999" s="2"/>
      <c r="N999" s="2"/>
      <c r="O999" s="2"/>
      <c r="P999" s="2"/>
      <c r="Q999" s="2"/>
      <c r="R999" s="2"/>
      <c r="S999" s="2"/>
      <c r="T999" s="2"/>
      <c r="U999" s="2"/>
      <c r="V999" s="2"/>
      <c r="W999" s="2"/>
      <c r="X999" s="2"/>
      <c r="Y999" s="2"/>
      <c r="Z999" s="2"/>
    </row>
    <row r="1000" spans="1:26" ht="15.75" customHeight="1">
      <c r="A1000" s="4"/>
      <c r="B1000" s="5"/>
      <c r="C1000" s="4"/>
      <c r="D1000" s="2"/>
      <c r="E1000" s="4"/>
      <c r="F1000" s="2"/>
      <c r="G1000" s="2"/>
      <c r="H1000" s="5"/>
      <c r="I1000" s="5"/>
      <c r="J1000" s="2"/>
      <c r="K1000" s="2"/>
      <c r="L1000" s="2"/>
      <c r="M1000" s="2"/>
      <c r="N1000" s="2"/>
      <c r="O1000" s="2"/>
      <c r="P1000" s="2"/>
      <c r="Q1000" s="2"/>
      <c r="R1000" s="2"/>
      <c r="S1000" s="2"/>
      <c r="T1000" s="2"/>
      <c r="U1000" s="2"/>
      <c r="V1000" s="2"/>
      <c r="W1000" s="2"/>
      <c r="X1000" s="2"/>
      <c r="Y1000" s="2"/>
      <c r="Z1000" s="2"/>
    </row>
  </sheetData>
  <mergeCells count="20">
    <mergeCell ref="A1:D3"/>
    <mergeCell ref="F1:I3"/>
    <mergeCell ref="F4:G9"/>
    <mergeCell ref="S6:U6"/>
    <mergeCell ref="F11:G16"/>
    <mergeCell ref="F17:G19"/>
    <mergeCell ref="H26:H27"/>
    <mergeCell ref="F50:G62"/>
    <mergeCell ref="F63:G69"/>
    <mergeCell ref="F70:G80"/>
    <mergeCell ref="D55:D56"/>
    <mergeCell ref="F81:G84"/>
    <mergeCell ref="F86:G103"/>
    <mergeCell ref="F104:G113"/>
    <mergeCell ref="F21:G29"/>
    <mergeCell ref="F30:G32"/>
    <mergeCell ref="F33:G35"/>
    <mergeCell ref="F37:G42"/>
    <mergeCell ref="F43:G45"/>
    <mergeCell ref="F46:G48"/>
  </mergeCells>
  <phoneticPr fontId="38" type="noConversion"/>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workbookViewId="0">
      <selection activeCell="O15" sqref="O15"/>
    </sheetView>
  </sheetViews>
  <sheetFormatPr defaultColWidth="14.375" defaultRowHeight="15" customHeight="1"/>
  <cols>
    <col min="1" max="1" width="13" customWidth="1"/>
    <col min="2" max="2" width="23.25" customWidth="1"/>
    <col min="3" max="26" width="8.625" customWidth="1"/>
  </cols>
  <sheetData>
    <row r="1" spans="1:34" ht="16.5">
      <c r="A1" s="520" t="s">
        <v>297</v>
      </c>
      <c r="B1" s="507"/>
      <c r="C1" s="507"/>
      <c r="D1" s="507"/>
      <c r="E1" s="507"/>
      <c r="F1" s="2"/>
      <c r="G1" s="2"/>
      <c r="H1" s="2"/>
      <c r="I1" s="2"/>
      <c r="J1" s="2"/>
      <c r="K1" s="2"/>
      <c r="L1" s="2"/>
      <c r="M1" s="2"/>
      <c r="N1" s="2"/>
      <c r="O1" s="2"/>
      <c r="P1" s="2"/>
      <c r="Q1" s="2"/>
      <c r="R1" s="2"/>
      <c r="S1" s="2"/>
      <c r="T1" s="2"/>
    </row>
    <row r="2" spans="1:34" ht="16.5">
      <c r="A2" s="509"/>
      <c r="B2" s="509"/>
      <c r="C2" s="509"/>
      <c r="D2" s="509"/>
      <c r="E2" s="509"/>
      <c r="F2" s="521" t="s">
        <v>298</v>
      </c>
      <c r="G2" s="509"/>
      <c r="H2" s="509"/>
      <c r="I2" s="9" t="s">
        <v>299</v>
      </c>
      <c r="J2" s="9"/>
      <c r="K2" s="9"/>
      <c r="L2" s="9"/>
      <c r="M2" s="9"/>
      <c r="N2" s="9"/>
      <c r="O2" s="9"/>
      <c r="P2" s="9"/>
      <c r="Q2" s="9"/>
      <c r="R2" s="9"/>
      <c r="S2" s="9"/>
      <c r="T2" s="9"/>
    </row>
    <row r="3" spans="1:34" ht="32.25" customHeight="1">
      <c r="A3" s="517" t="s">
        <v>300</v>
      </c>
      <c r="B3" s="17" t="s">
        <v>301</v>
      </c>
      <c r="C3" s="524" t="s">
        <v>302</v>
      </c>
      <c r="D3" s="524"/>
      <c r="E3" s="524"/>
      <c r="F3" s="524"/>
      <c r="G3" s="524"/>
      <c r="H3" s="17"/>
      <c r="I3" s="17"/>
      <c r="J3" s="17"/>
      <c r="K3" s="17"/>
      <c r="L3" s="17"/>
      <c r="M3" s="17"/>
      <c r="N3" s="17"/>
      <c r="O3" s="17"/>
      <c r="P3" s="17"/>
      <c r="Q3" s="17"/>
      <c r="R3" s="17"/>
      <c r="S3" s="17"/>
      <c r="T3" s="17"/>
      <c r="U3" s="17"/>
      <c r="V3" s="17"/>
      <c r="W3" s="17"/>
      <c r="X3" s="17"/>
      <c r="Y3" s="17"/>
      <c r="Z3" s="17"/>
    </row>
    <row r="4" spans="1:34" ht="32.25" customHeight="1">
      <c r="A4" s="518"/>
      <c r="B4" s="17" t="s">
        <v>303</v>
      </c>
      <c r="C4" s="17" t="s">
        <v>304</v>
      </c>
      <c r="D4" s="17"/>
      <c r="E4" s="17" t="s">
        <v>305</v>
      </c>
      <c r="F4" s="17"/>
      <c r="G4" s="17"/>
      <c r="H4" s="17"/>
      <c r="I4" s="17"/>
      <c r="J4" s="17"/>
      <c r="K4" s="17"/>
      <c r="L4" s="17"/>
      <c r="M4" s="17"/>
      <c r="N4" s="17"/>
      <c r="O4" s="17"/>
      <c r="P4" s="17"/>
      <c r="Q4" s="17"/>
      <c r="R4" s="17"/>
      <c r="S4" s="17"/>
      <c r="T4" s="17"/>
      <c r="U4" s="17"/>
      <c r="V4" s="17"/>
      <c r="W4" s="17"/>
      <c r="X4" s="17"/>
      <c r="Y4" s="17"/>
      <c r="Z4" s="17"/>
    </row>
    <row r="5" spans="1:34" ht="32.25" customHeight="1">
      <c r="A5" s="518"/>
      <c r="B5" s="17" t="s">
        <v>306</v>
      </c>
      <c r="C5" s="17" t="s">
        <v>307</v>
      </c>
      <c r="D5" s="17"/>
      <c r="E5" s="17"/>
      <c r="F5" s="17"/>
      <c r="G5" s="17"/>
      <c r="H5" s="17"/>
      <c r="I5" s="17"/>
      <c r="J5" s="17"/>
      <c r="K5" s="17"/>
      <c r="L5" s="17"/>
      <c r="M5" s="17"/>
      <c r="N5" s="17"/>
      <c r="O5" s="17"/>
      <c r="P5" s="17"/>
      <c r="Q5" s="17"/>
      <c r="R5" s="17"/>
      <c r="S5" s="17"/>
      <c r="T5" s="17"/>
      <c r="U5" s="17"/>
      <c r="V5" s="17"/>
      <c r="W5" s="17"/>
      <c r="X5" s="17"/>
      <c r="Y5" s="17"/>
      <c r="Z5" s="17"/>
    </row>
    <row r="6" spans="1:34" ht="32.25" customHeight="1">
      <c r="A6" s="518"/>
      <c r="B6" s="17" t="s">
        <v>308</v>
      </c>
      <c r="C6" s="17" t="s">
        <v>309</v>
      </c>
      <c r="D6" s="17"/>
      <c r="E6" s="17"/>
      <c r="F6" s="17"/>
      <c r="G6" s="17"/>
      <c r="H6" s="17"/>
      <c r="I6" s="17"/>
      <c r="J6" s="17"/>
      <c r="K6" s="17"/>
      <c r="L6" s="17"/>
      <c r="M6" s="17"/>
      <c r="N6" s="17"/>
      <c r="O6" s="17"/>
      <c r="P6" s="17"/>
      <c r="Q6" s="17"/>
      <c r="R6" s="17"/>
      <c r="S6" s="17"/>
      <c r="T6" s="17"/>
      <c r="U6" s="17"/>
      <c r="V6" s="17"/>
      <c r="W6" s="17"/>
      <c r="X6" s="17"/>
      <c r="Y6" s="17"/>
      <c r="Z6" s="17"/>
    </row>
    <row r="7" spans="1:34" ht="32.25" customHeight="1">
      <c r="A7" s="518"/>
      <c r="B7" s="17" t="s">
        <v>310</v>
      </c>
      <c r="C7" s="17" t="s">
        <v>311</v>
      </c>
      <c r="D7" s="17"/>
      <c r="E7" s="17"/>
      <c r="F7" s="17"/>
      <c r="G7" s="17"/>
      <c r="H7" s="17"/>
      <c r="I7" s="17"/>
      <c r="J7" s="17"/>
      <c r="K7" s="17"/>
      <c r="L7" s="17"/>
      <c r="M7" s="17"/>
      <c r="N7" s="17"/>
      <c r="O7" s="17"/>
      <c r="P7" s="17"/>
      <c r="Q7" s="17"/>
      <c r="R7" s="17"/>
      <c r="S7" s="17"/>
      <c r="T7" s="17"/>
      <c r="U7" s="17"/>
      <c r="V7" s="17"/>
      <c r="W7" s="17"/>
      <c r="X7" s="17"/>
      <c r="Y7" s="17"/>
      <c r="Z7" s="17"/>
    </row>
    <row r="8" spans="1:34" ht="32.25" customHeight="1">
      <c r="A8" s="518"/>
      <c r="B8" s="17" t="s">
        <v>312</v>
      </c>
      <c r="C8" s="17" t="s">
        <v>313</v>
      </c>
      <c r="D8" s="17"/>
      <c r="E8" s="17"/>
      <c r="F8" s="17"/>
      <c r="G8" s="17"/>
      <c r="H8" s="17"/>
      <c r="I8" s="17"/>
      <c r="J8" s="17"/>
      <c r="K8" s="17"/>
      <c r="L8" s="17"/>
      <c r="M8" s="17"/>
      <c r="N8" s="17"/>
      <c r="O8" s="17"/>
      <c r="P8" s="17"/>
      <c r="Q8" s="17"/>
      <c r="R8" s="17"/>
      <c r="S8" s="17"/>
      <c r="T8" s="17"/>
      <c r="U8" s="17"/>
      <c r="V8" s="17"/>
      <c r="W8" s="17"/>
      <c r="X8" s="17"/>
      <c r="Y8" s="17"/>
      <c r="Z8" s="17"/>
    </row>
    <row r="9" spans="1:34" ht="32.25" customHeight="1">
      <c r="A9" s="518"/>
      <c r="B9" s="17" t="s">
        <v>314</v>
      </c>
      <c r="C9" s="17" t="s">
        <v>315</v>
      </c>
      <c r="D9" s="17"/>
      <c r="E9" s="17"/>
      <c r="F9" s="17"/>
      <c r="G9" s="17"/>
      <c r="H9" s="17"/>
      <c r="I9" s="17"/>
      <c r="J9" s="17"/>
      <c r="K9" s="17"/>
      <c r="L9" s="17"/>
      <c r="M9" s="17"/>
      <c r="N9" s="17"/>
      <c r="O9" s="17"/>
      <c r="P9" s="17"/>
      <c r="Q9" s="17"/>
      <c r="R9" s="17"/>
      <c r="S9" s="17"/>
      <c r="T9" s="17"/>
      <c r="U9" s="17"/>
      <c r="V9" s="17"/>
      <c r="W9" s="17"/>
      <c r="X9" s="17"/>
      <c r="Y9" s="17"/>
      <c r="Z9" s="17"/>
    </row>
    <row r="10" spans="1:34" ht="32.25" customHeight="1">
      <c r="A10" s="518"/>
      <c r="B10" s="17" t="s">
        <v>316</v>
      </c>
      <c r="C10" s="17" t="s">
        <v>317</v>
      </c>
      <c r="D10" s="17"/>
      <c r="E10" s="17"/>
      <c r="F10" s="17"/>
      <c r="G10" s="17"/>
      <c r="H10" s="17"/>
      <c r="I10" s="17"/>
      <c r="J10" s="17"/>
      <c r="K10" s="17"/>
      <c r="L10" s="17"/>
      <c r="M10" s="17"/>
      <c r="N10" s="17"/>
      <c r="O10" s="17"/>
      <c r="P10" s="17"/>
      <c r="Q10" s="17"/>
      <c r="R10" s="17"/>
      <c r="S10" s="17"/>
      <c r="T10" s="17"/>
      <c r="U10" s="17"/>
      <c r="V10" s="17"/>
      <c r="W10" s="17"/>
      <c r="X10" s="17"/>
      <c r="Y10" s="17"/>
      <c r="Z10" s="17"/>
    </row>
    <row r="11" spans="1:34" ht="32.25" customHeight="1">
      <c r="A11" s="518"/>
      <c r="B11" s="17" t="s">
        <v>318</v>
      </c>
      <c r="C11" s="17" t="s">
        <v>319</v>
      </c>
      <c r="D11" s="17"/>
      <c r="E11" s="17"/>
      <c r="F11" s="17"/>
      <c r="G11" s="17"/>
      <c r="H11" s="17"/>
      <c r="I11" s="17"/>
      <c r="J11" s="17"/>
      <c r="K11" s="17"/>
      <c r="L11" s="17"/>
      <c r="M11" s="17"/>
      <c r="N11" s="17"/>
      <c r="O11" s="17"/>
      <c r="P11" s="17"/>
      <c r="Q11" s="17"/>
      <c r="R11" s="17"/>
      <c r="S11" s="17"/>
      <c r="T11" s="17"/>
      <c r="U11" s="17"/>
      <c r="V11" s="17"/>
      <c r="W11" s="17"/>
      <c r="X11" s="17"/>
      <c r="Y11" s="17"/>
      <c r="Z11" s="17"/>
    </row>
    <row r="12" spans="1:34" ht="40.5" customHeight="1">
      <c r="A12" s="517" t="s">
        <v>320</v>
      </c>
      <c r="B12" s="17" t="s">
        <v>321</v>
      </c>
      <c r="C12" s="522" t="s">
        <v>3223</v>
      </c>
      <c r="D12" s="523"/>
      <c r="E12" s="523"/>
      <c r="F12" s="523"/>
      <c r="G12" s="523"/>
      <c r="H12" s="523"/>
      <c r="I12" s="523"/>
      <c r="J12" s="523"/>
      <c r="K12" s="523"/>
      <c r="L12" s="523"/>
      <c r="M12" s="523"/>
      <c r="N12" s="523"/>
      <c r="O12" s="523"/>
      <c r="P12" s="523"/>
      <c r="Q12" s="17"/>
      <c r="R12" s="17"/>
      <c r="S12" s="17"/>
      <c r="T12" s="17"/>
      <c r="U12" s="17"/>
      <c r="V12" s="17"/>
      <c r="W12" s="17"/>
      <c r="X12" s="17"/>
      <c r="Y12" s="17"/>
      <c r="Z12" s="17"/>
    </row>
    <row r="13" spans="1:34" ht="32.25" customHeight="1">
      <c r="A13" s="518"/>
      <c r="B13" s="17" t="s">
        <v>322</v>
      </c>
      <c r="C13" s="522" t="s">
        <v>323</v>
      </c>
      <c r="D13" s="523"/>
      <c r="E13" s="523"/>
      <c r="F13" s="523"/>
      <c r="G13" s="523"/>
      <c r="H13" s="523"/>
      <c r="I13" s="523"/>
      <c r="J13" s="523"/>
      <c r="K13" s="523"/>
      <c r="L13" s="523"/>
      <c r="M13" s="523"/>
      <c r="N13" s="17"/>
      <c r="O13" s="17"/>
      <c r="P13" s="17"/>
      <c r="Q13" s="17"/>
      <c r="R13" s="17"/>
      <c r="S13" s="17"/>
      <c r="T13" s="17"/>
      <c r="U13" s="17"/>
      <c r="V13" s="17"/>
      <c r="W13" s="17"/>
      <c r="X13" s="17"/>
      <c r="Y13" s="17"/>
      <c r="Z13" s="17"/>
    </row>
    <row r="14" spans="1:34" ht="32.25" customHeight="1">
      <c r="A14" s="518"/>
      <c r="B14" s="17" t="s">
        <v>324</v>
      </c>
      <c r="C14" s="516" t="s">
        <v>325</v>
      </c>
      <c r="D14" s="507"/>
      <c r="E14" s="507"/>
      <c r="F14" s="507"/>
      <c r="G14" s="507"/>
      <c r="H14" s="507"/>
      <c r="I14" s="507"/>
      <c r="J14" s="507"/>
      <c r="K14" s="17"/>
      <c r="L14" s="17"/>
      <c r="M14" s="17"/>
      <c r="N14" s="17"/>
      <c r="O14" s="17"/>
      <c r="P14" s="17"/>
      <c r="Q14" s="17"/>
      <c r="R14" s="17"/>
      <c r="S14" s="17"/>
      <c r="T14" s="17"/>
      <c r="U14" s="17"/>
      <c r="V14" s="17"/>
      <c r="W14" s="17"/>
      <c r="X14" s="17"/>
      <c r="Y14" s="17"/>
      <c r="Z14" s="17"/>
    </row>
    <row r="15" spans="1:34" ht="32.25" customHeight="1">
      <c r="A15" s="518"/>
      <c r="B15" s="17" t="s">
        <v>326</v>
      </c>
      <c r="C15" s="516" t="s">
        <v>327</v>
      </c>
      <c r="D15" s="516"/>
      <c r="E15" s="516"/>
      <c r="F15" s="516"/>
      <c r="G15" s="516"/>
      <c r="H15" s="516"/>
      <c r="I15" s="516"/>
      <c r="J15" s="516"/>
      <c r="K15" s="516"/>
      <c r="L15" s="17"/>
      <c r="M15" s="17"/>
      <c r="N15" s="17"/>
      <c r="O15" s="17"/>
      <c r="P15" s="17"/>
      <c r="Q15" s="17"/>
      <c r="R15" s="17"/>
      <c r="S15" s="17"/>
      <c r="T15" s="17"/>
      <c r="U15" s="17"/>
      <c r="V15" s="17"/>
      <c r="W15" s="17"/>
      <c r="X15" s="17"/>
      <c r="Y15" s="17"/>
      <c r="Z15" s="17"/>
    </row>
    <row r="16" spans="1:34" ht="32.25" customHeight="1">
      <c r="A16" s="518"/>
      <c r="B16" s="17" t="s">
        <v>328</v>
      </c>
      <c r="C16" s="17" t="s">
        <v>329</v>
      </c>
      <c r="D16" s="17"/>
      <c r="E16" s="17"/>
      <c r="F16" s="17"/>
      <c r="G16" s="17"/>
      <c r="H16" s="17"/>
      <c r="I16" s="17"/>
      <c r="J16" s="17"/>
      <c r="K16" s="17"/>
      <c r="L16" s="17"/>
      <c r="M16" s="17"/>
      <c r="N16" s="17"/>
      <c r="O16" s="17"/>
      <c r="P16" s="17"/>
      <c r="Q16" s="17"/>
      <c r="R16" s="17"/>
      <c r="S16" s="17"/>
      <c r="T16" s="17"/>
      <c r="U16" s="17"/>
      <c r="V16" s="17"/>
      <c r="W16" s="17"/>
      <c r="X16" s="17"/>
      <c r="Y16" s="17"/>
      <c r="Z16" s="508" t="s">
        <v>333</v>
      </c>
      <c r="AA16" s="507"/>
      <c r="AB16" s="507"/>
      <c r="AC16" s="507"/>
      <c r="AD16" s="507"/>
      <c r="AE16" s="507"/>
      <c r="AF16" s="507"/>
      <c r="AG16" s="507"/>
      <c r="AH16" s="507"/>
    </row>
    <row r="17" spans="1:34" ht="195.75" customHeight="1">
      <c r="A17" s="517" t="s">
        <v>330</v>
      </c>
      <c r="B17" s="17" t="s">
        <v>331</v>
      </c>
      <c r="C17" s="516" t="s">
        <v>332</v>
      </c>
      <c r="D17" s="507"/>
      <c r="E17" s="507"/>
      <c r="F17" s="507"/>
      <c r="G17" s="507"/>
      <c r="H17" s="507"/>
      <c r="I17" s="507"/>
      <c r="J17" s="507"/>
      <c r="K17" s="507"/>
      <c r="U17" s="17"/>
      <c r="V17" s="17"/>
      <c r="W17" s="17"/>
      <c r="X17" s="17"/>
      <c r="Y17" s="17"/>
      <c r="Z17" s="507"/>
      <c r="AA17" s="507"/>
      <c r="AB17" s="507"/>
      <c r="AC17" s="507"/>
      <c r="AD17" s="507"/>
      <c r="AE17" s="507"/>
      <c r="AF17" s="507"/>
      <c r="AG17" s="507"/>
      <c r="AH17" s="507"/>
    </row>
    <row r="18" spans="1:34" ht="129" customHeight="1">
      <c r="A18" s="518"/>
      <c r="B18" s="17" t="s">
        <v>334</v>
      </c>
      <c r="C18" s="519" t="s">
        <v>3239</v>
      </c>
      <c r="D18" s="519"/>
      <c r="E18" s="519"/>
      <c r="F18" s="519"/>
      <c r="G18" s="519"/>
      <c r="H18" s="519"/>
      <c r="I18" s="519"/>
      <c r="J18" s="519"/>
      <c r="K18" s="519"/>
      <c r="L18" s="519"/>
      <c r="U18" s="17"/>
      <c r="V18" s="17"/>
      <c r="W18" s="17"/>
      <c r="X18" s="17"/>
      <c r="Y18" s="17"/>
      <c r="Z18" s="508" t="s">
        <v>337</v>
      </c>
      <c r="AA18" s="507"/>
      <c r="AB18" s="507"/>
      <c r="AC18" s="507"/>
      <c r="AD18" s="507"/>
      <c r="AE18" s="507"/>
      <c r="AF18" s="507"/>
      <c r="AG18" s="507"/>
      <c r="AH18" s="507"/>
    </row>
    <row r="19" spans="1:34" ht="156" customHeight="1">
      <c r="A19" s="518"/>
      <c r="B19" s="17" t="s">
        <v>335</v>
      </c>
      <c r="C19" s="516" t="s">
        <v>336</v>
      </c>
      <c r="D19" s="507"/>
      <c r="E19" s="507"/>
      <c r="F19" s="507"/>
      <c r="G19" s="507"/>
      <c r="H19" s="507"/>
      <c r="I19" s="507"/>
      <c r="J19" s="507"/>
      <c r="K19" s="507"/>
      <c r="U19" s="17"/>
      <c r="V19" s="17"/>
      <c r="W19" s="17"/>
      <c r="X19" s="17"/>
      <c r="Y19" s="17"/>
      <c r="Z19" s="508" t="s">
        <v>340</v>
      </c>
      <c r="AA19" s="507"/>
      <c r="AB19" s="507"/>
      <c r="AC19" s="507"/>
      <c r="AD19" s="507"/>
      <c r="AE19" s="507"/>
      <c r="AF19" s="507"/>
      <c r="AG19" s="507"/>
      <c r="AH19" s="507"/>
    </row>
    <row r="20" spans="1:34" ht="32.25" customHeight="1">
      <c r="A20" s="518"/>
      <c r="B20" s="17" t="s">
        <v>338</v>
      </c>
      <c r="C20" s="17" t="s">
        <v>339</v>
      </c>
      <c r="D20" s="17"/>
      <c r="E20" s="17"/>
      <c r="F20" s="17"/>
      <c r="G20" s="17"/>
      <c r="H20" s="17"/>
      <c r="I20" s="17"/>
      <c r="J20" s="17"/>
      <c r="K20" s="17"/>
      <c r="U20" s="17"/>
      <c r="V20" s="17"/>
      <c r="W20" s="17"/>
      <c r="X20" s="17"/>
      <c r="Y20" s="17"/>
      <c r="Z20" s="507"/>
      <c r="AA20" s="507"/>
      <c r="AB20" s="507"/>
      <c r="AC20" s="507"/>
      <c r="AD20" s="507"/>
      <c r="AE20" s="507"/>
      <c r="AF20" s="507"/>
      <c r="AG20" s="507"/>
      <c r="AH20" s="507"/>
    </row>
    <row r="21" spans="1:34" ht="32.25" customHeight="1">
      <c r="A21" s="19" t="s">
        <v>341</v>
      </c>
      <c r="B21" s="17" t="s">
        <v>342</v>
      </c>
      <c r="C21" s="516" t="s">
        <v>343</v>
      </c>
      <c r="D21" s="516"/>
      <c r="E21" s="516"/>
      <c r="F21" s="516"/>
      <c r="G21" s="516"/>
      <c r="H21" s="516"/>
      <c r="I21" s="516"/>
      <c r="J21" s="516"/>
      <c r="K21" s="17"/>
      <c r="U21" s="17"/>
      <c r="V21" s="17"/>
      <c r="W21" s="17"/>
      <c r="X21" s="17"/>
      <c r="Y21" s="17"/>
      <c r="Z21" s="507"/>
      <c r="AA21" s="507"/>
      <c r="AB21" s="507"/>
      <c r="AC21" s="507"/>
      <c r="AD21" s="507"/>
      <c r="AE21" s="507"/>
      <c r="AF21" s="507"/>
      <c r="AG21" s="507"/>
      <c r="AH21" s="507"/>
    </row>
    <row r="22" spans="1:34" ht="15.75" customHeight="1">
      <c r="Z22" s="507"/>
      <c r="AA22" s="507"/>
      <c r="AB22" s="507"/>
      <c r="AC22" s="507"/>
      <c r="AD22" s="507"/>
      <c r="AE22" s="507"/>
      <c r="AF22" s="507"/>
      <c r="AG22" s="507"/>
      <c r="AH22" s="507"/>
    </row>
    <row r="23" spans="1:34" ht="15.75" customHeight="1">
      <c r="Z23" s="507"/>
      <c r="AA23" s="507"/>
      <c r="AB23" s="507"/>
      <c r="AC23" s="507"/>
      <c r="AD23" s="507"/>
      <c r="AE23" s="507"/>
      <c r="AF23" s="507"/>
      <c r="AG23" s="507"/>
      <c r="AH23" s="507"/>
    </row>
    <row r="24" spans="1:34" ht="15.75" customHeight="1">
      <c r="I24" s="2"/>
      <c r="J24" s="2"/>
      <c r="Z24" s="507"/>
      <c r="AA24" s="507"/>
      <c r="AB24" s="507"/>
      <c r="AC24" s="507"/>
      <c r="AD24" s="507"/>
      <c r="AE24" s="507"/>
      <c r="AF24" s="507"/>
      <c r="AG24" s="507"/>
      <c r="AH24" s="507"/>
    </row>
    <row r="25" spans="1:34" ht="15.75" customHeight="1">
      <c r="I25" s="2"/>
      <c r="J25" s="2"/>
      <c r="Z25" s="507"/>
      <c r="AA25" s="507"/>
      <c r="AB25" s="507"/>
      <c r="AC25" s="507"/>
      <c r="AD25" s="507"/>
      <c r="AE25" s="507"/>
      <c r="AF25" s="507"/>
      <c r="AG25" s="507"/>
      <c r="AH25" s="507"/>
    </row>
    <row r="26" spans="1:34" ht="15.75" customHeight="1">
      <c r="Z26" s="507"/>
      <c r="AA26" s="507"/>
      <c r="AB26" s="507"/>
      <c r="AC26" s="507"/>
      <c r="AD26" s="507"/>
      <c r="AE26" s="507"/>
      <c r="AF26" s="507"/>
      <c r="AG26" s="507"/>
      <c r="AH26" s="507"/>
    </row>
    <row r="27" spans="1:34" ht="15.75" customHeight="1">
      <c r="Z27" s="507"/>
      <c r="AA27" s="507"/>
      <c r="AB27" s="507"/>
      <c r="AC27" s="507"/>
      <c r="AD27" s="507"/>
      <c r="AE27" s="507"/>
      <c r="AF27" s="507"/>
      <c r="AG27" s="507"/>
      <c r="AH27" s="507"/>
    </row>
    <row r="28" spans="1:34" ht="15.75" customHeight="1">
      <c r="Z28" s="507"/>
      <c r="AA28" s="507"/>
      <c r="AB28" s="507"/>
      <c r="AC28" s="507"/>
      <c r="AD28" s="507"/>
      <c r="AE28" s="507"/>
      <c r="AF28" s="507"/>
      <c r="AG28" s="507"/>
      <c r="AH28" s="507"/>
    </row>
    <row r="29" spans="1:34" ht="21.75" customHeight="1"/>
    <row r="30" spans="1:34" ht="21.75" customHeight="1"/>
    <row r="31" spans="1:34" ht="21.75" customHeight="1"/>
    <row r="32" spans="1:34" ht="21.75" customHeight="1"/>
    <row r="33" ht="21.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E2"/>
    <mergeCell ref="F2:H2"/>
    <mergeCell ref="A3:A11"/>
    <mergeCell ref="A12:A16"/>
    <mergeCell ref="C12:P12"/>
    <mergeCell ref="C13:M13"/>
    <mergeCell ref="C3:G3"/>
    <mergeCell ref="Z18:AH18"/>
    <mergeCell ref="Z19:AH28"/>
    <mergeCell ref="C14:J14"/>
    <mergeCell ref="A17:A20"/>
    <mergeCell ref="C17:K17"/>
    <mergeCell ref="Z16:AH17"/>
    <mergeCell ref="C19:K19"/>
    <mergeCell ref="C15:K15"/>
    <mergeCell ref="C21:J21"/>
    <mergeCell ref="C18:L18"/>
  </mergeCells>
  <phoneticPr fontId="38"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2:W1000"/>
  <sheetViews>
    <sheetView showGridLines="0" workbookViewId="0">
      <selection activeCell="AG73" sqref="A12:AG73"/>
    </sheetView>
  </sheetViews>
  <sheetFormatPr defaultColWidth="14.375" defaultRowHeight="15" customHeight="1"/>
  <cols>
    <col min="1" max="33" width="8.625" style="193" customWidth="1"/>
    <col min="34" max="16384" width="14.375" style="193"/>
  </cols>
  <sheetData>
    <row r="12" spans="11:23" ht="13.5"/>
    <row r="13" spans="11:23" ht="13.5"/>
    <row r="14" spans="11:23" ht="13.5">
      <c r="S14" s="525"/>
      <c r="T14" s="523"/>
      <c r="U14" s="523"/>
      <c r="V14" s="523"/>
    </row>
    <row r="15" spans="11:23" ht="13.5">
      <c r="K15" s="526" t="s">
        <v>3026</v>
      </c>
      <c r="L15" s="527"/>
      <c r="M15" s="527"/>
      <c r="N15" s="527"/>
      <c r="O15" s="527"/>
      <c r="P15" s="527"/>
      <c r="Q15" s="527"/>
    </row>
    <row r="16" spans="11:23" ht="30" customHeight="1">
      <c r="K16" s="527"/>
      <c r="L16" s="527"/>
      <c r="M16" s="527"/>
      <c r="N16" s="527"/>
      <c r="O16" s="527"/>
      <c r="P16" s="527"/>
      <c r="Q16" s="527"/>
      <c r="S16" s="528" t="s">
        <v>3027</v>
      </c>
      <c r="T16" s="523"/>
      <c r="V16" s="528" t="s">
        <v>3028</v>
      </c>
      <c r="W16" s="523"/>
    </row>
    <row r="17" spans="11:22" ht="13.5">
      <c r="K17" s="527"/>
      <c r="L17" s="527"/>
      <c r="M17" s="527"/>
      <c r="N17" s="527"/>
      <c r="O17" s="527"/>
      <c r="P17" s="527"/>
      <c r="Q17" s="527"/>
      <c r="S17" s="194" t="s">
        <v>344</v>
      </c>
      <c r="T17" s="194"/>
      <c r="V17" s="193" t="s">
        <v>345</v>
      </c>
    </row>
    <row r="18" spans="11:22" ht="13.5">
      <c r="K18" s="527"/>
      <c r="L18" s="527"/>
      <c r="M18" s="527"/>
      <c r="N18" s="527"/>
      <c r="O18" s="527"/>
      <c r="P18" s="527"/>
      <c r="Q18" s="527"/>
      <c r="S18" s="194" t="s">
        <v>3029</v>
      </c>
      <c r="T18" s="194"/>
      <c r="V18" s="194" t="s">
        <v>346</v>
      </c>
    </row>
    <row r="19" spans="11:22" ht="13.5">
      <c r="K19" s="527"/>
      <c r="L19" s="527"/>
      <c r="M19" s="527"/>
      <c r="N19" s="527"/>
      <c r="O19" s="527"/>
      <c r="P19" s="527"/>
      <c r="Q19" s="527"/>
      <c r="S19" s="194" t="s">
        <v>3030</v>
      </c>
      <c r="V19" s="194" t="s">
        <v>347</v>
      </c>
    </row>
    <row r="21" spans="11:22" ht="15.75" customHeight="1"/>
    <row r="22" spans="11:22" ht="15.75" customHeight="1"/>
    <row r="23" spans="11:22" ht="15.75" customHeight="1"/>
    <row r="24" spans="11:22" ht="15.75" customHeight="1"/>
    <row r="25" spans="11:22" ht="15.75" customHeight="1"/>
    <row r="26" spans="11:22" ht="15.75" customHeight="1"/>
    <row r="27" spans="11:22" ht="15.75" customHeight="1"/>
    <row r="28" spans="11:22" ht="15.75" customHeight="1"/>
    <row r="29" spans="11:22" ht="15.75" customHeight="1"/>
    <row r="30" spans="11:22" ht="15.75" customHeight="1"/>
    <row r="31" spans="11:22" ht="15.75" customHeight="1"/>
    <row r="32" spans="1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S14:V14"/>
    <mergeCell ref="K15:Q19"/>
    <mergeCell ref="S16:T16"/>
    <mergeCell ref="V16:W16"/>
  </mergeCells>
  <phoneticPr fontId="38" type="noConversion"/>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72A5-4117-44DE-AFAA-5080EC99004D}">
  <dimension ref="F5:AN96"/>
  <sheetViews>
    <sheetView topLeftCell="A4" workbookViewId="0">
      <selection activeCell="X64" sqref="X64"/>
    </sheetView>
  </sheetViews>
  <sheetFormatPr defaultRowHeight="16.5"/>
  <cols>
    <col min="1" max="4" width="9" style="180"/>
    <col min="5" max="5" width="1.25" style="180" customWidth="1"/>
    <col min="6" max="14" width="9" style="180"/>
    <col min="15" max="15" width="1.5" style="180" customWidth="1"/>
    <col min="16" max="17" width="9" style="180"/>
    <col min="18" max="18" width="9" style="179"/>
    <col min="19" max="19" width="9" style="180"/>
    <col min="20" max="20" width="5.875" style="180" customWidth="1"/>
    <col min="21" max="21" width="5.75" style="179" customWidth="1"/>
    <col min="22" max="28" width="9" style="180"/>
    <col min="29" max="29" width="9" style="180" customWidth="1"/>
    <col min="30" max="31" width="9" style="180"/>
    <col min="32" max="32" width="1.625" style="180" customWidth="1"/>
    <col min="33" max="35" width="9" style="180"/>
    <col min="36" max="36" width="9" style="187"/>
    <col min="37" max="37" width="7.625" style="192" customWidth="1"/>
    <col min="38" max="38" width="7.5" style="192" customWidth="1"/>
    <col min="39" max="16384" width="9" style="180"/>
  </cols>
  <sheetData>
    <row r="5" spans="6:40" ht="4.5" customHeight="1">
      <c r="AH5" s="538" t="s">
        <v>3071</v>
      </c>
      <c r="AI5" s="538"/>
      <c r="AJ5" s="538"/>
      <c r="AK5" s="538"/>
      <c r="AL5" s="538"/>
      <c r="AM5" s="538"/>
      <c r="AN5" s="538"/>
    </row>
    <row r="6" spans="6:40" ht="15" customHeight="1">
      <c r="F6" s="541" t="s">
        <v>3072</v>
      </c>
      <c r="G6" s="541"/>
      <c r="H6" s="541"/>
      <c r="I6" s="541"/>
      <c r="J6" s="541"/>
      <c r="K6" s="541"/>
      <c r="L6" s="541"/>
      <c r="M6" s="541"/>
      <c r="N6" s="541"/>
      <c r="P6" s="541" t="s">
        <v>3073</v>
      </c>
      <c r="Q6" s="541"/>
      <c r="R6" s="541"/>
      <c r="S6" s="541"/>
      <c r="T6" s="541"/>
      <c r="U6" s="541"/>
      <c r="V6" s="541"/>
      <c r="W6" s="541"/>
      <c r="X6" s="541"/>
      <c r="Y6" s="541"/>
      <c r="Z6" s="541"/>
      <c r="AA6" s="541"/>
      <c r="AB6" s="541"/>
      <c r="AH6" s="538"/>
      <c r="AI6" s="538"/>
      <c r="AJ6" s="538"/>
      <c r="AK6" s="538"/>
      <c r="AL6" s="538"/>
      <c r="AM6" s="538"/>
      <c r="AN6" s="538"/>
    </row>
    <row r="7" spans="6:40" ht="15" customHeight="1">
      <c r="F7" s="541"/>
      <c r="G7" s="541"/>
      <c r="H7" s="541"/>
      <c r="I7" s="541"/>
      <c r="J7" s="541"/>
      <c r="K7" s="541"/>
      <c r="L7" s="541"/>
      <c r="M7" s="541"/>
      <c r="N7" s="541"/>
      <c r="P7" s="541"/>
      <c r="Q7" s="541"/>
      <c r="R7" s="541"/>
      <c r="S7" s="541"/>
      <c r="T7" s="541"/>
      <c r="U7" s="541"/>
      <c r="V7" s="541"/>
      <c r="W7" s="541"/>
      <c r="X7" s="541"/>
      <c r="Y7" s="541"/>
      <c r="Z7" s="541"/>
      <c r="AA7" s="541"/>
      <c r="AB7" s="541"/>
      <c r="AH7" s="191" t="s">
        <v>3074</v>
      </c>
      <c r="AI7" s="191" t="s">
        <v>3075</v>
      </c>
      <c r="AJ7" s="188" t="s">
        <v>2965</v>
      </c>
      <c r="AK7" s="535" t="s">
        <v>3076</v>
      </c>
      <c r="AL7" s="535"/>
      <c r="AM7" s="191" t="s">
        <v>2979</v>
      </c>
    </row>
    <row r="8" spans="6:40" ht="16.5" customHeight="1">
      <c r="F8" s="537" t="s">
        <v>3077</v>
      </c>
      <c r="G8" s="530" t="s">
        <v>3078</v>
      </c>
      <c r="H8" s="530"/>
      <c r="I8" s="530"/>
      <c r="J8" s="530"/>
      <c r="K8" s="530"/>
      <c r="L8" s="530"/>
      <c r="M8" s="530"/>
      <c r="N8" s="530"/>
      <c r="P8" s="537" t="s">
        <v>3077</v>
      </c>
      <c r="Q8" s="530" t="s">
        <v>3079</v>
      </c>
      <c r="R8" s="530"/>
      <c r="S8" s="530"/>
      <c r="T8" s="530"/>
      <c r="U8" s="530"/>
      <c r="V8" s="530"/>
      <c r="W8" s="530"/>
      <c r="X8" s="530"/>
      <c r="Y8" s="530"/>
      <c r="Z8" s="530"/>
      <c r="AA8" s="530"/>
      <c r="AB8" s="530"/>
      <c r="AH8" s="537" t="s">
        <v>2971</v>
      </c>
      <c r="AI8" s="180" t="s">
        <v>2972</v>
      </c>
      <c r="AJ8" s="187">
        <v>732</v>
      </c>
      <c r="AM8" s="180" t="s">
        <v>2980</v>
      </c>
    </row>
    <row r="9" spans="6:40">
      <c r="F9" s="537"/>
      <c r="G9" s="530"/>
      <c r="H9" s="530"/>
      <c r="I9" s="530"/>
      <c r="J9" s="530"/>
      <c r="K9" s="530"/>
      <c r="L9" s="530"/>
      <c r="M9" s="530"/>
      <c r="N9" s="530"/>
      <c r="P9" s="537"/>
      <c r="Q9" s="530"/>
      <c r="R9" s="530"/>
      <c r="S9" s="530"/>
      <c r="T9" s="530"/>
      <c r="U9" s="530"/>
      <c r="V9" s="530"/>
      <c r="W9" s="530"/>
      <c r="X9" s="530"/>
      <c r="Y9" s="530"/>
      <c r="Z9" s="530"/>
      <c r="AA9" s="530"/>
      <c r="AB9" s="530"/>
      <c r="AH9" s="537"/>
      <c r="AI9" s="180" t="s">
        <v>3080</v>
      </c>
      <c r="AJ9" s="187">
        <v>4</v>
      </c>
      <c r="AK9" s="192">
        <v>3</v>
      </c>
      <c r="AL9" s="192">
        <f>AK9*AJ9</f>
        <v>12</v>
      </c>
      <c r="AM9" s="180" t="s">
        <v>2981</v>
      </c>
    </row>
    <row r="10" spans="6:40">
      <c r="F10" s="537"/>
      <c r="G10" s="530"/>
      <c r="H10" s="530"/>
      <c r="I10" s="530"/>
      <c r="J10" s="530"/>
      <c r="K10" s="530"/>
      <c r="L10" s="530"/>
      <c r="M10" s="530"/>
      <c r="N10" s="530"/>
      <c r="P10" s="537"/>
      <c r="Q10" s="530"/>
      <c r="R10" s="530"/>
      <c r="S10" s="530"/>
      <c r="T10" s="530"/>
      <c r="U10" s="530"/>
      <c r="V10" s="530"/>
      <c r="W10" s="530"/>
      <c r="X10" s="530"/>
      <c r="Y10" s="530"/>
      <c r="Z10" s="530"/>
      <c r="AA10" s="530"/>
      <c r="AB10" s="530"/>
      <c r="AH10" s="537"/>
      <c r="AI10" s="180" t="s">
        <v>2969</v>
      </c>
      <c r="AJ10" s="187">
        <v>19</v>
      </c>
      <c r="AK10" s="192">
        <v>5</v>
      </c>
      <c r="AL10" s="192">
        <f t="shared" ref="AL10:AL18" si="0">AK10*AJ10</f>
        <v>95</v>
      </c>
      <c r="AM10" s="180" t="s">
        <v>2982</v>
      </c>
    </row>
    <row r="11" spans="6:40">
      <c r="F11" s="537"/>
      <c r="G11" s="530"/>
      <c r="H11" s="530"/>
      <c r="I11" s="530"/>
      <c r="J11" s="530"/>
      <c r="K11" s="530"/>
      <c r="L11" s="530"/>
      <c r="M11" s="530"/>
      <c r="N11" s="530"/>
      <c r="P11" s="537"/>
      <c r="Q11" s="530"/>
      <c r="R11" s="530"/>
      <c r="S11" s="530"/>
      <c r="T11" s="530"/>
      <c r="U11" s="530"/>
      <c r="V11" s="530"/>
      <c r="W11" s="530"/>
      <c r="X11" s="530"/>
      <c r="Y11" s="530"/>
      <c r="Z11" s="530"/>
      <c r="AA11" s="530"/>
      <c r="AB11" s="530"/>
      <c r="AH11" s="537"/>
      <c r="AI11" s="180" t="s">
        <v>3081</v>
      </c>
      <c r="AJ11" s="187">
        <v>72</v>
      </c>
      <c r="AK11" s="192">
        <v>5</v>
      </c>
      <c r="AL11" s="192">
        <f t="shared" si="0"/>
        <v>360</v>
      </c>
      <c r="AM11" s="180" t="s">
        <v>2983</v>
      </c>
    </row>
    <row r="12" spans="6:40" ht="15" customHeight="1">
      <c r="F12" s="529" t="s">
        <v>3082</v>
      </c>
      <c r="G12" s="530" t="s">
        <v>3083</v>
      </c>
      <c r="H12" s="530"/>
      <c r="I12" s="530"/>
      <c r="J12" s="530"/>
      <c r="K12" s="530"/>
      <c r="L12" s="530"/>
      <c r="M12" s="530"/>
      <c r="N12" s="530"/>
      <c r="P12" s="529" t="s">
        <v>3084</v>
      </c>
      <c r="Q12" s="530" t="s">
        <v>3085</v>
      </c>
      <c r="R12" s="530"/>
      <c r="S12" s="530"/>
      <c r="T12" s="530"/>
      <c r="U12" s="530"/>
      <c r="V12" s="530"/>
      <c r="W12" s="530"/>
      <c r="X12" s="530"/>
      <c r="Y12" s="530"/>
      <c r="Z12" s="530"/>
      <c r="AA12" s="530"/>
      <c r="AB12" s="530"/>
      <c r="AH12" s="537"/>
      <c r="AI12" s="180" t="s">
        <v>3086</v>
      </c>
      <c r="AJ12" s="187">
        <v>27</v>
      </c>
      <c r="AK12" s="192">
        <v>3</v>
      </c>
      <c r="AL12" s="192">
        <f t="shared" si="0"/>
        <v>81</v>
      </c>
      <c r="AM12" s="180" t="s">
        <v>2973</v>
      </c>
    </row>
    <row r="13" spans="6:40">
      <c r="F13" s="529"/>
      <c r="G13" s="530"/>
      <c r="H13" s="530"/>
      <c r="I13" s="530"/>
      <c r="J13" s="530"/>
      <c r="K13" s="530"/>
      <c r="L13" s="530"/>
      <c r="M13" s="530"/>
      <c r="N13" s="530"/>
      <c r="P13" s="537"/>
      <c r="Q13" s="530"/>
      <c r="R13" s="530"/>
      <c r="S13" s="530"/>
      <c r="T13" s="530"/>
      <c r="U13" s="530"/>
      <c r="V13" s="530"/>
      <c r="W13" s="530"/>
      <c r="X13" s="530"/>
      <c r="Y13" s="530"/>
      <c r="Z13" s="530"/>
      <c r="AA13" s="530"/>
      <c r="AB13" s="530"/>
      <c r="AH13" s="537"/>
      <c r="AI13" s="180" t="s">
        <v>3087</v>
      </c>
      <c r="AJ13" s="187">
        <v>35</v>
      </c>
      <c r="AK13" s="192">
        <v>5</v>
      </c>
      <c r="AL13" s="192">
        <f t="shared" si="0"/>
        <v>175</v>
      </c>
      <c r="AM13" s="180" t="s">
        <v>2984</v>
      </c>
    </row>
    <row r="14" spans="6:40" ht="15" customHeight="1">
      <c r="F14" s="529"/>
      <c r="G14" s="530"/>
      <c r="H14" s="530"/>
      <c r="I14" s="530"/>
      <c r="J14" s="530"/>
      <c r="K14" s="530"/>
      <c r="L14" s="530"/>
      <c r="M14" s="530"/>
      <c r="N14" s="530"/>
      <c r="P14" s="537"/>
      <c r="Q14" s="530"/>
      <c r="R14" s="530"/>
      <c r="S14" s="530"/>
      <c r="T14" s="530"/>
      <c r="U14" s="530"/>
      <c r="V14" s="530"/>
      <c r="W14" s="530"/>
      <c r="X14" s="530"/>
      <c r="Y14" s="530"/>
      <c r="Z14" s="530"/>
      <c r="AA14" s="530"/>
      <c r="AB14" s="530"/>
      <c r="AH14" s="537"/>
      <c r="AI14" s="180" t="s">
        <v>3088</v>
      </c>
      <c r="AJ14" s="187">
        <f>16*9</f>
        <v>144</v>
      </c>
      <c r="AK14" s="192">
        <v>3</v>
      </c>
      <c r="AL14" s="192">
        <f t="shared" si="0"/>
        <v>432</v>
      </c>
      <c r="AM14" s="180" t="s">
        <v>2974</v>
      </c>
    </row>
    <row r="15" spans="6:40" ht="15" customHeight="1">
      <c r="F15" s="529"/>
      <c r="G15" s="530"/>
      <c r="H15" s="530"/>
      <c r="I15" s="530"/>
      <c r="J15" s="530"/>
      <c r="K15" s="530"/>
      <c r="L15" s="530"/>
      <c r="M15" s="530"/>
      <c r="N15" s="530"/>
      <c r="P15" s="529" t="s">
        <v>3089</v>
      </c>
      <c r="Q15" s="530" t="s">
        <v>3090</v>
      </c>
      <c r="R15" s="530"/>
      <c r="S15" s="530"/>
      <c r="T15" s="530"/>
      <c r="U15" s="530"/>
      <c r="V15" s="530"/>
      <c r="W15" s="530"/>
      <c r="X15" s="530"/>
      <c r="Y15" s="530"/>
      <c r="Z15" s="530"/>
      <c r="AA15" s="530"/>
      <c r="AB15" s="530"/>
      <c r="AH15" s="537"/>
      <c r="AI15" s="180" t="s">
        <v>3091</v>
      </c>
      <c r="AJ15" s="187">
        <v>9</v>
      </c>
      <c r="AK15" s="192">
        <v>5</v>
      </c>
      <c r="AL15" s="192">
        <f t="shared" si="0"/>
        <v>45</v>
      </c>
      <c r="AM15" s="180" t="s">
        <v>2985</v>
      </c>
    </row>
    <row r="16" spans="6:40">
      <c r="F16" s="529"/>
      <c r="G16" s="530"/>
      <c r="H16" s="530"/>
      <c r="I16" s="530"/>
      <c r="J16" s="530"/>
      <c r="K16" s="530"/>
      <c r="L16" s="530"/>
      <c r="M16" s="530"/>
      <c r="N16" s="530"/>
      <c r="P16" s="529"/>
      <c r="Q16" s="530"/>
      <c r="R16" s="530"/>
      <c r="S16" s="530"/>
      <c r="T16" s="530"/>
      <c r="U16" s="530"/>
      <c r="V16" s="530"/>
      <c r="W16" s="530"/>
      <c r="X16" s="530"/>
      <c r="Y16" s="530"/>
      <c r="Z16" s="530"/>
      <c r="AA16" s="530"/>
      <c r="AB16" s="530"/>
      <c r="AH16" s="537"/>
      <c r="AI16" s="180" t="s">
        <v>3092</v>
      </c>
      <c r="AJ16" s="187">
        <f>9*14</f>
        <v>126</v>
      </c>
      <c r="AK16" s="192">
        <v>3</v>
      </c>
      <c r="AL16" s="192">
        <f t="shared" si="0"/>
        <v>378</v>
      </c>
      <c r="AM16" s="180" t="s">
        <v>2975</v>
      </c>
    </row>
    <row r="17" spans="6:39" ht="15" customHeight="1">
      <c r="F17" s="529" t="s">
        <v>3093</v>
      </c>
      <c r="G17" s="530" t="s">
        <v>3598</v>
      </c>
      <c r="H17" s="530"/>
      <c r="I17" s="530"/>
      <c r="J17" s="530"/>
      <c r="K17" s="530"/>
      <c r="L17" s="530"/>
      <c r="M17" s="530"/>
      <c r="N17" s="530"/>
      <c r="P17" s="529"/>
      <c r="Q17" s="530"/>
      <c r="R17" s="530"/>
      <c r="S17" s="530"/>
      <c r="T17" s="530"/>
      <c r="U17" s="530"/>
      <c r="V17" s="530"/>
      <c r="W17" s="530"/>
      <c r="X17" s="530"/>
      <c r="Y17" s="530"/>
      <c r="Z17" s="530"/>
      <c r="AA17" s="530"/>
      <c r="AB17" s="530"/>
      <c r="AH17" s="537"/>
      <c r="AI17" s="180" t="s">
        <v>3094</v>
      </c>
      <c r="AJ17" s="187">
        <v>19</v>
      </c>
      <c r="AK17" s="192">
        <v>5</v>
      </c>
      <c r="AL17" s="192">
        <f t="shared" si="0"/>
        <v>95</v>
      </c>
      <c r="AM17" s="180" t="s">
        <v>2977</v>
      </c>
    </row>
    <row r="18" spans="6:39">
      <c r="F18" s="529"/>
      <c r="G18" s="530"/>
      <c r="H18" s="530"/>
      <c r="I18" s="530"/>
      <c r="J18" s="530"/>
      <c r="K18" s="530"/>
      <c r="L18" s="530"/>
      <c r="M18" s="530"/>
      <c r="N18" s="530"/>
      <c r="P18" s="529"/>
      <c r="Q18" s="530"/>
      <c r="R18" s="530"/>
      <c r="S18" s="530"/>
      <c r="T18" s="530"/>
      <c r="U18" s="530"/>
      <c r="V18" s="530"/>
      <c r="W18" s="530"/>
      <c r="X18" s="530"/>
      <c r="Y18" s="530"/>
      <c r="Z18" s="530"/>
      <c r="AA18" s="530"/>
      <c r="AB18" s="530"/>
      <c r="AH18" s="537"/>
      <c r="AI18" s="180" t="s">
        <v>3095</v>
      </c>
      <c r="AJ18" s="187">
        <f>19*8</f>
        <v>152</v>
      </c>
      <c r="AK18" s="192">
        <v>3</v>
      </c>
      <c r="AL18" s="192">
        <f t="shared" si="0"/>
        <v>456</v>
      </c>
      <c r="AM18" s="180" t="s">
        <v>2976</v>
      </c>
    </row>
    <row r="19" spans="6:39" ht="15" customHeight="1">
      <c r="F19" s="529"/>
      <c r="G19" s="530"/>
      <c r="H19" s="530"/>
      <c r="I19" s="530"/>
      <c r="J19" s="530"/>
      <c r="K19" s="530"/>
      <c r="L19" s="530"/>
      <c r="M19" s="530"/>
      <c r="N19" s="530"/>
      <c r="P19" s="529"/>
      <c r="Q19" s="530"/>
      <c r="R19" s="530"/>
      <c r="S19" s="530"/>
      <c r="T19" s="530"/>
      <c r="U19" s="530"/>
      <c r="V19" s="530"/>
      <c r="W19" s="530"/>
      <c r="X19" s="530"/>
      <c r="Y19" s="530"/>
      <c r="Z19" s="530"/>
      <c r="AA19" s="530"/>
      <c r="AB19" s="530"/>
      <c r="AH19" s="537"/>
      <c r="AI19" s="532" t="s">
        <v>3096</v>
      </c>
      <c r="AJ19" s="187">
        <v>1</v>
      </c>
      <c r="AK19" s="192">
        <v>5</v>
      </c>
      <c r="AM19" s="180" t="s">
        <v>2978</v>
      </c>
    </row>
    <row r="20" spans="6:39">
      <c r="F20" s="529"/>
      <c r="G20" s="530"/>
      <c r="H20" s="530"/>
      <c r="I20" s="530"/>
      <c r="J20" s="530"/>
      <c r="K20" s="530"/>
      <c r="L20" s="530"/>
      <c r="M20" s="530"/>
      <c r="N20" s="530"/>
      <c r="P20" s="529" t="s">
        <v>3097</v>
      </c>
      <c r="Q20" s="542" t="s">
        <v>3222</v>
      </c>
      <c r="R20" s="530"/>
      <c r="S20" s="530"/>
      <c r="T20" s="530"/>
      <c r="U20" s="530"/>
      <c r="V20" s="530"/>
      <c r="W20" s="530"/>
      <c r="X20" s="530"/>
      <c r="Y20" s="530"/>
      <c r="Z20" s="530"/>
      <c r="AA20" s="530"/>
      <c r="AB20" s="530"/>
      <c r="AH20" s="537"/>
      <c r="AI20" s="532"/>
      <c r="AJ20" s="187">
        <v>2</v>
      </c>
      <c r="AK20" s="192">
        <v>10</v>
      </c>
      <c r="AM20" s="180" t="s">
        <v>2986</v>
      </c>
    </row>
    <row r="21" spans="6:39">
      <c r="F21" s="529"/>
      <c r="G21" s="530"/>
      <c r="H21" s="530"/>
      <c r="I21" s="530"/>
      <c r="J21" s="530"/>
      <c r="K21" s="530"/>
      <c r="L21" s="530"/>
      <c r="M21" s="530"/>
      <c r="N21" s="530"/>
      <c r="P21" s="529"/>
      <c r="Q21" s="530"/>
      <c r="R21" s="530"/>
      <c r="S21" s="530"/>
      <c r="T21" s="530"/>
      <c r="U21" s="530"/>
      <c r="V21" s="530"/>
      <c r="W21" s="530"/>
      <c r="X21" s="530"/>
      <c r="Y21" s="530"/>
      <c r="Z21" s="530"/>
      <c r="AA21" s="530"/>
      <c r="AB21" s="530"/>
      <c r="AH21" s="537"/>
      <c r="AI21" s="532"/>
      <c r="AJ21" s="187">
        <v>3</v>
      </c>
      <c r="AK21" s="192">
        <v>15</v>
      </c>
      <c r="AM21" s="180" t="s">
        <v>2986</v>
      </c>
    </row>
    <row r="22" spans="6:39">
      <c r="F22" s="529"/>
      <c r="G22" s="530"/>
      <c r="H22" s="530"/>
      <c r="I22" s="530"/>
      <c r="J22" s="530"/>
      <c r="K22" s="530"/>
      <c r="L22" s="530"/>
      <c r="M22" s="530"/>
      <c r="N22" s="530"/>
      <c r="P22" s="529"/>
      <c r="Q22" s="530"/>
      <c r="R22" s="530"/>
      <c r="S22" s="530"/>
      <c r="T22" s="530"/>
      <c r="U22" s="530"/>
      <c r="V22" s="530"/>
      <c r="W22" s="530"/>
      <c r="X22" s="530"/>
      <c r="Y22" s="530"/>
      <c r="Z22" s="530"/>
      <c r="AA22" s="530"/>
      <c r="AB22" s="530"/>
      <c r="AH22" s="537"/>
      <c r="AI22" s="532"/>
      <c r="AJ22" s="539">
        <v>4</v>
      </c>
      <c r="AK22" s="540">
        <v>30</v>
      </c>
      <c r="AM22" s="180" t="s">
        <v>2987</v>
      </c>
    </row>
    <row r="23" spans="6:39">
      <c r="F23" s="529"/>
      <c r="G23" s="530"/>
      <c r="H23" s="530"/>
      <c r="I23" s="530"/>
      <c r="J23" s="530"/>
      <c r="K23" s="530"/>
      <c r="L23" s="530"/>
      <c r="M23" s="530"/>
      <c r="N23" s="530"/>
      <c r="P23" s="529"/>
      <c r="Q23" s="530"/>
      <c r="R23" s="530"/>
      <c r="S23" s="530"/>
      <c r="T23" s="530"/>
      <c r="U23" s="530"/>
      <c r="V23" s="530"/>
      <c r="W23" s="530"/>
      <c r="X23" s="530"/>
      <c r="Y23" s="530"/>
      <c r="Z23" s="530"/>
      <c r="AA23" s="530"/>
      <c r="AB23" s="530"/>
      <c r="AH23" s="537"/>
      <c r="AI23" s="532"/>
      <c r="AJ23" s="539"/>
      <c r="AK23" s="540"/>
      <c r="AM23" s="180" t="s">
        <v>2988</v>
      </c>
    </row>
    <row r="24" spans="6:39" ht="15" customHeight="1">
      <c r="F24" s="529"/>
      <c r="G24" s="530"/>
      <c r="H24" s="530"/>
      <c r="I24" s="530"/>
      <c r="J24" s="530"/>
      <c r="K24" s="530"/>
      <c r="L24" s="530"/>
      <c r="M24" s="530"/>
      <c r="N24" s="530"/>
      <c r="P24" s="529"/>
      <c r="Q24" s="530"/>
      <c r="R24" s="530"/>
      <c r="S24" s="530"/>
      <c r="T24" s="530"/>
      <c r="U24" s="530"/>
      <c r="V24" s="530"/>
      <c r="W24" s="530"/>
      <c r="X24" s="530"/>
      <c r="Y24" s="530"/>
      <c r="Z24" s="530"/>
      <c r="AA24" s="530"/>
      <c r="AB24" s="530"/>
      <c r="AH24" s="537"/>
      <c r="AI24" s="532"/>
      <c r="AJ24" s="187">
        <v>5</v>
      </c>
      <c r="AK24" s="192">
        <v>50</v>
      </c>
      <c r="AM24" s="180" t="s">
        <v>2989</v>
      </c>
    </row>
    <row r="25" spans="6:39">
      <c r="F25" s="529" t="s">
        <v>3098</v>
      </c>
      <c r="G25" s="530" t="s">
        <v>3099</v>
      </c>
      <c r="H25" s="530"/>
      <c r="I25" s="530"/>
      <c r="J25" s="530"/>
      <c r="K25" s="530"/>
      <c r="L25" s="530"/>
      <c r="M25" s="530"/>
      <c r="N25" s="530"/>
      <c r="P25" s="529"/>
      <c r="Q25" s="530"/>
      <c r="R25" s="530"/>
      <c r="S25" s="530"/>
      <c r="T25" s="530"/>
      <c r="U25" s="530"/>
      <c r="V25" s="530"/>
      <c r="W25" s="530"/>
      <c r="X25" s="530"/>
      <c r="Y25" s="530"/>
      <c r="Z25" s="530"/>
      <c r="AA25" s="530"/>
      <c r="AB25" s="530"/>
      <c r="AH25" s="537"/>
      <c r="AI25" s="532"/>
      <c r="AJ25" s="187">
        <v>6</v>
      </c>
      <c r="AK25" s="192">
        <v>100</v>
      </c>
      <c r="AM25" s="180" t="s">
        <v>2990</v>
      </c>
    </row>
    <row r="26" spans="6:39" ht="16.5" customHeight="1">
      <c r="F26" s="529"/>
      <c r="G26" s="530"/>
      <c r="H26" s="530"/>
      <c r="I26" s="530"/>
      <c r="J26" s="530"/>
      <c r="K26" s="530"/>
      <c r="L26" s="530"/>
      <c r="M26" s="530"/>
      <c r="N26" s="530"/>
      <c r="R26" s="180"/>
      <c r="U26" s="180"/>
      <c r="AH26" s="537"/>
      <c r="AI26" s="532"/>
      <c r="AJ26" s="187">
        <v>7</v>
      </c>
      <c r="AK26" s="192">
        <v>200</v>
      </c>
      <c r="AM26" s="180" t="s">
        <v>2991</v>
      </c>
    </row>
    <row r="27" spans="6:39" ht="15" customHeight="1">
      <c r="F27" s="529"/>
      <c r="G27" s="530"/>
      <c r="H27" s="530"/>
      <c r="I27" s="530"/>
      <c r="J27" s="530"/>
      <c r="K27" s="530"/>
      <c r="L27" s="530"/>
      <c r="M27" s="530"/>
      <c r="N27" s="530"/>
      <c r="P27" s="534" t="s">
        <v>3174</v>
      </c>
      <c r="Q27" s="181" t="s">
        <v>2966</v>
      </c>
      <c r="R27" s="185" t="s">
        <v>3067</v>
      </c>
      <c r="S27" s="185" t="s">
        <v>3070</v>
      </c>
      <c r="T27" s="185" t="s">
        <v>3100</v>
      </c>
      <c r="U27" s="185" t="s">
        <v>3101</v>
      </c>
      <c r="V27" s="185" t="s">
        <v>3102</v>
      </c>
      <c r="W27" s="185" t="s">
        <v>3103</v>
      </c>
      <c r="X27" s="185" t="s">
        <v>2979</v>
      </c>
      <c r="AH27" s="186"/>
      <c r="AI27" s="180" t="s">
        <v>3104</v>
      </c>
    </row>
    <row r="28" spans="6:39" ht="15" customHeight="1">
      <c r="F28" s="529"/>
      <c r="G28" s="530"/>
      <c r="H28" s="530"/>
      <c r="I28" s="530"/>
      <c r="J28" s="530"/>
      <c r="K28" s="530"/>
      <c r="L28" s="530"/>
      <c r="M28" s="530"/>
      <c r="N28" s="530"/>
      <c r="P28" s="534"/>
      <c r="Q28" s="532" t="s">
        <v>3037</v>
      </c>
      <c r="R28" s="532" t="s">
        <v>3038</v>
      </c>
      <c r="S28" s="532" t="s">
        <v>3039</v>
      </c>
      <c r="U28" s="179" t="s">
        <v>3031</v>
      </c>
      <c r="V28" s="180">
        <v>500</v>
      </c>
      <c r="X28" s="180" t="s">
        <v>3032</v>
      </c>
      <c r="AH28" s="537" t="s">
        <v>3105</v>
      </c>
      <c r="AI28" s="180" t="s">
        <v>3106</v>
      </c>
      <c r="AJ28" s="187">
        <v>24</v>
      </c>
      <c r="AK28" s="192">
        <v>10</v>
      </c>
      <c r="AL28" s="192">
        <f>AK28*AJ28</f>
        <v>240</v>
      </c>
      <c r="AM28" s="180" t="s">
        <v>3000</v>
      </c>
    </row>
    <row r="29" spans="6:39" ht="15" customHeight="1">
      <c r="F29" s="529"/>
      <c r="G29" s="530"/>
      <c r="H29" s="530"/>
      <c r="I29" s="530"/>
      <c r="J29" s="530"/>
      <c r="K29" s="530"/>
      <c r="L29" s="530"/>
      <c r="M29" s="530"/>
      <c r="N29" s="530"/>
      <c r="P29" s="534"/>
      <c r="Q29" s="532"/>
      <c r="R29" s="532"/>
      <c r="S29" s="532"/>
      <c r="U29" s="179" t="s">
        <v>3057</v>
      </c>
      <c r="V29" s="180">
        <v>3300</v>
      </c>
      <c r="X29" s="180" t="s">
        <v>3033</v>
      </c>
      <c r="AH29" s="537"/>
      <c r="AI29" s="180" t="s">
        <v>3094</v>
      </c>
      <c r="AJ29" s="187">
        <v>10</v>
      </c>
      <c r="AK29" s="192">
        <v>10</v>
      </c>
      <c r="AL29" s="192">
        <f>AK29*AJ29</f>
        <v>100</v>
      </c>
      <c r="AM29" s="180" t="s">
        <v>3001</v>
      </c>
    </row>
    <row r="30" spans="6:39" ht="15" customHeight="1">
      <c r="F30" s="529"/>
      <c r="G30" s="530"/>
      <c r="H30" s="530"/>
      <c r="I30" s="530"/>
      <c r="J30" s="530"/>
      <c r="K30" s="530"/>
      <c r="L30" s="530"/>
      <c r="M30" s="530"/>
      <c r="N30" s="530"/>
      <c r="P30" s="534"/>
      <c r="Q30" s="532"/>
      <c r="R30" s="532"/>
      <c r="S30" s="532"/>
      <c r="T30" s="505" t="s">
        <v>3040</v>
      </c>
      <c r="U30" s="505"/>
      <c r="V30" s="180">
        <v>10000</v>
      </c>
      <c r="AH30" s="537"/>
      <c r="AI30" s="180" t="s">
        <v>3107</v>
      </c>
      <c r="AJ30" s="187">
        <v>10</v>
      </c>
      <c r="AK30" s="192">
        <v>10</v>
      </c>
      <c r="AL30" s="192">
        <f>AK30*AJ30</f>
        <v>100</v>
      </c>
      <c r="AM30" s="180" t="s">
        <v>3002</v>
      </c>
    </row>
    <row r="31" spans="6:39" ht="15" customHeight="1">
      <c r="F31" s="529"/>
      <c r="G31" s="530"/>
      <c r="H31" s="530"/>
      <c r="I31" s="530"/>
      <c r="J31" s="530"/>
      <c r="K31" s="530"/>
      <c r="L31" s="530"/>
      <c r="M31" s="530"/>
      <c r="N31" s="530"/>
      <c r="P31" s="534"/>
      <c r="Q31" s="532"/>
      <c r="R31" s="179" t="s">
        <v>3041</v>
      </c>
      <c r="S31" s="165" t="s">
        <v>3039</v>
      </c>
      <c r="T31" s="505" t="s">
        <v>3040</v>
      </c>
      <c r="U31" s="505"/>
      <c r="V31" s="180">
        <v>3300</v>
      </c>
      <c r="X31" s="180" t="s">
        <v>3034</v>
      </c>
      <c r="AH31" s="537"/>
      <c r="AI31" s="180" t="s">
        <v>3108</v>
      </c>
      <c r="AK31" s="192">
        <v>10</v>
      </c>
      <c r="AM31" s="180" t="s">
        <v>3003</v>
      </c>
    </row>
    <row r="32" spans="6:39" ht="15" customHeight="1">
      <c r="F32" s="529"/>
      <c r="G32" s="530"/>
      <c r="H32" s="530"/>
      <c r="I32" s="530"/>
      <c r="J32" s="530"/>
      <c r="K32" s="530"/>
      <c r="L32" s="530"/>
      <c r="M32" s="530"/>
      <c r="N32" s="530"/>
      <c r="P32" s="534"/>
      <c r="Q32" s="532"/>
      <c r="R32" s="532" t="s">
        <v>3042</v>
      </c>
      <c r="S32" s="532" t="s">
        <v>3039</v>
      </c>
      <c r="U32" s="179" t="s">
        <v>3031</v>
      </c>
      <c r="V32" s="180">
        <v>1000</v>
      </c>
      <c r="X32" s="180" t="s">
        <v>3035</v>
      </c>
      <c r="AH32" s="537"/>
      <c r="AI32" s="180" t="s">
        <v>3109</v>
      </c>
      <c r="AJ32" s="187">
        <v>6</v>
      </c>
      <c r="AK32" s="192">
        <v>5</v>
      </c>
      <c r="AL32" s="192">
        <f>AK32*AJ32</f>
        <v>30</v>
      </c>
      <c r="AM32" s="176" t="s">
        <v>2992</v>
      </c>
    </row>
    <row r="33" spans="6:39" ht="15" customHeight="1">
      <c r="F33" s="529"/>
      <c r="G33" s="530"/>
      <c r="H33" s="530"/>
      <c r="I33" s="530"/>
      <c r="J33" s="530"/>
      <c r="K33" s="530"/>
      <c r="L33" s="530"/>
      <c r="M33" s="530"/>
      <c r="N33" s="530"/>
      <c r="P33" s="534"/>
      <c r="Q33" s="532"/>
      <c r="R33" s="532"/>
      <c r="S33" s="532"/>
      <c r="U33" s="179" t="s">
        <v>3057</v>
      </c>
      <c r="V33" s="180">
        <v>5000</v>
      </c>
      <c r="X33" s="180" t="s">
        <v>3036</v>
      </c>
      <c r="AH33" s="537"/>
      <c r="AI33" s="180" t="s">
        <v>3112</v>
      </c>
      <c r="AJ33" s="187">
        <v>4</v>
      </c>
      <c r="AK33" s="192">
        <v>10</v>
      </c>
      <c r="AL33" s="192">
        <f>AK33*AJ33</f>
        <v>40</v>
      </c>
      <c r="AM33" s="180" t="s">
        <v>2993</v>
      </c>
    </row>
    <row r="34" spans="6:39" ht="15" customHeight="1">
      <c r="F34" s="529" t="s">
        <v>3110</v>
      </c>
      <c r="G34" s="530" t="s">
        <v>3111</v>
      </c>
      <c r="H34" s="530"/>
      <c r="I34" s="530"/>
      <c r="J34" s="530"/>
      <c r="K34" s="530"/>
      <c r="L34" s="530"/>
      <c r="M34" s="530"/>
      <c r="N34" s="530"/>
      <c r="P34" s="534"/>
      <c r="Q34" s="532"/>
      <c r="R34" s="532"/>
      <c r="S34" s="532"/>
      <c r="T34" s="505" t="s">
        <v>3040</v>
      </c>
      <c r="U34" s="505"/>
      <c r="V34" s="180">
        <v>15000</v>
      </c>
      <c r="AG34" s="180" t="s">
        <v>3113</v>
      </c>
      <c r="AH34" s="537"/>
      <c r="AI34" s="532" t="s">
        <v>3114</v>
      </c>
      <c r="AJ34" s="187">
        <v>1</v>
      </c>
      <c r="AK34" s="192">
        <v>30</v>
      </c>
      <c r="AM34" s="180" t="s">
        <v>2994</v>
      </c>
    </row>
    <row r="35" spans="6:39" ht="15" customHeight="1">
      <c r="F35" s="529"/>
      <c r="G35" s="530"/>
      <c r="H35" s="530"/>
      <c r="I35" s="530"/>
      <c r="J35" s="530"/>
      <c r="K35" s="530"/>
      <c r="L35" s="530"/>
      <c r="M35" s="530"/>
      <c r="N35" s="530"/>
      <c r="P35" s="534"/>
      <c r="Q35" s="532" t="s">
        <v>3049</v>
      </c>
      <c r="R35" s="532" t="s">
        <v>3050</v>
      </c>
      <c r="S35" s="532" t="s">
        <v>3039</v>
      </c>
      <c r="U35" s="179" t="s">
        <v>3043</v>
      </c>
      <c r="V35" s="180">
        <v>10000</v>
      </c>
      <c r="X35" s="180" t="s">
        <v>3051</v>
      </c>
      <c r="AH35" s="537"/>
      <c r="AI35" s="532"/>
      <c r="AJ35" s="187">
        <v>2</v>
      </c>
      <c r="AK35" s="192">
        <v>50</v>
      </c>
      <c r="AM35" s="180" t="s">
        <v>3004</v>
      </c>
    </row>
    <row r="36" spans="6:39" ht="15" customHeight="1">
      <c r="F36" s="529"/>
      <c r="G36" s="530"/>
      <c r="H36" s="530"/>
      <c r="I36" s="530"/>
      <c r="J36" s="530"/>
      <c r="K36" s="530"/>
      <c r="L36" s="530"/>
      <c r="M36" s="530"/>
      <c r="N36" s="530"/>
      <c r="P36" s="534"/>
      <c r="Q36" s="532"/>
      <c r="R36" s="532"/>
      <c r="S36" s="532"/>
      <c r="U36" s="179" t="s">
        <v>3031</v>
      </c>
      <c r="V36" s="180">
        <v>30000</v>
      </c>
      <c r="X36" s="180" t="s">
        <v>3052</v>
      </c>
      <c r="AH36" s="537"/>
      <c r="AI36" s="532"/>
      <c r="AJ36" s="187">
        <v>3</v>
      </c>
      <c r="AK36" s="192">
        <v>100</v>
      </c>
      <c r="AM36" s="180" t="s">
        <v>2995</v>
      </c>
    </row>
    <row r="37" spans="6:39" ht="15" customHeight="1">
      <c r="F37" s="529"/>
      <c r="G37" s="530"/>
      <c r="H37" s="530"/>
      <c r="I37" s="530"/>
      <c r="J37" s="530"/>
      <c r="K37" s="530"/>
      <c r="L37" s="530"/>
      <c r="M37" s="530"/>
      <c r="N37" s="530"/>
      <c r="P37" s="534"/>
      <c r="Q37" s="532"/>
      <c r="R37" s="179" t="s">
        <v>3044</v>
      </c>
      <c r="S37" s="195" t="s">
        <v>3053</v>
      </c>
      <c r="T37" s="180" t="s">
        <v>3046</v>
      </c>
      <c r="V37" s="180">
        <v>3300</v>
      </c>
      <c r="X37" s="180" t="s">
        <v>3054</v>
      </c>
      <c r="AG37" s="180" t="s">
        <v>3115</v>
      </c>
      <c r="AH37" s="537"/>
      <c r="AI37" s="532"/>
      <c r="AJ37" s="187">
        <v>4</v>
      </c>
      <c r="AK37" s="192">
        <v>150</v>
      </c>
      <c r="AM37" s="180" t="s">
        <v>3005</v>
      </c>
    </row>
    <row r="38" spans="6:39" ht="15" customHeight="1">
      <c r="F38" s="529"/>
      <c r="G38" s="530"/>
      <c r="H38" s="530"/>
      <c r="I38" s="530"/>
      <c r="J38" s="530"/>
      <c r="K38" s="530"/>
      <c r="L38" s="530"/>
      <c r="M38" s="530"/>
      <c r="N38" s="530"/>
      <c r="P38" s="534"/>
      <c r="Q38" s="532"/>
      <c r="R38" s="532" t="s">
        <v>3055</v>
      </c>
      <c r="S38" s="165" t="s">
        <v>3039</v>
      </c>
      <c r="T38" s="180" t="s">
        <v>3045</v>
      </c>
      <c r="V38" s="180">
        <v>2000</v>
      </c>
      <c r="X38" s="180" t="s">
        <v>3061</v>
      </c>
      <c r="AH38" s="537"/>
      <c r="AI38" s="532"/>
      <c r="AJ38" s="187">
        <v>5</v>
      </c>
      <c r="AK38" s="192">
        <v>200</v>
      </c>
      <c r="AM38" s="180" t="s">
        <v>2996</v>
      </c>
    </row>
    <row r="39" spans="6:39" ht="15" customHeight="1">
      <c r="F39" s="529"/>
      <c r="G39" s="530"/>
      <c r="H39" s="530"/>
      <c r="I39" s="530"/>
      <c r="J39" s="530"/>
      <c r="K39" s="530"/>
      <c r="L39" s="530"/>
      <c r="M39" s="530"/>
      <c r="N39" s="530"/>
      <c r="P39" s="534"/>
      <c r="Q39" s="532"/>
      <c r="R39" s="532"/>
      <c r="S39" s="165" t="s">
        <v>2967</v>
      </c>
      <c r="U39" s="179" t="s">
        <v>3047</v>
      </c>
      <c r="V39" s="180">
        <v>3300</v>
      </c>
      <c r="X39" s="180" t="s">
        <v>3056</v>
      </c>
      <c r="AH39" s="537"/>
      <c r="AI39" s="532"/>
      <c r="AJ39" s="187">
        <v>6</v>
      </c>
      <c r="AK39" s="192">
        <v>250</v>
      </c>
      <c r="AM39" s="180" t="s">
        <v>2997</v>
      </c>
    </row>
    <row r="40" spans="6:39" ht="15" customHeight="1">
      <c r="F40" s="529"/>
      <c r="G40" s="530"/>
      <c r="H40" s="530"/>
      <c r="I40" s="530"/>
      <c r="J40" s="530"/>
      <c r="K40" s="530"/>
      <c r="L40" s="530"/>
      <c r="M40" s="530"/>
      <c r="N40" s="530"/>
      <c r="P40" s="534"/>
      <c r="Q40" s="533" t="s">
        <v>3161</v>
      </c>
      <c r="R40" s="532" t="s">
        <v>3048</v>
      </c>
      <c r="S40" s="195" t="s">
        <v>3053</v>
      </c>
      <c r="T40" s="180" t="s">
        <v>2970</v>
      </c>
      <c r="V40" s="180">
        <v>100</v>
      </c>
      <c r="X40" s="180" t="s">
        <v>3062</v>
      </c>
      <c r="AG40" s="180" t="s">
        <v>3116</v>
      </c>
      <c r="AH40" s="537"/>
      <c r="AI40" s="532"/>
      <c r="AJ40" s="187">
        <v>7</v>
      </c>
      <c r="AK40" s="192">
        <v>300</v>
      </c>
      <c r="AM40" s="180" t="s">
        <v>2998</v>
      </c>
    </row>
    <row r="41" spans="6:39" ht="15" customHeight="1">
      <c r="F41" s="529"/>
      <c r="G41" s="530"/>
      <c r="H41" s="530"/>
      <c r="I41" s="530"/>
      <c r="J41" s="530"/>
      <c r="K41" s="530"/>
      <c r="L41" s="530"/>
      <c r="M41" s="530"/>
      <c r="N41" s="530"/>
      <c r="P41" s="534"/>
      <c r="Q41" s="532"/>
      <c r="R41" s="532"/>
      <c r="S41" s="165" t="s">
        <v>3039</v>
      </c>
      <c r="T41" s="180" t="s">
        <v>3058</v>
      </c>
      <c r="V41" s="180">
        <v>350</v>
      </c>
      <c r="X41" s="180" t="s">
        <v>3063</v>
      </c>
      <c r="AH41" s="537"/>
      <c r="AI41" s="532"/>
      <c r="AJ41" s="187">
        <v>8</v>
      </c>
      <c r="AK41" s="192">
        <v>400</v>
      </c>
      <c r="AM41" s="180" t="s">
        <v>3006</v>
      </c>
    </row>
    <row r="42" spans="6:39" ht="15" customHeight="1">
      <c r="P42" s="534"/>
      <c r="Q42" s="532"/>
      <c r="R42" s="532"/>
      <c r="S42" s="165" t="s">
        <v>3039</v>
      </c>
      <c r="T42" s="180" t="s">
        <v>3059</v>
      </c>
      <c r="V42" s="180">
        <v>1000</v>
      </c>
      <c r="X42" s="180" t="s">
        <v>3064</v>
      </c>
      <c r="AH42" s="537"/>
      <c r="AI42" s="532"/>
      <c r="AJ42" s="187">
        <v>9</v>
      </c>
      <c r="AK42" s="192">
        <v>500</v>
      </c>
      <c r="AM42" s="180" t="s">
        <v>2999</v>
      </c>
    </row>
    <row r="43" spans="6:39" ht="15" customHeight="1">
      <c r="P43" s="534"/>
      <c r="Q43" s="532"/>
      <c r="R43" s="532"/>
      <c r="S43" s="165" t="s">
        <v>3039</v>
      </c>
      <c r="T43" s="180" t="s">
        <v>3060</v>
      </c>
      <c r="V43" s="180">
        <v>3300</v>
      </c>
      <c r="X43" s="180" t="s">
        <v>3065</v>
      </c>
      <c r="AH43" s="537"/>
      <c r="AI43" s="180" t="s">
        <v>3118</v>
      </c>
      <c r="AM43" s="180" t="s">
        <v>3011</v>
      </c>
    </row>
    <row r="44" spans="6:39" ht="15" customHeight="1">
      <c r="P44" s="534"/>
      <c r="Q44" s="532"/>
      <c r="R44" s="179" t="s">
        <v>3068</v>
      </c>
      <c r="S44" s="195" t="s">
        <v>3053</v>
      </c>
      <c r="V44" s="180">
        <v>1000</v>
      </c>
      <c r="X44" s="176" t="s">
        <v>3117</v>
      </c>
      <c r="AH44" s="537"/>
      <c r="AI44" s="532" t="s">
        <v>3119</v>
      </c>
      <c r="AJ44" s="180" t="s">
        <v>3120</v>
      </c>
      <c r="AM44" s="180" t="s">
        <v>3009</v>
      </c>
    </row>
    <row r="45" spans="6:39" ht="15" customHeight="1">
      <c r="P45" s="534"/>
      <c r="Q45" s="532"/>
      <c r="R45" s="179" t="s">
        <v>3069</v>
      </c>
      <c r="S45" s="195" t="s">
        <v>3053</v>
      </c>
      <c r="V45" s="180">
        <v>200</v>
      </c>
      <c r="X45" s="180" t="s">
        <v>3066</v>
      </c>
      <c r="AH45" s="537"/>
      <c r="AI45" s="532"/>
      <c r="AJ45" s="180" t="s">
        <v>3121</v>
      </c>
      <c r="AL45" s="192" t="s">
        <v>3010</v>
      </c>
      <c r="AM45" s="180" t="s">
        <v>3007</v>
      </c>
    </row>
    <row r="46" spans="6:39" ht="15" customHeight="1">
      <c r="P46" s="534"/>
      <c r="Q46" s="532" t="s">
        <v>3162</v>
      </c>
      <c r="R46" s="179" t="s">
        <v>3003</v>
      </c>
      <c r="S46" s="165" t="s">
        <v>3163</v>
      </c>
      <c r="V46" s="180">
        <v>50000</v>
      </c>
      <c r="X46" s="197" t="s">
        <v>3175</v>
      </c>
      <c r="AH46" s="537"/>
      <c r="AI46" s="180" t="s">
        <v>3122</v>
      </c>
      <c r="AJ46" s="187" t="s">
        <v>3123</v>
      </c>
      <c r="AM46" s="180" t="s">
        <v>3008</v>
      </c>
    </row>
    <row r="47" spans="6:39" ht="15" customHeight="1">
      <c r="P47" s="534"/>
      <c r="Q47" s="532"/>
      <c r="R47" s="179" t="s">
        <v>3136</v>
      </c>
      <c r="S47" s="165" t="s">
        <v>3149</v>
      </c>
      <c r="T47" s="180">
        <v>4</v>
      </c>
      <c r="V47" s="180">
        <v>5000</v>
      </c>
      <c r="W47" s="192">
        <f>V47*T47</f>
        <v>20000</v>
      </c>
      <c r="X47" s="180" t="s">
        <v>3138</v>
      </c>
      <c r="AI47" s="180" t="s">
        <v>3124</v>
      </c>
    </row>
    <row r="48" spans="6:39" ht="15" customHeight="1">
      <c r="P48" s="534"/>
      <c r="Q48" s="532"/>
      <c r="R48" s="179" t="s">
        <v>2968</v>
      </c>
      <c r="S48" s="165" t="s">
        <v>3177</v>
      </c>
      <c r="U48" s="180"/>
      <c r="V48" s="180">
        <v>50000</v>
      </c>
      <c r="X48" s="180" t="s">
        <v>3178</v>
      </c>
      <c r="AI48" s="180" t="s">
        <v>3125</v>
      </c>
    </row>
    <row r="49" spans="16:39" ht="15" customHeight="1">
      <c r="P49" s="534"/>
      <c r="Q49" s="532"/>
      <c r="R49" s="532" t="s">
        <v>3165</v>
      </c>
      <c r="S49" s="165" t="s">
        <v>3177</v>
      </c>
      <c r="U49" s="180"/>
      <c r="V49" s="180">
        <v>50000</v>
      </c>
      <c r="X49" s="180" t="s">
        <v>3179</v>
      </c>
      <c r="AH49" s="537" t="s">
        <v>3126</v>
      </c>
      <c r="AI49" s="180" t="s">
        <v>3127</v>
      </c>
      <c r="AK49" s="192">
        <v>4</v>
      </c>
      <c r="AM49" s="180" t="s">
        <v>3012</v>
      </c>
    </row>
    <row r="50" spans="16:39" ht="15" customHeight="1">
      <c r="P50" s="534"/>
      <c r="Q50" s="532"/>
      <c r="R50" s="532"/>
      <c r="S50" s="165" t="s">
        <v>3177</v>
      </c>
      <c r="U50" s="180"/>
      <c r="V50" s="180">
        <v>100000</v>
      </c>
      <c r="X50" s="180" t="s">
        <v>3180</v>
      </c>
      <c r="AH50" s="537"/>
      <c r="AI50" s="180" t="s">
        <v>3128</v>
      </c>
      <c r="AK50" s="192">
        <v>4</v>
      </c>
      <c r="AM50" s="180" t="s">
        <v>3013</v>
      </c>
    </row>
    <row r="51" spans="16:39" ht="15" customHeight="1">
      <c r="P51" s="534"/>
      <c r="Q51" s="532"/>
      <c r="R51" s="165" t="s">
        <v>3171</v>
      </c>
      <c r="S51" s="165" t="s">
        <v>3177</v>
      </c>
      <c r="U51" s="180"/>
      <c r="V51" s="180">
        <v>50000</v>
      </c>
      <c r="X51" s="180" t="s">
        <v>3181</v>
      </c>
      <c r="AH51" s="537"/>
      <c r="AI51" s="180" t="s">
        <v>3129</v>
      </c>
      <c r="AJ51" s="187">
        <v>2</v>
      </c>
      <c r="AK51" s="192">
        <v>5</v>
      </c>
      <c r="AL51" s="192">
        <f>AK51*AJ51</f>
        <v>10</v>
      </c>
      <c r="AM51" s="180" t="s">
        <v>3014</v>
      </c>
    </row>
    <row r="52" spans="16:39" ht="15" customHeight="1">
      <c r="P52" s="534"/>
      <c r="Q52" s="532"/>
      <c r="R52" s="165" t="s">
        <v>3182</v>
      </c>
      <c r="S52" s="165" t="s">
        <v>3177</v>
      </c>
      <c r="T52" s="183" t="s">
        <v>3185</v>
      </c>
      <c r="U52" s="180"/>
      <c r="V52" s="180" t="s">
        <v>3191</v>
      </c>
      <c r="X52" s="180" t="s">
        <v>3183</v>
      </c>
      <c r="AH52" s="537"/>
      <c r="AI52" s="180" t="s">
        <v>3130</v>
      </c>
      <c r="AK52" s="192">
        <v>4</v>
      </c>
      <c r="AM52" s="180" t="s">
        <v>3015</v>
      </c>
    </row>
    <row r="53" spans="16:39" ht="15" customHeight="1">
      <c r="P53" s="534"/>
      <c r="Q53" s="532"/>
      <c r="R53" s="165" t="s">
        <v>3184</v>
      </c>
      <c r="S53" s="165" t="s">
        <v>3177</v>
      </c>
      <c r="T53" s="180" t="s">
        <v>3185</v>
      </c>
      <c r="U53" s="180"/>
      <c r="V53" s="180" t="s">
        <v>3192</v>
      </c>
      <c r="X53" s="180" t="s">
        <v>3176</v>
      </c>
      <c r="AH53" s="537"/>
      <c r="AI53" s="180" t="s">
        <v>3131</v>
      </c>
      <c r="AK53" s="196">
        <v>1.5</v>
      </c>
      <c r="AM53" s="180" t="s">
        <v>3016</v>
      </c>
    </row>
    <row r="54" spans="16:39" ht="15" customHeight="1">
      <c r="P54" s="534"/>
      <c r="Q54" s="531" t="s">
        <v>3220</v>
      </c>
      <c r="R54" s="165" t="s">
        <v>3150</v>
      </c>
      <c r="S54" s="165" t="s">
        <v>3149</v>
      </c>
      <c r="T54" s="180">
        <v>5</v>
      </c>
      <c r="U54" s="180"/>
      <c r="V54" s="180">
        <v>10000</v>
      </c>
      <c r="W54" s="192">
        <f t="shared" ref="W54:W55" si="1">V54*T54</f>
        <v>50000</v>
      </c>
      <c r="X54" s="180" t="s">
        <v>3139</v>
      </c>
      <c r="AH54" s="537"/>
      <c r="AI54" s="532" t="s">
        <v>3114</v>
      </c>
      <c r="AJ54" s="187">
        <v>1</v>
      </c>
      <c r="AK54" s="192">
        <v>5</v>
      </c>
      <c r="AM54" s="180" t="s">
        <v>3017</v>
      </c>
    </row>
    <row r="55" spans="16:39" ht="15" customHeight="1">
      <c r="P55" s="534"/>
      <c r="Q55" s="532"/>
      <c r="R55" s="165" t="s">
        <v>3151</v>
      </c>
      <c r="S55" s="165" t="s">
        <v>3149</v>
      </c>
      <c r="T55" s="180">
        <v>5</v>
      </c>
      <c r="U55" s="180"/>
      <c r="V55" s="180">
        <v>10000</v>
      </c>
      <c r="W55" s="192">
        <f t="shared" si="1"/>
        <v>50000</v>
      </c>
      <c r="X55" s="180" t="s">
        <v>3140</v>
      </c>
      <c r="AH55" s="537"/>
      <c r="AI55" s="532"/>
      <c r="AJ55" s="187">
        <v>2</v>
      </c>
      <c r="AK55" s="192">
        <v>15</v>
      </c>
      <c r="AM55" s="180" t="s">
        <v>3018</v>
      </c>
    </row>
    <row r="56" spans="16:39" ht="15" customHeight="1">
      <c r="P56" s="534"/>
      <c r="Q56" s="532"/>
      <c r="R56" s="165" t="s">
        <v>3152</v>
      </c>
      <c r="S56" s="165" t="s">
        <v>3149</v>
      </c>
      <c r="T56" s="180">
        <v>5</v>
      </c>
      <c r="U56" s="180"/>
      <c r="V56" s="180">
        <v>10000</v>
      </c>
      <c r="W56" s="192">
        <f t="shared" ref="W56" si="2">V56*T56</f>
        <v>50000</v>
      </c>
      <c r="X56" s="180" t="s">
        <v>3141</v>
      </c>
      <c r="AH56" s="537"/>
      <c r="AI56" s="532"/>
      <c r="AJ56" s="187">
        <v>3</v>
      </c>
      <c r="AK56" s="192">
        <v>35</v>
      </c>
      <c r="AM56" s="180" t="s">
        <v>3019</v>
      </c>
    </row>
    <row r="57" spans="16:39" ht="15" customHeight="1">
      <c r="P57" s="534"/>
      <c r="Q57" s="532"/>
      <c r="R57" s="165" t="s">
        <v>3153</v>
      </c>
      <c r="S57" s="165" t="s">
        <v>3149</v>
      </c>
      <c r="T57" s="180">
        <v>5</v>
      </c>
      <c r="U57" s="180"/>
      <c r="V57" s="180">
        <v>10000</v>
      </c>
      <c r="W57" s="192">
        <f t="shared" ref="W57:W64" si="3">V57*T57</f>
        <v>50000</v>
      </c>
      <c r="X57" s="180" t="s">
        <v>3142</v>
      </c>
      <c r="AH57" s="537"/>
      <c r="AI57" s="532"/>
      <c r="AJ57" s="187">
        <v>4</v>
      </c>
      <c r="AK57" s="192">
        <v>60</v>
      </c>
      <c r="AM57" s="180" t="s">
        <v>3020</v>
      </c>
    </row>
    <row r="58" spans="16:39" ht="15" customHeight="1">
      <c r="P58" s="534"/>
      <c r="Q58" s="532"/>
      <c r="R58" s="165" t="s">
        <v>3154</v>
      </c>
      <c r="S58" s="165" t="s">
        <v>3149</v>
      </c>
      <c r="T58" s="180">
        <v>5</v>
      </c>
      <c r="U58" s="180"/>
      <c r="V58" s="180">
        <v>10000</v>
      </c>
      <c r="W58" s="192">
        <f t="shared" si="3"/>
        <v>50000</v>
      </c>
      <c r="X58" s="180" t="s">
        <v>3143</v>
      </c>
      <c r="AH58" s="537"/>
      <c r="AI58" s="532"/>
      <c r="AJ58" s="187">
        <v>5</v>
      </c>
      <c r="AK58" s="192">
        <v>90</v>
      </c>
      <c r="AM58" s="180" t="s">
        <v>3021</v>
      </c>
    </row>
    <row r="59" spans="16:39" ht="15" customHeight="1">
      <c r="P59" s="534"/>
      <c r="Q59" s="532"/>
      <c r="R59" s="165" t="s">
        <v>3155</v>
      </c>
      <c r="S59" s="165" t="s">
        <v>3149</v>
      </c>
      <c r="T59" s="180">
        <v>5</v>
      </c>
      <c r="U59" s="180"/>
      <c r="V59" s="180">
        <v>10000</v>
      </c>
      <c r="W59" s="192">
        <f t="shared" si="3"/>
        <v>50000</v>
      </c>
      <c r="X59" s="180" t="s">
        <v>3144</v>
      </c>
      <c r="AH59" s="537"/>
      <c r="AI59" s="532"/>
      <c r="AJ59" s="187">
        <v>6</v>
      </c>
      <c r="AK59" s="192">
        <v>130</v>
      </c>
      <c r="AM59" s="180" t="s">
        <v>3022</v>
      </c>
    </row>
    <row r="60" spans="16:39" ht="15" customHeight="1">
      <c r="P60" s="534"/>
      <c r="Q60" s="532"/>
      <c r="R60" s="165" t="s">
        <v>3156</v>
      </c>
      <c r="S60" s="165" t="s">
        <v>3149</v>
      </c>
      <c r="T60" s="180">
        <v>5</v>
      </c>
      <c r="U60" s="180"/>
      <c r="V60" s="180">
        <v>10000</v>
      </c>
      <c r="W60" s="192">
        <f t="shared" si="3"/>
        <v>50000</v>
      </c>
      <c r="X60" s="180" t="s">
        <v>3145</v>
      </c>
      <c r="AH60" s="537"/>
      <c r="AI60" s="533" t="s">
        <v>3132</v>
      </c>
      <c r="AJ60" s="187">
        <v>1</v>
      </c>
      <c r="AK60" s="192">
        <v>15</v>
      </c>
      <c r="AM60" s="180" t="s">
        <v>3023</v>
      </c>
    </row>
    <row r="61" spans="16:39" ht="15" customHeight="1">
      <c r="P61" s="534"/>
      <c r="Q61" s="532"/>
      <c r="R61" s="179" t="s">
        <v>2923</v>
      </c>
      <c r="S61" s="165" t="s">
        <v>3149</v>
      </c>
      <c r="T61" s="180">
        <v>5</v>
      </c>
      <c r="V61" s="180">
        <v>10000</v>
      </c>
      <c r="W61" s="192">
        <f t="shared" si="3"/>
        <v>50000</v>
      </c>
      <c r="X61" s="180" t="s">
        <v>3146</v>
      </c>
      <c r="AH61" s="537"/>
      <c r="AI61" s="532"/>
      <c r="AJ61" s="187">
        <v>2</v>
      </c>
      <c r="AK61" s="192">
        <v>30</v>
      </c>
    </row>
    <row r="62" spans="16:39" ht="15" customHeight="1">
      <c r="P62" s="534"/>
      <c r="Q62" s="532"/>
      <c r="R62" s="179" t="s">
        <v>3157</v>
      </c>
      <c r="S62" s="165" t="s">
        <v>3149</v>
      </c>
      <c r="T62" s="180">
        <v>5</v>
      </c>
      <c r="V62" s="180">
        <v>10000</v>
      </c>
      <c r="W62" s="192">
        <f t="shared" si="3"/>
        <v>50000</v>
      </c>
      <c r="X62" s="180" t="s">
        <v>3147</v>
      </c>
      <c r="AD62" s="155"/>
      <c r="AH62" s="537"/>
      <c r="AI62" s="532"/>
      <c r="AJ62" s="187">
        <v>3</v>
      </c>
      <c r="AK62" s="192">
        <v>60</v>
      </c>
    </row>
    <row r="63" spans="16:39" ht="15" customHeight="1">
      <c r="P63" s="534"/>
      <c r="Q63" s="505" t="s">
        <v>3164</v>
      </c>
      <c r="R63" s="505"/>
      <c r="S63" s="165" t="s">
        <v>3149</v>
      </c>
      <c r="T63" s="180">
        <v>5</v>
      </c>
      <c r="U63" s="180"/>
      <c r="V63" s="180">
        <v>50000</v>
      </c>
      <c r="W63" s="192">
        <f t="shared" si="3"/>
        <v>250000</v>
      </c>
      <c r="X63" s="180" t="s">
        <v>3148</v>
      </c>
      <c r="AD63" s="183"/>
      <c r="AH63" s="537"/>
      <c r="AI63" s="532"/>
      <c r="AJ63" s="187">
        <v>4</v>
      </c>
      <c r="AK63" s="192">
        <v>90</v>
      </c>
    </row>
    <row r="64" spans="16:39" ht="16.5" customHeight="1">
      <c r="P64" s="534"/>
      <c r="Q64" s="531" t="s">
        <v>3219</v>
      </c>
      <c r="R64" s="165" t="s">
        <v>3158</v>
      </c>
      <c r="S64" s="165" t="s">
        <v>3149</v>
      </c>
      <c r="T64" s="180">
        <v>5</v>
      </c>
      <c r="U64" s="180"/>
      <c r="V64" s="180">
        <v>30000</v>
      </c>
      <c r="W64" s="192">
        <f t="shared" si="3"/>
        <v>150000</v>
      </c>
      <c r="X64" s="180" t="s">
        <v>3166</v>
      </c>
      <c r="AD64" s="183"/>
      <c r="AH64" s="537"/>
      <c r="AI64" s="532"/>
      <c r="AJ64" s="187">
        <v>5</v>
      </c>
      <c r="AK64" s="192">
        <v>125</v>
      </c>
    </row>
    <row r="65" spans="16:39" ht="15" customHeight="1">
      <c r="P65" s="534"/>
      <c r="Q65" s="532"/>
      <c r="R65" s="165" t="s">
        <v>3159</v>
      </c>
      <c r="S65" s="165" t="s">
        <v>3149</v>
      </c>
      <c r="T65" s="180">
        <v>5</v>
      </c>
      <c r="U65" s="180"/>
      <c r="V65" s="180">
        <v>30000</v>
      </c>
      <c r="W65" s="192">
        <f t="shared" ref="W65:W71" si="4">V65*T65</f>
        <v>150000</v>
      </c>
      <c r="X65" s="180" t="s">
        <v>3167</v>
      </c>
      <c r="AD65" s="183"/>
      <c r="AH65" s="537"/>
      <c r="AI65" s="532"/>
      <c r="AJ65" s="187">
        <v>6</v>
      </c>
      <c r="AK65" s="192">
        <v>160</v>
      </c>
    </row>
    <row r="66" spans="16:39" ht="15" customHeight="1">
      <c r="P66" s="534"/>
      <c r="Q66" s="532"/>
      <c r="R66" s="165" t="s">
        <v>3160</v>
      </c>
      <c r="S66" s="165" t="s">
        <v>3149</v>
      </c>
      <c r="T66" s="180">
        <v>5</v>
      </c>
      <c r="U66" s="180"/>
      <c r="V66" s="180">
        <v>30000</v>
      </c>
      <c r="W66" s="192">
        <f t="shared" si="4"/>
        <v>150000</v>
      </c>
      <c r="X66" s="180" t="s">
        <v>3168</v>
      </c>
      <c r="AH66" s="537"/>
      <c r="AI66" s="532"/>
      <c r="AJ66" s="187">
        <v>7</v>
      </c>
      <c r="AK66" s="192">
        <v>200</v>
      </c>
    </row>
    <row r="67" spans="16:39" ht="15" customHeight="1">
      <c r="P67" s="534"/>
      <c r="Q67" s="505" t="s">
        <v>3169</v>
      </c>
      <c r="R67" s="505"/>
      <c r="S67" s="165" t="s">
        <v>3149</v>
      </c>
      <c r="T67" s="180">
        <v>5</v>
      </c>
      <c r="U67" s="176" t="s">
        <v>673</v>
      </c>
      <c r="V67" s="180">
        <v>50000</v>
      </c>
      <c r="W67" s="192">
        <f t="shared" si="4"/>
        <v>250000</v>
      </c>
      <c r="X67" s="180" t="s">
        <v>3170</v>
      </c>
      <c r="AH67" s="537"/>
      <c r="AI67" s="532"/>
      <c r="AJ67" s="187">
        <v>8</v>
      </c>
      <c r="AK67" s="192">
        <v>250</v>
      </c>
    </row>
    <row r="68" spans="16:39" ht="16.5" customHeight="1">
      <c r="P68" s="534"/>
      <c r="Q68" s="531" t="s">
        <v>3218</v>
      </c>
      <c r="R68" s="165" t="s">
        <v>3172</v>
      </c>
      <c r="S68" s="165" t="s">
        <v>3149</v>
      </c>
      <c r="T68" s="180">
        <v>4</v>
      </c>
      <c r="U68" s="180"/>
      <c r="V68" s="180">
        <v>15000</v>
      </c>
      <c r="W68" s="192">
        <f t="shared" si="4"/>
        <v>60000</v>
      </c>
      <c r="X68" s="132" t="s">
        <v>3187</v>
      </c>
      <c r="AH68" s="537"/>
      <c r="AI68" s="532"/>
      <c r="AJ68" s="187">
        <v>9</v>
      </c>
      <c r="AK68" s="192">
        <v>300</v>
      </c>
    </row>
    <row r="69" spans="16:39" ht="15" customHeight="1">
      <c r="P69" s="534"/>
      <c r="Q69" s="532"/>
      <c r="R69" s="179" t="s">
        <v>3134</v>
      </c>
      <c r="S69" s="165" t="s">
        <v>3149</v>
      </c>
      <c r="T69" s="180">
        <v>4</v>
      </c>
      <c r="V69" s="180">
        <v>20000</v>
      </c>
      <c r="W69" s="192">
        <f t="shared" si="4"/>
        <v>80000</v>
      </c>
      <c r="X69" s="132" t="s">
        <v>3188</v>
      </c>
      <c r="AC69" s="190"/>
      <c r="AH69" s="537"/>
      <c r="AI69" s="532"/>
      <c r="AJ69" s="187">
        <v>10</v>
      </c>
      <c r="AK69" s="192">
        <v>350</v>
      </c>
      <c r="AM69" s="180" t="s">
        <v>3024</v>
      </c>
    </row>
    <row r="70" spans="16:39" ht="16.5" customHeight="1">
      <c r="P70" s="534"/>
      <c r="Q70" s="532"/>
      <c r="R70" s="179" t="s">
        <v>3135</v>
      </c>
      <c r="S70" s="165" t="s">
        <v>3149</v>
      </c>
      <c r="T70" s="180">
        <v>4</v>
      </c>
      <c r="V70" s="180">
        <v>25000</v>
      </c>
      <c r="W70" s="192">
        <f t="shared" si="4"/>
        <v>100000</v>
      </c>
      <c r="X70" s="132" t="s">
        <v>3189</v>
      </c>
      <c r="AH70" s="537"/>
      <c r="AI70" s="532"/>
      <c r="AJ70" s="187">
        <v>11</v>
      </c>
      <c r="AK70" s="192">
        <v>500</v>
      </c>
      <c r="AM70" s="180" t="s">
        <v>3025</v>
      </c>
    </row>
    <row r="71" spans="16:39" ht="16.5" customHeight="1">
      <c r="P71" s="534"/>
      <c r="Q71" s="505" t="s">
        <v>3173</v>
      </c>
      <c r="R71" s="505"/>
      <c r="S71" s="165" t="s">
        <v>3149</v>
      </c>
      <c r="T71" s="180">
        <v>4</v>
      </c>
      <c r="U71" s="180"/>
      <c r="V71" s="180">
        <v>40000</v>
      </c>
      <c r="W71" s="192">
        <f t="shared" si="4"/>
        <v>160000</v>
      </c>
      <c r="X71" s="132" t="s">
        <v>3217</v>
      </c>
      <c r="AC71" s="190"/>
    </row>
    <row r="72" spans="16:39" ht="16.5" customHeight="1">
      <c r="P72" s="536" t="s">
        <v>3221</v>
      </c>
      <c r="Q72" s="492"/>
      <c r="R72" s="492"/>
      <c r="S72" s="492"/>
      <c r="T72" s="189"/>
      <c r="U72" s="182" t="s">
        <v>3190</v>
      </c>
      <c r="V72" s="183"/>
      <c r="W72" s="199" t="s">
        <v>3193</v>
      </c>
      <c r="X72" s="183" t="s">
        <v>3194</v>
      </c>
      <c r="Y72" s="132" t="s">
        <v>3210</v>
      </c>
      <c r="Z72" s="200" t="s">
        <v>3211</v>
      </c>
      <c r="AA72" s="132" t="s">
        <v>3216</v>
      </c>
      <c r="AC72" s="183"/>
      <c r="AD72" s="183"/>
    </row>
    <row r="73" spans="16:39" ht="16.5" customHeight="1">
      <c r="P73" s="492"/>
      <c r="Q73" s="492"/>
      <c r="R73" s="492"/>
      <c r="S73" s="492"/>
      <c r="T73" s="189"/>
      <c r="U73" s="182">
        <v>1</v>
      </c>
      <c r="V73" s="183"/>
      <c r="W73" s="183">
        <v>10</v>
      </c>
      <c r="X73" s="159">
        <v>0.05</v>
      </c>
      <c r="Y73" s="183"/>
      <c r="Z73" s="183" t="s">
        <v>3212</v>
      </c>
      <c r="AA73" s="183"/>
      <c r="AC73" s="183"/>
      <c r="AD73" s="183"/>
    </row>
    <row r="74" spans="16:39" ht="16.5" customHeight="1">
      <c r="P74" s="492"/>
      <c r="Q74" s="492"/>
      <c r="R74" s="492"/>
      <c r="S74" s="492"/>
      <c r="T74" s="189"/>
      <c r="U74" s="182">
        <v>2</v>
      </c>
      <c r="V74" s="183"/>
      <c r="W74" s="183">
        <v>30</v>
      </c>
      <c r="X74" s="159">
        <v>0.1</v>
      </c>
      <c r="Y74" s="159">
        <v>0.1</v>
      </c>
      <c r="Z74" s="180" t="s">
        <v>3213</v>
      </c>
      <c r="AA74" s="183" t="s">
        <v>3195</v>
      </c>
      <c r="AC74" s="183"/>
      <c r="AD74" s="183"/>
    </row>
    <row r="75" spans="16:39" ht="16.5" customHeight="1">
      <c r="P75" s="492"/>
      <c r="Q75" s="492"/>
      <c r="R75" s="492"/>
      <c r="S75" s="492"/>
      <c r="T75" s="189"/>
      <c r="U75" s="182">
        <v>3</v>
      </c>
      <c r="V75" s="183"/>
      <c r="W75" s="183">
        <v>60</v>
      </c>
      <c r="X75" s="159">
        <v>0.15</v>
      </c>
      <c r="Y75" s="183"/>
      <c r="Z75" s="183" t="s">
        <v>3214</v>
      </c>
      <c r="AA75" s="183" t="s">
        <v>3196</v>
      </c>
      <c r="AC75" s="183"/>
      <c r="AD75" s="183"/>
    </row>
    <row r="76" spans="16:39" ht="16.5" customHeight="1">
      <c r="P76" s="492"/>
      <c r="Q76" s="492"/>
      <c r="R76" s="492"/>
      <c r="S76" s="492"/>
      <c r="T76" s="189"/>
      <c r="U76" s="182">
        <v>4</v>
      </c>
      <c r="V76" s="183"/>
      <c r="W76" s="183">
        <v>100</v>
      </c>
      <c r="X76" s="159">
        <v>0.25</v>
      </c>
      <c r="Y76" s="159">
        <v>0.2</v>
      </c>
      <c r="Z76" s="201" t="s">
        <v>3215</v>
      </c>
      <c r="AA76" s="183" t="s">
        <v>3197</v>
      </c>
      <c r="AC76" s="183"/>
      <c r="AD76" s="183"/>
    </row>
    <row r="77" spans="16:39" ht="16.5" customHeight="1">
      <c r="P77" s="492"/>
      <c r="Q77" s="492"/>
      <c r="R77" s="492"/>
      <c r="S77" s="492"/>
      <c r="T77" s="189"/>
      <c r="U77" s="182">
        <v>5</v>
      </c>
      <c r="V77" s="183"/>
      <c r="W77" s="183">
        <v>150</v>
      </c>
      <c r="X77" s="159">
        <v>0.35</v>
      </c>
      <c r="Y77" s="183"/>
      <c r="Z77" s="183" t="s">
        <v>3198</v>
      </c>
      <c r="AA77" s="183" t="s">
        <v>3199</v>
      </c>
      <c r="AC77" s="183"/>
      <c r="AD77" s="183"/>
    </row>
    <row r="78" spans="16:39" ht="16.5" customHeight="1">
      <c r="P78" s="492"/>
      <c r="Q78" s="492"/>
      <c r="R78" s="492"/>
      <c r="S78" s="492"/>
      <c r="T78" s="184"/>
      <c r="U78" s="182">
        <v>6</v>
      </c>
      <c r="V78" s="183"/>
      <c r="W78" s="183">
        <v>210</v>
      </c>
      <c r="X78" s="159">
        <v>0.5</v>
      </c>
      <c r="Y78" s="159">
        <v>0.3</v>
      </c>
      <c r="Z78" s="183" t="s">
        <v>3200</v>
      </c>
      <c r="AA78" s="183" t="s">
        <v>3201</v>
      </c>
      <c r="AC78" s="183"/>
      <c r="AD78" s="183"/>
    </row>
    <row r="79" spans="16:39" ht="16.5" customHeight="1">
      <c r="P79" s="492"/>
      <c r="Q79" s="492"/>
      <c r="R79" s="492"/>
      <c r="S79" s="492"/>
      <c r="T79" s="184"/>
      <c r="U79" s="182">
        <v>7</v>
      </c>
      <c r="V79" s="183"/>
      <c r="W79" s="183">
        <v>280</v>
      </c>
      <c r="X79" s="159">
        <v>0.65</v>
      </c>
      <c r="Y79" s="183"/>
      <c r="Z79" s="183" t="s">
        <v>3202</v>
      </c>
      <c r="AA79" s="183" t="s">
        <v>3203</v>
      </c>
      <c r="AC79" s="183"/>
      <c r="AD79" s="183"/>
    </row>
    <row r="80" spans="16:39" ht="16.5" customHeight="1">
      <c r="P80" s="492"/>
      <c r="Q80" s="492"/>
      <c r="R80" s="492"/>
      <c r="S80" s="492"/>
      <c r="T80" s="184"/>
      <c r="U80" s="182">
        <v>8</v>
      </c>
      <c r="V80" s="183"/>
      <c r="W80" s="183">
        <v>360</v>
      </c>
      <c r="X80" s="159">
        <v>0.85</v>
      </c>
      <c r="Y80" s="183"/>
      <c r="Z80" s="183" t="s">
        <v>3204</v>
      </c>
      <c r="AA80" s="183" t="s">
        <v>3205</v>
      </c>
      <c r="AC80" s="183"/>
      <c r="AD80" s="183"/>
    </row>
    <row r="81" spans="16:32">
      <c r="P81" s="492"/>
      <c r="Q81" s="492"/>
      <c r="R81" s="492"/>
      <c r="S81" s="492"/>
      <c r="T81" s="184"/>
      <c r="U81" s="182">
        <v>9</v>
      </c>
      <c r="V81" s="183"/>
      <c r="W81" s="183">
        <v>450</v>
      </c>
      <c r="X81" s="159">
        <v>1.1000000000000001</v>
      </c>
      <c r="Y81" s="183"/>
      <c r="Z81" s="183" t="s">
        <v>3206</v>
      </c>
      <c r="AA81" s="183" t="s">
        <v>3207</v>
      </c>
      <c r="AC81" s="183"/>
      <c r="AD81" s="183"/>
    </row>
    <row r="82" spans="16:32">
      <c r="P82" s="492"/>
      <c r="Q82" s="492"/>
      <c r="R82" s="492"/>
      <c r="S82" s="492"/>
      <c r="T82" s="183"/>
      <c r="U82" s="182">
        <v>10</v>
      </c>
      <c r="V82" s="183"/>
      <c r="W82" s="183">
        <v>550</v>
      </c>
      <c r="X82" s="159">
        <v>1.4</v>
      </c>
      <c r="Y82" s="183"/>
      <c r="Z82" s="183" t="s">
        <v>3208</v>
      </c>
      <c r="AA82" s="183" t="s">
        <v>3209</v>
      </c>
      <c r="AC82" s="183"/>
      <c r="AD82" s="183"/>
    </row>
    <row r="83" spans="16:32" ht="6.75" customHeight="1">
      <c r="AF83" s="190" t="s">
        <v>3186</v>
      </c>
    </row>
    <row r="86" spans="16:32">
      <c r="V86" s="198"/>
      <c r="X86" s="132"/>
    </row>
    <row r="87" spans="16:32">
      <c r="V87" s="198"/>
      <c r="X87" s="132"/>
    </row>
    <row r="88" spans="16:32">
      <c r="V88" s="198"/>
      <c r="X88" s="132"/>
    </row>
    <row r="89" spans="16:32">
      <c r="V89" s="198"/>
      <c r="X89" s="155"/>
    </row>
    <row r="90" spans="16:32">
      <c r="V90" s="198"/>
      <c r="X90" s="132"/>
    </row>
    <row r="91" spans="16:32">
      <c r="V91" s="198"/>
      <c r="X91" s="132"/>
    </row>
    <row r="92" spans="16:32">
      <c r="V92" s="179"/>
      <c r="X92" s="132"/>
    </row>
    <row r="93" spans="16:32">
      <c r="V93" s="179"/>
      <c r="X93" s="132"/>
    </row>
    <row r="94" spans="16:32">
      <c r="V94" s="179"/>
      <c r="X94" s="132"/>
    </row>
    <row r="95" spans="16:32">
      <c r="V95" s="179"/>
      <c r="X95" s="132"/>
    </row>
    <row r="96" spans="16:32">
      <c r="X96" s="155"/>
    </row>
  </sheetData>
  <mergeCells count="56">
    <mergeCell ref="AI54:AI59"/>
    <mergeCell ref="AH28:AH46"/>
    <mergeCell ref="R49:R50"/>
    <mergeCell ref="Q67:R67"/>
    <mergeCell ref="Q54:Q62"/>
    <mergeCell ref="Q63:R63"/>
    <mergeCell ref="R35:R36"/>
    <mergeCell ref="S35:S36"/>
    <mergeCell ref="R38:R39"/>
    <mergeCell ref="Q35:Q39"/>
    <mergeCell ref="F6:N7"/>
    <mergeCell ref="F8:F11"/>
    <mergeCell ref="F25:F33"/>
    <mergeCell ref="Q8:AB11"/>
    <mergeCell ref="P20:P25"/>
    <mergeCell ref="Q20:AB25"/>
    <mergeCell ref="P6:AB7"/>
    <mergeCell ref="Q15:AB19"/>
    <mergeCell ref="P15:P19"/>
    <mergeCell ref="P12:P14"/>
    <mergeCell ref="Q12:AB14"/>
    <mergeCell ref="G25:N33"/>
    <mergeCell ref="S28:S30"/>
    <mergeCell ref="R28:R30"/>
    <mergeCell ref="T30:U30"/>
    <mergeCell ref="T31:U31"/>
    <mergeCell ref="AK7:AL7"/>
    <mergeCell ref="P72:S82"/>
    <mergeCell ref="P8:P11"/>
    <mergeCell ref="AH5:AN6"/>
    <mergeCell ref="AI19:AI26"/>
    <mergeCell ref="AH8:AH26"/>
    <mergeCell ref="AJ22:AJ23"/>
    <mergeCell ref="AI34:AI42"/>
    <mergeCell ref="AK22:AK23"/>
    <mergeCell ref="AI60:AI70"/>
    <mergeCell ref="AH49:AH70"/>
    <mergeCell ref="S32:S34"/>
    <mergeCell ref="R32:R34"/>
    <mergeCell ref="T34:U34"/>
    <mergeCell ref="R40:R43"/>
    <mergeCell ref="AI44:AI45"/>
    <mergeCell ref="F12:F16"/>
    <mergeCell ref="G8:N11"/>
    <mergeCell ref="Q64:Q66"/>
    <mergeCell ref="Q68:Q70"/>
    <mergeCell ref="Q71:R71"/>
    <mergeCell ref="Q46:Q53"/>
    <mergeCell ref="Q40:Q45"/>
    <mergeCell ref="Q28:Q34"/>
    <mergeCell ref="G12:N16"/>
    <mergeCell ref="G17:N24"/>
    <mergeCell ref="F17:F24"/>
    <mergeCell ref="G34:N41"/>
    <mergeCell ref="P27:P71"/>
    <mergeCell ref="F34:F41"/>
  </mergeCells>
  <phoneticPr fontId="3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45" workbookViewId="0">
      <selection activeCell="A68" sqref="A68:I72"/>
    </sheetView>
  </sheetViews>
  <sheetFormatPr defaultColWidth="14.375" defaultRowHeight="15" customHeight="1"/>
  <cols>
    <col min="1" max="1" width="13.75" style="345" customWidth="1"/>
    <col min="2" max="18" width="9" style="345" customWidth="1"/>
    <col min="19" max="26" width="8.625" style="345" customWidth="1"/>
    <col min="27" max="16384" width="14.375" style="345"/>
  </cols>
  <sheetData>
    <row r="1" spans="1:26" ht="41.25">
      <c r="A1" s="348"/>
      <c r="B1" s="353"/>
      <c r="C1" s="354" t="s">
        <v>3807</v>
      </c>
      <c r="D1" s="355"/>
      <c r="E1" s="355"/>
      <c r="F1" s="364" t="s">
        <v>3825</v>
      </c>
      <c r="G1" s="545" t="s">
        <v>3826</v>
      </c>
      <c r="H1" s="544"/>
      <c r="I1" s="355"/>
      <c r="J1" s="355"/>
      <c r="K1" s="355"/>
      <c r="L1" s="355"/>
      <c r="M1" s="355"/>
      <c r="N1" s="355"/>
      <c r="O1" s="355"/>
      <c r="P1" s="355"/>
      <c r="Q1" s="355"/>
      <c r="R1" s="355"/>
      <c r="S1" s="355"/>
      <c r="T1" s="355"/>
      <c r="U1" s="355"/>
      <c r="V1" s="355"/>
      <c r="W1" s="355"/>
      <c r="X1" s="355"/>
      <c r="Y1" s="355"/>
      <c r="Z1" s="355"/>
    </row>
    <row r="2" spans="1:26" ht="16.5">
      <c r="A2" s="356" t="s">
        <v>348</v>
      </c>
      <c r="B2" s="357" t="s">
        <v>349</v>
      </c>
      <c r="C2" s="358"/>
      <c r="D2" s="359"/>
      <c r="E2" s="359"/>
      <c r="F2" s="359"/>
      <c r="G2" s="355"/>
      <c r="H2" s="355"/>
      <c r="I2" s="355"/>
      <c r="J2" s="355"/>
      <c r="K2" s="355"/>
      <c r="L2" s="355"/>
      <c r="M2" s="355"/>
      <c r="N2" s="355"/>
      <c r="O2" s="355"/>
      <c r="P2" s="355"/>
      <c r="Q2" s="355"/>
      <c r="R2" s="355"/>
      <c r="S2" s="355"/>
      <c r="T2" s="355"/>
      <c r="U2" s="355"/>
      <c r="V2" s="355"/>
      <c r="W2" s="355"/>
      <c r="X2" s="355"/>
      <c r="Y2" s="355"/>
      <c r="Z2" s="355"/>
    </row>
    <row r="3" spans="1:26" ht="16.5">
      <c r="A3" s="543" t="s">
        <v>3808</v>
      </c>
      <c r="B3" s="360" t="s">
        <v>350</v>
      </c>
      <c r="C3" s="361" t="s">
        <v>351</v>
      </c>
      <c r="D3" s="355"/>
      <c r="E3" s="355"/>
      <c r="F3" s="355"/>
      <c r="G3" s="355"/>
      <c r="H3" s="355"/>
      <c r="I3" s="355"/>
      <c r="J3" s="355"/>
      <c r="K3" s="355"/>
      <c r="L3" s="355"/>
      <c r="M3" s="355"/>
      <c r="N3" s="355"/>
      <c r="O3" s="355"/>
      <c r="P3" s="355"/>
      <c r="Q3" s="355"/>
      <c r="R3" s="355"/>
      <c r="S3" s="355"/>
      <c r="T3" s="355"/>
      <c r="U3" s="355"/>
      <c r="V3" s="355"/>
      <c r="W3" s="355"/>
      <c r="X3" s="355"/>
      <c r="Y3" s="355"/>
      <c r="Z3" s="355"/>
    </row>
    <row r="4" spans="1:26" ht="16.5">
      <c r="A4" s="544"/>
      <c r="B4" s="360" t="s">
        <v>352</v>
      </c>
      <c r="C4" s="361" t="s">
        <v>3809</v>
      </c>
      <c r="D4" s="355"/>
      <c r="E4" s="355"/>
      <c r="F4" s="355"/>
      <c r="G4" s="355"/>
      <c r="H4" s="355"/>
      <c r="I4" s="355"/>
      <c r="J4" s="355"/>
      <c r="K4" s="355"/>
      <c r="L4" s="355"/>
      <c r="M4" s="355"/>
      <c r="N4" s="355"/>
      <c r="O4" s="355"/>
      <c r="P4" s="355"/>
      <c r="Q4" s="355"/>
      <c r="R4" s="355"/>
      <c r="S4" s="355"/>
      <c r="T4" s="355"/>
      <c r="U4" s="355"/>
      <c r="V4" s="355"/>
      <c r="W4" s="355"/>
      <c r="X4" s="355"/>
      <c r="Y4" s="355"/>
      <c r="Z4" s="355"/>
    </row>
    <row r="5" spans="1:26" ht="16.5">
      <c r="A5" s="544"/>
      <c r="B5" s="360" t="s">
        <v>353</v>
      </c>
      <c r="C5" s="361" t="s">
        <v>354</v>
      </c>
      <c r="D5" s="355"/>
      <c r="E5" s="355"/>
      <c r="F5" s="355"/>
      <c r="G5" s="355"/>
      <c r="H5" s="355"/>
      <c r="I5" s="355"/>
      <c r="J5" s="355"/>
      <c r="K5" s="355"/>
      <c r="L5" s="355"/>
      <c r="M5" s="355"/>
      <c r="N5" s="355"/>
      <c r="O5" s="355"/>
      <c r="P5" s="355"/>
      <c r="Q5" s="355"/>
      <c r="R5" s="355"/>
      <c r="S5" s="355"/>
      <c r="T5" s="355"/>
      <c r="U5" s="355"/>
      <c r="V5" s="355"/>
      <c r="W5" s="355"/>
      <c r="X5" s="355"/>
      <c r="Y5" s="355"/>
      <c r="Z5" s="355"/>
    </row>
    <row r="6" spans="1:26" ht="16.5">
      <c r="A6" s="544"/>
      <c r="B6" s="360" t="s">
        <v>355</v>
      </c>
      <c r="C6" s="361" t="s">
        <v>356</v>
      </c>
      <c r="D6" s="355"/>
      <c r="E6" s="355"/>
      <c r="F6" s="355"/>
      <c r="G6" s="355"/>
      <c r="H6" s="355"/>
      <c r="I6" s="355"/>
      <c r="J6" s="355"/>
      <c r="K6" s="355"/>
      <c r="L6" s="355"/>
      <c r="M6" s="355"/>
      <c r="N6" s="355"/>
      <c r="O6" s="355"/>
      <c r="P6" s="355"/>
      <c r="Q6" s="355"/>
      <c r="R6" s="355"/>
      <c r="S6" s="355"/>
      <c r="T6" s="355"/>
      <c r="U6" s="355"/>
      <c r="V6" s="355"/>
      <c r="W6" s="355"/>
      <c r="X6" s="355"/>
      <c r="Y6" s="355"/>
      <c r="Z6" s="355"/>
    </row>
    <row r="7" spans="1:26" ht="16.5">
      <c r="A7" s="544"/>
      <c r="B7" s="360" t="s">
        <v>357</v>
      </c>
      <c r="C7" s="361" t="s">
        <v>3810</v>
      </c>
      <c r="D7" s="355"/>
      <c r="E7" s="355"/>
      <c r="F7" s="355"/>
      <c r="G7" s="355"/>
      <c r="H7" s="355"/>
      <c r="I7" s="355"/>
      <c r="J7" s="355"/>
      <c r="K7" s="355"/>
      <c r="L7" s="355"/>
      <c r="M7" s="355"/>
      <c r="N7" s="355"/>
      <c r="O7" s="355"/>
      <c r="P7" s="355"/>
      <c r="Q7" s="355"/>
      <c r="R7" s="355"/>
      <c r="S7" s="355"/>
      <c r="T7" s="355"/>
      <c r="U7" s="355"/>
      <c r="V7" s="355"/>
      <c r="W7" s="355"/>
      <c r="X7" s="355"/>
      <c r="Y7" s="355"/>
      <c r="Z7" s="355"/>
    </row>
    <row r="8" spans="1:26" ht="16.5">
      <c r="A8" s="543" t="s">
        <v>3811</v>
      </c>
      <c r="B8" s="360" t="s">
        <v>350</v>
      </c>
      <c r="C8" s="361" t="s">
        <v>351</v>
      </c>
      <c r="D8" s="355"/>
      <c r="E8" s="355"/>
      <c r="F8" s="355"/>
      <c r="G8" s="355"/>
      <c r="H8" s="355"/>
      <c r="I8" s="355"/>
      <c r="J8" s="355"/>
      <c r="K8" s="355"/>
      <c r="L8" s="355"/>
      <c r="M8" s="355"/>
      <c r="N8" s="362"/>
      <c r="O8" s="362"/>
      <c r="P8" s="362"/>
      <c r="Q8" s="355"/>
      <c r="R8" s="355"/>
      <c r="S8" s="355"/>
      <c r="T8" s="355"/>
      <c r="U8" s="355"/>
      <c r="V8" s="355"/>
      <c r="W8" s="355"/>
      <c r="X8" s="355"/>
      <c r="Y8" s="355"/>
      <c r="Z8" s="355"/>
    </row>
    <row r="9" spans="1:26" ht="16.5">
      <c r="A9" s="544"/>
      <c r="B9" s="360" t="s">
        <v>352</v>
      </c>
      <c r="C9" s="361" t="s">
        <v>3812</v>
      </c>
      <c r="D9" s="355"/>
      <c r="E9" s="355"/>
      <c r="F9" s="355"/>
      <c r="G9" s="355"/>
      <c r="H9" s="355"/>
      <c r="I9" s="355"/>
      <c r="J9" s="355"/>
      <c r="K9" s="355"/>
      <c r="L9" s="355"/>
      <c r="M9" s="355"/>
      <c r="N9" s="362"/>
      <c r="O9" s="362"/>
      <c r="P9" s="362"/>
      <c r="Q9" s="355"/>
      <c r="R9" s="355"/>
      <c r="S9" s="355"/>
      <c r="T9" s="355"/>
      <c r="U9" s="355"/>
      <c r="V9" s="355"/>
      <c r="W9" s="355"/>
      <c r="X9" s="355"/>
      <c r="Y9" s="355"/>
      <c r="Z9" s="355"/>
    </row>
    <row r="10" spans="1:26" ht="16.5">
      <c r="A10" s="544"/>
      <c r="B10" s="360" t="s">
        <v>353</v>
      </c>
      <c r="C10" s="361" t="s">
        <v>358</v>
      </c>
      <c r="D10" s="355"/>
      <c r="E10" s="355"/>
      <c r="F10" s="355"/>
      <c r="G10" s="355"/>
      <c r="H10" s="355"/>
      <c r="I10" s="355"/>
      <c r="J10" s="355"/>
      <c r="K10" s="355"/>
      <c r="L10" s="355"/>
      <c r="M10" s="355"/>
      <c r="N10" s="362"/>
      <c r="O10" s="362"/>
      <c r="P10" s="362"/>
      <c r="Q10" s="355"/>
      <c r="R10" s="355"/>
      <c r="S10" s="355"/>
      <c r="T10" s="355"/>
      <c r="U10" s="355"/>
      <c r="V10" s="355"/>
      <c r="W10" s="355"/>
      <c r="X10" s="355"/>
      <c r="Y10" s="355"/>
      <c r="Z10" s="355"/>
    </row>
    <row r="11" spans="1:26" ht="16.5">
      <c r="A11" s="544"/>
      <c r="B11" s="360" t="s">
        <v>355</v>
      </c>
      <c r="C11" s="361" t="s">
        <v>359</v>
      </c>
      <c r="D11" s="355"/>
      <c r="E11" s="355"/>
      <c r="F11" s="355"/>
      <c r="G11" s="355"/>
      <c r="H11" s="355"/>
      <c r="I11" s="355"/>
      <c r="J11" s="355"/>
      <c r="K11" s="355"/>
      <c r="L11" s="355"/>
      <c r="M11" s="355"/>
      <c r="N11" s="362"/>
      <c r="O11" s="362"/>
      <c r="P11" s="362"/>
      <c r="Q11" s="355"/>
      <c r="R11" s="355"/>
      <c r="S11" s="355"/>
      <c r="T11" s="355"/>
      <c r="U11" s="355"/>
      <c r="V11" s="355"/>
      <c r="W11" s="355"/>
      <c r="X11" s="355"/>
      <c r="Y11" s="355"/>
      <c r="Z11" s="355"/>
    </row>
    <row r="12" spans="1:26" ht="16.5">
      <c r="A12" s="544"/>
      <c r="B12" s="360" t="s">
        <v>357</v>
      </c>
      <c r="C12" s="361" t="s">
        <v>360</v>
      </c>
      <c r="D12" s="355"/>
      <c r="E12" s="355"/>
      <c r="F12" s="355"/>
      <c r="G12" s="355"/>
      <c r="H12" s="355"/>
      <c r="I12" s="355"/>
      <c r="J12" s="355"/>
      <c r="K12" s="355"/>
      <c r="L12" s="355"/>
      <c r="M12" s="355"/>
      <c r="N12" s="362"/>
      <c r="O12" s="362"/>
      <c r="P12" s="362"/>
      <c r="Q12" s="355"/>
      <c r="R12" s="355"/>
      <c r="S12" s="355"/>
      <c r="T12" s="355"/>
      <c r="U12" s="355"/>
      <c r="V12" s="355"/>
      <c r="W12" s="355"/>
      <c r="X12" s="355"/>
      <c r="Y12" s="355"/>
      <c r="Z12" s="355"/>
    </row>
    <row r="13" spans="1:26" ht="16.5">
      <c r="A13" s="543" t="s">
        <v>361</v>
      </c>
      <c r="B13" s="360" t="s">
        <v>350</v>
      </c>
      <c r="C13" s="361" t="s">
        <v>362</v>
      </c>
      <c r="D13" s="355"/>
      <c r="E13" s="355"/>
      <c r="F13" s="355"/>
      <c r="G13" s="355"/>
      <c r="H13" s="355"/>
      <c r="I13" s="355"/>
      <c r="J13" s="355"/>
      <c r="K13" s="355"/>
      <c r="L13" s="355"/>
      <c r="M13" s="355"/>
      <c r="N13" s="362"/>
      <c r="O13" s="362"/>
      <c r="P13" s="362"/>
      <c r="Q13" s="355"/>
      <c r="R13" s="355"/>
      <c r="S13" s="355"/>
      <c r="T13" s="355"/>
      <c r="U13" s="355"/>
      <c r="V13" s="355"/>
      <c r="W13" s="355"/>
      <c r="X13" s="355"/>
      <c r="Y13" s="355"/>
      <c r="Z13" s="355"/>
    </row>
    <row r="14" spans="1:26" ht="16.5">
      <c r="A14" s="544"/>
      <c r="B14" s="360" t="s">
        <v>352</v>
      </c>
      <c r="C14" s="361" t="s">
        <v>3813</v>
      </c>
      <c r="D14" s="355"/>
      <c r="E14" s="355"/>
      <c r="F14" s="355"/>
      <c r="G14" s="355"/>
      <c r="H14" s="355"/>
      <c r="I14" s="355"/>
      <c r="J14" s="355"/>
      <c r="K14" s="355"/>
      <c r="L14" s="355"/>
      <c r="M14" s="355"/>
      <c r="N14" s="362"/>
      <c r="O14" s="362"/>
      <c r="P14" s="362"/>
      <c r="Q14" s="355"/>
      <c r="R14" s="355"/>
      <c r="S14" s="355"/>
      <c r="T14" s="355"/>
      <c r="U14" s="355"/>
      <c r="V14" s="355"/>
      <c r="W14" s="355"/>
      <c r="X14" s="355"/>
      <c r="Y14" s="355"/>
      <c r="Z14" s="355"/>
    </row>
    <row r="15" spans="1:26" ht="16.5">
      <c r="A15" s="544"/>
      <c r="B15" s="360" t="s">
        <v>353</v>
      </c>
      <c r="C15" s="361" t="s">
        <v>363</v>
      </c>
      <c r="D15" s="355"/>
      <c r="E15" s="355"/>
      <c r="F15" s="355"/>
      <c r="G15" s="355"/>
      <c r="H15" s="355"/>
      <c r="I15" s="355"/>
      <c r="J15" s="355"/>
      <c r="K15" s="355"/>
      <c r="L15" s="355"/>
      <c r="M15" s="355"/>
      <c r="N15" s="362"/>
      <c r="O15" s="362"/>
      <c r="P15" s="362"/>
      <c r="Q15" s="355"/>
      <c r="R15" s="355"/>
      <c r="S15" s="355"/>
      <c r="T15" s="355"/>
      <c r="U15" s="355"/>
      <c r="V15" s="355"/>
      <c r="W15" s="355"/>
      <c r="X15" s="355"/>
      <c r="Y15" s="355"/>
      <c r="Z15" s="355"/>
    </row>
    <row r="16" spans="1:26" ht="16.5">
      <c r="A16" s="544"/>
      <c r="B16" s="360" t="s">
        <v>355</v>
      </c>
      <c r="C16" s="361" t="s">
        <v>364</v>
      </c>
      <c r="D16" s="355"/>
      <c r="E16" s="355"/>
      <c r="F16" s="355"/>
      <c r="G16" s="355"/>
      <c r="H16" s="355"/>
      <c r="I16" s="355"/>
      <c r="J16" s="355"/>
      <c r="K16" s="355"/>
      <c r="L16" s="355"/>
      <c r="M16" s="355"/>
      <c r="N16" s="362"/>
      <c r="O16" s="362"/>
      <c r="P16" s="362"/>
      <c r="Q16" s="355"/>
      <c r="R16" s="355"/>
      <c r="S16" s="355"/>
      <c r="T16" s="355"/>
      <c r="U16" s="355"/>
      <c r="V16" s="355"/>
      <c r="W16" s="355"/>
      <c r="X16" s="355"/>
      <c r="Y16" s="355"/>
      <c r="Z16" s="355"/>
    </row>
    <row r="17" spans="1:26" ht="16.5">
      <c r="A17" s="544"/>
      <c r="B17" s="360" t="s">
        <v>357</v>
      </c>
      <c r="C17" s="361" t="s">
        <v>365</v>
      </c>
      <c r="D17" s="355"/>
      <c r="E17" s="355"/>
      <c r="F17" s="355"/>
      <c r="G17" s="355"/>
      <c r="H17" s="355"/>
      <c r="I17" s="355"/>
      <c r="J17" s="355"/>
      <c r="K17" s="355"/>
      <c r="L17" s="355"/>
      <c r="M17" s="355"/>
      <c r="N17" s="362"/>
      <c r="O17" s="362"/>
      <c r="P17" s="362"/>
      <c r="Q17" s="355"/>
      <c r="R17" s="355"/>
      <c r="S17" s="355"/>
      <c r="T17" s="355"/>
      <c r="U17" s="355"/>
      <c r="V17" s="355"/>
      <c r="W17" s="355"/>
      <c r="X17" s="355"/>
      <c r="Y17" s="355"/>
      <c r="Z17" s="355"/>
    </row>
    <row r="18" spans="1:26" ht="16.5">
      <c r="A18" s="543" t="s">
        <v>366</v>
      </c>
      <c r="B18" s="360" t="s">
        <v>350</v>
      </c>
      <c r="C18" s="361" t="s">
        <v>367</v>
      </c>
      <c r="D18" s="355"/>
      <c r="E18" s="355"/>
      <c r="F18" s="355"/>
      <c r="G18" s="355"/>
      <c r="H18" s="355"/>
      <c r="I18" s="355"/>
      <c r="J18" s="355"/>
      <c r="K18" s="355"/>
      <c r="L18" s="355"/>
      <c r="M18" s="355"/>
      <c r="N18" s="355"/>
      <c r="O18" s="355"/>
      <c r="P18" s="355"/>
      <c r="Q18" s="355"/>
      <c r="R18" s="355"/>
      <c r="S18" s="355"/>
      <c r="T18" s="355"/>
      <c r="U18" s="355"/>
      <c r="V18" s="355"/>
      <c r="W18" s="355"/>
      <c r="X18" s="355"/>
      <c r="Y18" s="355"/>
      <c r="Z18" s="355"/>
    </row>
    <row r="19" spans="1:26" ht="16.5">
      <c r="A19" s="544"/>
      <c r="B19" s="360" t="s">
        <v>352</v>
      </c>
      <c r="C19" s="361" t="s">
        <v>368</v>
      </c>
      <c r="D19" s="355"/>
      <c r="E19" s="355"/>
      <c r="F19" s="355"/>
      <c r="G19" s="355"/>
      <c r="H19" s="355"/>
      <c r="I19" s="355"/>
      <c r="J19" s="355"/>
      <c r="K19" s="355"/>
      <c r="L19" s="355"/>
      <c r="M19" s="355"/>
      <c r="N19" s="355"/>
      <c r="O19" s="355"/>
      <c r="P19" s="355"/>
      <c r="Q19" s="355"/>
      <c r="R19" s="355"/>
      <c r="S19" s="355"/>
      <c r="T19" s="355"/>
      <c r="U19" s="355"/>
      <c r="V19" s="355"/>
      <c r="W19" s="355"/>
      <c r="X19" s="355"/>
      <c r="Y19" s="355"/>
      <c r="Z19" s="355"/>
    </row>
    <row r="20" spans="1:26" ht="16.5">
      <c r="A20" s="544"/>
      <c r="B20" s="360" t="s">
        <v>353</v>
      </c>
      <c r="C20" s="361" t="s">
        <v>369</v>
      </c>
      <c r="D20" s="355"/>
      <c r="E20" s="355"/>
      <c r="F20" s="355"/>
      <c r="G20" s="355"/>
      <c r="H20" s="355"/>
      <c r="I20" s="355"/>
      <c r="J20" s="355"/>
      <c r="K20" s="355"/>
      <c r="L20" s="355"/>
      <c r="M20" s="355"/>
      <c r="N20" s="355"/>
      <c r="O20" s="355"/>
      <c r="P20" s="355"/>
      <c r="Q20" s="355"/>
      <c r="R20" s="355"/>
      <c r="S20" s="355"/>
      <c r="T20" s="355"/>
      <c r="U20" s="355"/>
      <c r="V20" s="355"/>
      <c r="W20" s="355"/>
      <c r="X20" s="355"/>
      <c r="Y20" s="355"/>
      <c r="Z20" s="355"/>
    </row>
    <row r="21" spans="1:26" ht="15.75" customHeight="1">
      <c r="A21" s="544"/>
      <c r="B21" s="360" t="s">
        <v>355</v>
      </c>
      <c r="C21" s="361" t="s">
        <v>370</v>
      </c>
      <c r="D21" s="355"/>
      <c r="E21" s="355"/>
      <c r="F21" s="355"/>
      <c r="G21" s="355"/>
      <c r="H21" s="355"/>
      <c r="I21" s="355"/>
      <c r="J21" s="355"/>
      <c r="K21" s="355"/>
      <c r="L21" s="355"/>
      <c r="M21" s="355"/>
      <c r="N21" s="355"/>
      <c r="O21" s="355"/>
      <c r="P21" s="355"/>
      <c r="Q21" s="355"/>
      <c r="R21" s="355"/>
      <c r="S21" s="355"/>
      <c r="T21" s="355"/>
      <c r="U21" s="355"/>
      <c r="V21" s="355"/>
      <c r="W21" s="355"/>
      <c r="X21" s="355"/>
      <c r="Y21" s="355"/>
      <c r="Z21" s="355"/>
    </row>
    <row r="22" spans="1:26" ht="15.75" customHeight="1">
      <c r="A22" s="544"/>
      <c r="B22" s="360" t="s">
        <v>357</v>
      </c>
      <c r="C22" s="361" t="s">
        <v>371</v>
      </c>
      <c r="D22" s="355"/>
      <c r="E22" s="355"/>
      <c r="F22" s="355"/>
      <c r="G22" s="355"/>
      <c r="H22" s="355"/>
      <c r="I22" s="355"/>
      <c r="J22" s="355"/>
      <c r="K22" s="355"/>
      <c r="L22" s="355"/>
      <c r="M22" s="355"/>
      <c r="N22" s="355"/>
      <c r="O22" s="355"/>
      <c r="P22" s="355"/>
      <c r="Q22" s="355"/>
      <c r="R22" s="355"/>
      <c r="S22" s="355"/>
      <c r="T22" s="355"/>
      <c r="U22" s="355"/>
      <c r="V22" s="355"/>
      <c r="W22" s="355"/>
      <c r="X22" s="355"/>
      <c r="Y22" s="355"/>
      <c r="Z22" s="355"/>
    </row>
    <row r="23" spans="1:26" ht="15" customHeight="1">
      <c r="A23" s="546" t="s">
        <v>372</v>
      </c>
      <c r="B23" s="360" t="s">
        <v>350</v>
      </c>
      <c r="C23" s="361" t="s">
        <v>367</v>
      </c>
      <c r="D23" s="355"/>
      <c r="E23" s="355"/>
      <c r="F23" s="355"/>
      <c r="G23" s="355"/>
      <c r="H23" s="355"/>
      <c r="I23" s="355"/>
      <c r="J23" s="355"/>
      <c r="K23" s="355"/>
      <c r="L23" s="355"/>
      <c r="M23" s="355"/>
      <c r="N23" s="355"/>
      <c r="O23" s="355"/>
      <c r="P23" s="355"/>
      <c r="Q23" s="355"/>
      <c r="R23" s="355"/>
      <c r="S23" s="355"/>
      <c r="T23" s="355"/>
      <c r="U23" s="355"/>
      <c r="V23" s="355"/>
      <c r="W23" s="355"/>
      <c r="X23" s="355"/>
      <c r="Y23" s="355"/>
      <c r="Z23" s="355"/>
    </row>
    <row r="24" spans="1:26" ht="15.75" customHeight="1">
      <c r="A24" s="547"/>
      <c r="B24" s="360" t="s">
        <v>352</v>
      </c>
      <c r="C24" s="361" t="s">
        <v>373</v>
      </c>
      <c r="D24" s="355"/>
      <c r="E24" s="355"/>
      <c r="F24" s="355"/>
      <c r="G24" s="355"/>
      <c r="H24" s="355"/>
      <c r="I24" s="355"/>
      <c r="J24" s="355"/>
      <c r="K24" s="355"/>
      <c r="L24" s="355"/>
      <c r="M24" s="355"/>
      <c r="N24" s="355"/>
      <c r="O24" s="355"/>
      <c r="P24" s="355"/>
      <c r="Q24" s="355"/>
      <c r="R24" s="355"/>
      <c r="S24" s="355"/>
      <c r="T24" s="355"/>
      <c r="U24" s="355"/>
      <c r="V24" s="355"/>
      <c r="W24" s="355"/>
      <c r="X24" s="355"/>
      <c r="Y24" s="355"/>
      <c r="Z24" s="355"/>
    </row>
    <row r="25" spans="1:26" ht="15.75" customHeight="1">
      <c r="A25" s="547"/>
      <c r="B25" s="360" t="s">
        <v>353</v>
      </c>
      <c r="C25" s="361" t="s">
        <v>374</v>
      </c>
      <c r="D25" s="355"/>
      <c r="E25" s="355"/>
      <c r="F25" s="355"/>
      <c r="G25" s="355"/>
      <c r="H25" s="355"/>
      <c r="I25" s="355"/>
      <c r="J25" s="355"/>
      <c r="K25" s="355"/>
      <c r="L25" s="355"/>
      <c r="M25" s="355"/>
      <c r="N25" s="355"/>
      <c r="O25" s="355"/>
      <c r="P25" s="355"/>
      <c r="Q25" s="355"/>
      <c r="R25" s="355"/>
      <c r="S25" s="355"/>
      <c r="T25" s="355"/>
      <c r="U25" s="355"/>
      <c r="V25" s="355"/>
      <c r="W25" s="355"/>
      <c r="X25" s="355"/>
      <c r="Y25" s="355"/>
      <c r="Z25" s="355"/>
    </row>
    <row r="26" spans="1:26" ht="15.75" customHeight="1">
      <c r="A26" s="547"/>
      <c r="B26" s="360" t="s">
        <v>355</v>
      </c>
      <c r="C26" s="361" t="s">
        <v>3814</v>
      </c>
      <c r="D26" s="355"/>
      <c r="E26" s="355"/>
      <c r="F26" s="355"/>
      <c r="G26" s="355"/>
      <c r="H26" s="355"/>
      <c r="I26" s="355"/>
      <c r="J26" s="355"/>
      <c r="K26" s="355"/>
      <c r="L26" s="355"/>
      <c r="M26" s="355"/>
      <c r="N26" s="355"/>
      <c r="O26" s="355"/>
      <c r="P26" s="355"/>
      <c r="Q26" s="355"/>
      <c r="R26" s="355"/>
      <c r="S26" s="355"/>
      <c r="T26" s="355"/>
      <c r="U26" s="355"/>
      <c r="V26" s="355"/>
      <c r="W26" s="355"/>
      <c r="X26" s="355"/>
      <c r="Y26" s="355"/>
      <c r="Z26" s="355"/>
    </row>
    <row r="27" spans="1:26" ht="15.75" customHeight="1">
      <c r="A27" s="547"/>
      <c r="B27" s="360" t="s">
        <v>357</v>
      </c>
      <c r="C27" s="361" t="s">
        <v>3815</v>
      </c>
      <c r="D27" s="355"/>
      <c r="E27" s="355"/>
      <c r="F27" s="355"/>
      <c r="G27" s="355"/>
      <c r="H27" s="355"/>
      <c r="I27" s="355"/>
      <c r="J27" s="355"/>
      <c r="K27" s="355"/>
      <c r="L27" s="355"/>
      <c r="M27" s="355"/>
      <c r="N27" s="355"/>
      <c r="O27" s="355"/>
      <c r="P27" s="355"/>
      <c r="Q27" s="355"/>
      <c r="R27" s="355"/>
      <c r="S27" s="355"/>
      <c r="T27" s="355"/>
      <c r="U27" s="355"/>
      <c r="V27" s="355"/>
      <c r="W27" s="355"/>
      <c r="X27" s="355"/>
      <c r="Y27" s="355"/>
      <c r="Z27" s="355"/>
    </row>
    <row r="28" spans="1:26" ht="15.75" customHeight="1">
      <c r="A28" s="543" t="s">
        <v>375</v>
      </c>
      <c r="B28" s="360" t="s">
        <v>350</v>
      </c>
      <c r="C28" s="361" t="s">
        <v>376</v>
      </c>
      <c r="D28" s="355"/>
      <c r="E28" s="355"/>
      <c r="F28" s="355"/>
      <c r="G28" s="355"/>
      <c r="H28" s="355"/>
      <c r="I28" s="355"/>
      <c r="J28" s="355"/>
      <c r="K28" s="355"/>
      <c r="L28" s="355"/>
      <c r="M28" s="355"/>
      <c r="N28" s="355"/>
      <c r="O28" s="355"/>
      <c r="P28" s="355"/>
      <c r="Q28" s="355"/>
      <c r="R28" s="355"/>
      <c r="S28" s="355"/>
      <c r="T28" s="355"/>
      <c r="U28" s="355"/>
      <c r="V28" s="355"/>
      <c r="W28" s="355"/>
      <c r="X28" s="355"/>
      <c r="Y28" s="355"/>
      <c r="Z28" s="355"/>
    </row>
    <row r="29" spans="1:26" ht="15.75" customHeight="1">
      <c r="A29" s="544"/>
      <c r="B29" s="360" t="s">
        <v>352</v>
      </c>
      <c r="C29" s="361" t="s">
        <v>377</v>
      </c>
      <c r="D29" s="355"/>
      <c r="E29" s="355"/>
      <c r="F29" s="355"/>
      <c r="G29" s="355"/>
      <c r="H29" s="355"/>
      <c r="I29" s="355"/>
      <c r="J29" s="355"/>
      <c r="K29" s="355"/>
      <c r="L29" s="355"/>
      <c r="M29" s="355"/>
      <c r="N29" s="362"/>
      <c r="O29" s="362"/>
      <c r="P29" s="362"/>
      <c r="Q29" s="362"/>
      <c r="R29" s="362"/>
      <c r="S29" s="355"/>
      <c r="T29" s="355"/>
      <c r="U29" s="355"/>
      <c r="V29" s="355"/>
      <c r="W29" s="355"/>
      <c r="X29" s="355"/>
      <c r="Y29" s="355"/>
      <c r="Z29" s="355"/>
    </row>
    <row r="30" spans="1:26" ht="15.75" customHeight="1">
      <c r="A30" s="544"/>
      <c r="B30" s="360" t="s">
        <v>353</v>
      </c>
      <c r="C30" s="361" t="s">
        <v>378</v>
      </c>
      <c r="D30" s="355"/>
      <c r="E30" s="355"/>
      <c r="F30" s="355"/>
      <c r="G30" s="355"/>
      <c r="H30" s="355"/>
      <c r="I30" s="355"/>
      <c r="J30" s="355"/>
      <c r="K30" s="355"/>
      <c r="L30" s="355"/>
      <c r="M30" s="355"/>
      <c r="N30" s="362"/>
      <c r="O30" s="362"/>
      <c r="P30" s="362"/>
      <c r="Q30" s="355"/>
      <c r="R30" s="355"/>
      <c r="S30" s="355"/>
      <c r="T30" s="355"/>
      <c r="U30" s="355"/>
      <c r="V30" s="355"/>
      <c r="W30" s="355"/>
      <c r="X30" s="355"/>
      <c r="Y30" s="355"/>
      <c r="Z30" s="355"/>
    </row>
    <row r="31" spans="1:26" ht="15.75" customHeight="1">
      <c r="A31" s="544"/>
      <c r="B31" s="360" t="s">
        <v>355</v>
      </c>
      <c r="C31" s="361" t="s">
        <v>379</v>
      </c>
      <c r="D31" s="355"/>
      <c r="E31" s="355"/>
      <c r="F31" s="355"/>
      <c r="G31" s="355"/>
      <c r="H31" s="355"/>
      <c r="I31" s="355"/>
      <c r="J31" s="355"/>
      <c r="K31" s="355"/>
      <c r="L31" s="355"/>
      <c r="M31" s="355"/>
      <c r="N31" s="362"/>
      <c r="O31" s="362"/>
      <c r="P31" s="362"/>
      <c r="Q31" s="355"/>
      <c r="R31" s="355"/>
      <c r="S31" s="355"/>
      <c r="T31" s="355"/>
      <c r="U31" s="355"/>
      <c r="V31" s="355"/>
      <c r="W31" s="355"/>
      <c r="X31" s="355"/>
      <c r="Y31" s="355"/>
      <c r="Z31" s="355"/>
    </row>
    <row r="32" spans="1:26" ht="15.75" customHeight="1">
      <c r="A32" s="544"/>
      <c r="B32" s="360" t="s">
        <v>357</v>
      </c>
      <c r="C32" s="361" t="s">
        <v>380</v>
      </c>
      <c r="D32" s="355"/>
      <c r="E32" s="355"/>
      <c r="F32" s="355"/>
      <c r="G32" s="355"/>
      <c r="H32" s="355"/>
      <c r="I32" s="355"/>
      <c r="J32" s="355"/>
      <c r="K32" s="355"/>
      <c r="L32" s="355"/>
      <c r="M32" s="355"/>
      <c r="N32" s="362"/>
      <c r="O32" s="362"/>
      <c r="P32" s="362"/>
      <c r="Q32" s="355"/>
      <c r="R32" s="355"/>
      <c r="S32" s="355"/>
      <c r="T32" s="355"/>
      <c r="U32" s="355"/>
      <c r="V32" s="355"/>
      <c r="W32" s="355"/>
      <c r="X32" s="355"/>
      <c r="Y32" s="355"/>
      <c r="Z32" s="355"/>
    </row>
    <row r="33" spans="1:26" ht="15.75" customHeight="1">
      <c r="A33" s="543" t="s">
        <v>381</v>
      </c>
      <c r="B33" s="360" t="s">
        <v>350</v>
      </c>
      <c r="C33" s="363" t="s">
        <v>382</v>
      </c>
      <c r="D33" s="355"/>
      <c r="E33" s="355"/>
      <c r="F33" s="355"/>
      <c r="G33" s="355"/>
      <c r="H33" s="355"/>
      <c r="I33" s="355"/>
      <c r="J33" s="355"/>
      <c r="K33" s="355"/>
      <c r="L33" s="355"/>
      <c r="M33" s="355"/>
      <c r="N33" s="362"/>
      <c r="O33" s="362"/>
      <c r="P33" s="362"/>
      <c r="Q33" s="355"/>
      <c r="R33" s="355"/>
      <c r="S33" s="355"/>
      <c r="T33" s="355"/>
      <c r="U33" s="355"/>
      <c r="V33" s="355"/>
      <c r="W33" s="355"/>
      <c r="X33" s="355"/>
      <c r="Y33" s="355"/>
      <c r="Z33" s="355"/>
    </row>
    <row r="34" spans="1:26" ht="15.75" customHeight="1">
      <c r="A34" s="544"/>
      <c r="B34" s="360" t="s">
        <v>352</v>
      </c>
      <c r="C34" s="363" t="s">
        <v>383</v>
      </c>
      <c r="D34" s="355"/>
      <c r="E34" s="355"/>
      <c r="F34" s="355"/>
      <c r="G34" s="355"/>
      <c r="H34" s="355"/>
      <c r="I34" s="355"/>
      <c r="J34" s="355"/>
      <c r="K34" s="355"/>
      <c r="L34" s="355"/>
      <c r="M34" s="355"/>
      <c r="N34" s="362"/>
      <c r="O34" s="362"/>
      <c r="P34" s="362"/>
      <c r="Q34" s="355"/>
      <c r="R34" s="355"/>
      <c r="S34" s="355"/>
      <c r="T34" s="355"/>
      <c r="U34" s="355"/>
      <c r="V34" s="355"/>
      <c r="W34" s="355"/>
      <c r="X34" s="355"/>
      <c r="Y34" s="355"/>
      <c r="Z34" s="355"/>
    </row>
    <row r="35" spans="1:26" ht="15.75" customHeight="1">
      <c r="A35" s="544"/>
      <c r="B35" s="360" t="s">
        <v>353</v>
      </c>
      <c r="C35" s="363" t="s">
        <v>3816</v>
      </c>
      <c r="D35" s="355"/>
      <c r="E35" s="355"/>
      <c r="F35" s="355"/>
      <c r="G35" s="355"/>
      <c r="H35" s="355"/>
      <c r="I35" s="355"/>
      <c r="J35" s="355"/>
      <c r="K35" s="355"/>
      <c r="L35" s="355"/>
      <c r="M35" s="355"/>
      <c r="N35" s="362"/>
      <c r="O35" s="362"/>
      <c r="P35" s="362"/>
      <c r="Q35" s="355"/>
      <c r="R35" s="355"/>
      <c r="S35" s="355"/>
      <c r="T35" s="355"/>
      <c r="U35" s="355"/>
      <c r="V35" s="355"/>
      <c r="W35" s="355"/>
      <c r="X35" s="355"/>
      <c r="Y35" s="355"/>
      <c r="Z35" s="355"/>
    </row>
    <row r="36" spans="1:26" ht="15.75" customHeight="1">
      <c r="A36" s="544"/>
      <c r="B36" s="360" t="s">
        <v>355</v>
      </c>
      <c r="C36" s="363" t="s">
        <v>3817</v>
      </c>
      <c r="D36" s="355"/>
      <c r="E36" s="355"/>
      <c r="F36" s="355"/>
      <c r="G36" s="355"/>
      <c r="H36" s="355"/>
      <c r="I36" s="355"/>
      <c r="J36" s="355"/>
      <c r="K36" s="355"/>
      <c r="L36" s="355"/>
      <c r="M36" s="355"/>
      <c r="N36" s="362"/>
      <c r="O36" s="362"/>
      <c r="P36" s="362"/>
      <c r="Q36" s="355"/>
      <c r="R36" s="355"/>
      <c r="S36" s="355"/>
      <c r="T36" s="355"/>
      <c r="U36" s="355"/>
      <c r="V36" s="355"/>
      <c r="W36" s="355"/>
      <c r="X36" s="355"/>
      <c r="Y36" s="355"/>
      <c r="Z36" s="355"/>
    </row>
    <row r="37" spans="1:26" ht="15.75" customHeight="1">
      <c r="A37" s="544"/>
      <c r="B37" s="360" t="s">
        <v>357</v>
      </c>
      <c r="C37" s="363" t="s">
        <v>384</v>
      </c>
      <c r="D37" s="355"/>
      <c r="E37" s="355"/>
      <c r="F37" s="355"/>
      <c r="G37" s="355"/>
      <c r="H37" s="355"/>
      <c r="I37" s="355"/>
      <c r="J37" s="355"/>
      <c r="K37" s="355"/>
      <c r="L37" s="355"/>
      <c r="M37" s="355"/>
      <c r="N37" s="362"/>
      <c r="O37" s="362"/>
      <c r="P37" s="362"/>
      <c r="Q37" s="355"/>
      <c r="R37" s="355"/>
      <c r="S37" s="355"/>
      <c r="T37" s="355"/>
      <c r="U37" s="355"/>
      <c r="V37" s="355"/>
      <c r="W37" s="355"/>
      <c r="X37" s="355"/>
      <c r="Y37" s="355"/>
      <c r="Z37" s="355"/>
    </row>
    <row r="38" spans="1:26" ht="15.75" customHeight="1">
      <c r="A38" s="543" t="s">
        <v>385</v>
      </c>
      <c r="B38" s="360" t="s">
        <v>350</v>
      </c>
      <c r="C38" s="363" t="s">
        <v>376</v>
      </c>
      <c r="D38" s="355"/>
      <c r="E38" s="355"/>
      <c r="F38" s="355"/>
      <c r="G38" s="355"/>
      <c r="H38" s="355"/>
      <c r="I38" s="355"/>
      <c r="J38" s="355"/>
      <c r="K38" s="355"/>
      <c r="L38" s="355"/>
      <c r="M38" s="355"/>
      <c r="N38" s="362"/>
      <c r="O38" s="362"/>
      <c r="P38" s="362"/>
      <c r="Q38" s="355"/>
      <c r="R38" s="355"/>
      <c r="S38" s="355"/>
      <c r="T38" s="355"/>
      <c r="U38" s="355"/>
      <c r="V38" s="355"/>
      <c r="W38" s="355"/>
      <c r="X38" s="355"/>
      <c r="Y38" s="355"/>
      <c r="Z38" s="355"/>
    </row>
    <row r="39" spans="1:26" ht="15.75" customHeight="1">
      <c r="A39" s="544"/>
      <c r="B39" s="360" t="s">
        <v>352</v>
      </c>
      <c r="C39" s="363" t="s">
        <v>386</v>
      </c>
      <c r="D39" s="355"/>
      <c r="E39" s="355"/>
      <c r="F39" s="355"/>
      <c r="G39" s="355"/>
      <c r="H39" s="355"/>
      <c r="I39" s="355"/>
      <c r="J39" s="355"/>
      <c r="K39" s="355"/>
      <c r="L39" s="355"/>
      <c r="M39" s="355"/>
      <c r="N39" s="362"/>
      <c r="O39" s="362"/>
      <c r="P39" s="362"/>
      <c r="Q39" s="355"/>
      <c r="R39" s="355"/>
      <c r="S39" s="355"/>
      <c r="T39" s="355"/>
      <c r="U39" s="355"/>
      <c r="V39" s="355"/>
      <c r="W39" s="355"/>
      <c r="X39" s="355"/>
      <c r="Y39" s="355"/>
      <c r="Z39" s="355"/>
    </row>
    <row r="40" spans="1:26" ht="15.75" customHeight="1">
      <c r="A40" s="544"/>
      <c r="B40" s="360" t="s">
        <v>353</v>
      </c>
      <c r="C40" s="363" t="s">
        <v>387</v>
      </c>
      <c r="D40" s="355"/>
      <c r="E40" s="355"/>
      <c r="F40" s="355"/>
      <c r="G40" s="355"/>
      <c r="H40" s="355"/>
      <c r="I40" s="355"/>
      <c r="J40" s="355"/>
      <c r="K40" s="355"/>
      <c r="L40" s="355"/>
      <c r="M40" s="355"/>
      <c r="N40" s="362"/>
      <c r="O40" s="362"/>
      <c r="P40" s="362"/>
      <c r="Q40" s="355"/>
      <c r="R40" s="355"/>
      <c r="S40" s="355"/>
      <c r="T40" s="355"/>
      <c r="U40" s="355"/>
      <c r="V40" s="355"/>
      <c r="W40" s="355"/>
      <c r="X40" s="355"/>
      <c r="Y40" s="355"/>
      <c r="Z40" s="355"/>
    </row>
    <row r="41" spans="1:26" ht="15.75" customHeight="1">
      <c r="A41" s="544"/>
      <c r="B41" s="360" t="s">
        <v>355</v>
      </c>
      <c r="C41" s="363" t="s">
        <v>388</v>
      </c>
      <c r="D41" s="355"/>
      <c r="E41" s="355"/>
      <c r="F41" s="355"/>
      <c r="G41" s="355"/>
      <c r="H41" s="355"/>
      <c r="I41" s="355"/>
      <c r="J41" s="355"/>
      <c r="K41" s="355"/>
      <c r="L41" s="355"/>
      <c r="M41" s="355"/>
      <c r="N41" s="362"/>
      <c r="O41" s="362"/>
      <c r="P41" s="362"/>
      <c r="Q41" s="355"/>
      <c r="R41" s="355"/>
      <c r="S41" s="355"/>
      <c r="T41" s="355"/>
      <c r="U41" s="355"/>
      <c r="V41" s="355"/>
      <c r="W41" s="355"/>
      <c r="X41" s="355"/>
      <c r="Y41" s="355"/>
      <c r="Z41" s="355"/>
    </row>
    <row r="42" spans="1:26" ht="15.75" customHeight="1">
      <c r="A42" s="544"/>
      <c r="B42" s="360" t="s">
        <v>357</v>
      </c>
      <c r="C42" s="363" t="s">
        <v>389</v>
      </c>
      <c r="D42" s="355"/>
      <c r="E42" s="355"/>
      <c r="F42" s="355"/>
      <c r="G42" s="355"/>
      <c r="H42" s="355"/>
      <c r="I42" s="355"/>
      <c r="J42" s="355"/>
      <c r="K42" s="355"/>
      <c r="L42" s="355"/>
      <c r="M42" s="355"/>
      <c r="N42" s="355"/>
      <c r="O42" s="355"/>
      <c r="P42" s="355"/>
      <c r="Q42" s="355"/>
      <c r="R42" s="355"/>
      <c r="S42" s="355"/>
      <c r="T42" s="355"/>
      <c r="U42" s="355"/>
      <c r="V42" s="355"/>
      <c r="W42" s="355"/>
      <c r="X42" s="355"/>
      <c r="Y42" s="355"/>
      <c r="Z42" s="355"/>
    </row>
    <row r="43" spans="1:26" ht="15.75" customHeight="1">
      <c r="A43" s="543" t="s">
        <v>390</v>
      </c>
      <c r="B43" s="360" t="s">
        <v>350</v>
      </c>
      <c r="C43" s="363" t="s">
        <v>391</v>
      </c>
      <c r="D43" s="355"/>
      <c r="E43" s="355"/>
      <c r="F43" s="355"/>
      <c r="G43" s="355"/>
      <c r="H43" s="355"/>
      <c r="I43" s="355"/>
      <c r="J43" s="355"/>
      <c r="K43" s="355"/>
      <c r="L43" s="355"/>
      <c r="M43" s="355"/>
      <c r="N43" s="355"/>
      <c r="O43" s="355"/>
      <c r="P43" s="355"/>
      <c r="Q43" s="355"/>
      <c r="R43" s="355"/>
      <c r="S43" s="355"/>
      <c r="T43" s="355"/>
      <c r="U43" s="355"/>
      <c r="V43" s="355"/>
      <c r="W43" s="355"/>
      <c r="X43" s="355"/>
      <c r="Y43" s="355"/>
      <c r="Z43" s="355"/>
    </row>
    <row r="44" spans="1:26" ht="15.75" customHeight="1">
      <c r="A44" s="544"/>
      <c r="B44" s="360" t="s">
        <v>352</v>
      </c>
      <c r="C44" s="363" t="s">
        <v>392</v>
      </c>
      <c r="D44" s="355"/>
      <c r="E44" s="355"/>
      <c r="F44" s="355"/>
      <c r="G44" s="355"/>
      <c r="H44" s="355"/>
      <c r="I44" s="355"/>
      <c r="J44" s="355"/>
      <c r="K44" s="355"/>
      <c r="L44" s="355"/>
      <c r="M44" s="355"/>
      <c r="N44" s="355"/>
      <c r="O44" s="355"/>
      <c r="P44" s="355"/>
      <c r="Q44" s="355"/>
      <c r="R44" s="355"/>
      <c r="S44" s="355"/>
      <c r="T44" s="355"/>
      <c r="U44" s="355"/>
      <c r="V44" s="355"/>
      <c r="W44" s="355"/>
      <c r="X44" s="355"/>
      <c r="Y44" s="355"/>
      <c r="Z44" s="355"/>
    </row>
    <row r="45" spans="1:26" ht="15.75" customHeight="1">
      <c r="A45" s="544"/>
      <c r="B45" s="360" t="s">
        <v>353</v>
      </c>
      <c r="C45" s="363" t="s">
        <v>393</v>
      </c>
      <c r="D45" s="355"/>
      <c r="E45" s="355"/>
      <c r="F45" s="355"/>
      <c r="G45" s="355"/>
      <c r="H45" s="355"/>
      <c r="I45" s="355"/>
      <c r="J45" s="355"/>
      <c r="K45" s="355"/>
      <c r="L45" s="355"/>
      <c r="M45" s="355"/>
      <c r="N45" s="355"/>
      <c r="O45" s="355"/>
      <c r="P45" s="355"/>
      <c r="Q45" s="355"/>
      <c r="R45" s="355"/>
      <c r="S45" s="355"/>
      <c r="T45" s="355"/>
      <c r="U45" s="355"/>
      <c r="V45" s="355"/>
      <c r="W45" s="355"/>
      <c r="X45" s="355"/>
      <c r="Y45" s="355"/>
      <c r="Z45" s="355"/>
    </row>
    <row r="46" spans="1:26" ht="15.75" customHeight="1">
      <c r="A46" s="544"/>
      <c r="B46" s="360" t="s">
        <v>355</v>
      </c>
      <c r="C46" s="363" t="s">
        <v>394</v>
      </c>
      <c r="D46" s="355"/>
      <c r="E46" s="355"/>
      <c r="F46" s="355"/>
      <c r="G46" s="355"/>
      <c r="H46" s="355"/>
      <c r="I46" s="355"/>
      <c r="J46" s="355"/>
      <c r="K46" s="355"/>
      <c r="L46" s="355"/>
      <c r="M46" s="355"/>
      <c r="N46" s="355"/>
      <c r="O46" s="355"/>
      <c r="P46" s="355"/>
      <c r="Q46" s="355"/>
      <c r="R46" s="355"/>
      <c r="S46" s="355"/>
      <c r="T46" s="355"/>
      <c r="U46" s="355"/>
      <c r="V46" s="355"/>
      <c r="W46" s="355"/>
      <c r="X46" s="355"/>
      <c r="Y46" s="355"/>
      <c r="Z46" s="355"/>
    </row>
    <row r="47" spans="1:26" ht="15.75" customHeight="1">
      <c r="A47" s="544"/>
      <c r="B47" s="360" t="s">
        <v>357</v>
      </c>
      <c r="C47" s="363" t="s">
        <v>395</v>
      </c>
      <c r="D47" s="355"/>
      <c r="E47" s="355"/>
      <c r="F47" s="355"/>
      <c r="G47" s="355"/>
      <c r="H47" s="355"/>
      <c r="I47" s="355"/>
      <c r="J47" s="355"/>
      <c r="K47" s="355"/>
      <c r="L47" s="355"/>
      <c r="M47" s="355"/>
      <c r="N47" s="355"/>
      <c r="O47" s="355"/>
      <c r="P47" s="355"/>
      <c r="Q47" s="355"/>
      <c r="R47" s="355"/>
      <c r="S47" s="355"/>
      <c r="T47" s="355"/>
      <c r="U47" s="355"/>
      <c r="V47" s="355"/>
      <c r="W47" s="355"/>
      <c r="X47" s="355"/>
      <c r="Y47" s="355"/>
      <c r="Z47" s="355"/>
    </row>
    <row r="48" spans="1:26" ht="15.75" customHeight="1">
      <c r="A48" s="543" t="s">
        <v>396</v>
      </c>
      <c r="B48" s="360" t="s">
        <v>350</v>
      </c>
      <c r="C48" s="363" t="s">
        <v>397</v>
      </c>
      <c r="D48" s="355"/>
      <c r="E48" s="355"/>
      <c r="F48" s="355"/>
      <c r="G48" s="355"/>
      <c r="H48" s="355"/>
      <c r="I48" s="355"/>
      <c r="J48" s="355"/>
      <c r="K48" s="355"/>
      <c r="L48" s="355"/>
      <c r="M48" s="355"/>
      <c r="N48" s="355"/>
      <c r="O48" s="355"/>
      <c r="P48" s="355"/>
      <c r="Q48" s="355"/>
      <c r="R48" s="355"/>
      <c r="S48" s="355"/>
      <c r="T48" s="355"/>
      <c r="U48" s="355"/>
      <c r="V48" s="355"/>
      <c r="W48" s="355"/>
      <c r="X48" s="355"/>
      <c r="Y48" s="355"/>
      <c r="Z48" s="355"/>
    </row>
    <row r="49" spans="1:26" ht="15.75" customHeight="1">
      <c r="A49" s="544"/>
      <c r="B49" s="360" t="s">
        <v>352</v>
      </c>
      <c r="C49" s="363" t="s">
        <v>398</v>
      </c>
      <c r="D49" s="355"/>
      <c r="E49" s="355"/>
      <c r="F49" s="355"/>
      <c r="G49" s="355"/>
      <c r="H49" s="355"/>
      <c r="I49" s="355"/>
      <c r="J49" s="355"/>
      <c r="K49" s="355"/>
      <c r="L49" s="355"/>
      <c r="M49" s="355"/>
      <c r="N49" s="355"/>
      <c r="O49" s="355"/>
      <c r="P49" s="355"/>
      <c r="Q49" s="355"/>
      <c r="R49" s="355"/>
      <c r="S49" s="355"/>
      <c r="T49" s="355"/>
      <c r="U49" s="355"/>
      <c r="V49" s="355"/>
      <c r="W49" s="355"/>
      <c r="X49" s="355"/>
      <c r="Y49" s="355"/>
      <c r="Z49" s="355"/>
    </row>
    <row r="50" spans="1:26" ht="15.75" customHeight="1">
      <c r="A50" s="544"/>
      <c r="B50" s="360" t="s">
        <v>353</v>
      </c>
      <c r="C50" s="363" t="s">
        <v>3818</v>
      </c>
      <c r="D50" s="355"/>
      <c r="E50" s="355"/>
      <c r="F50" s="355"/>
      <c r="G50" s="355"/>
      <c r="H50" s="355"/>
      <c r="I50" s="355"/>
      <c r="J50" s="355"/>
      <c r="K50" s="355"/>
      <c r="L50" s="355"/>
      <c r="M50" s="355"/>
      <c r="N50" s="355"/>
      <c r="O50" s="355"/>
      <c r="P50" s="355"/>
      <c r="Q50" s="355"/>
      <c r="R50" s="355"/>
      <c r="S50" s="355"/>
      <c r="T50" s="355"/>
      <c r="U50" s="355"/>
      <c r="V50" s="355"/>
      <c r="W50" s="355"/>
      <c r="X50" s="355"/>
      <c r="Y50" s="355"/>
      <c r="Z50" s="355"/>
    </row>
    <row r="51" spans="1:26" ht="15.75" customHeight="1">
      <c r="A51" s="544"/>
      <c r="B51" s="360" t="s">
        <v>355</v>
      </c>
      <c r="C51" s="363" t="s">
        <v>399</v>
      </c>
      <c r="D51" s="355"/>
      <c r="E51" s="355"/>
      <c r="F51" s="355"/>
      <c r="G51" s="355"/>
      <c r="H51" s="355"/>
      <c r="I51" s="355"/>
      <c r="J51" s="355"/>
      <c r="K51" s="355"/>
      <c r="L51" s="355"/>
      <c r="M51" s="355"/>
      <c r="N51" s="355"/>
      <c r="O51" s="355"/>
      <c r="P51" s="355"/>
      <c r="Q51" s="355"/>
      <c r="R51" s="355"/>
      <c r="S51" s="355"/>
      <c r="T51" s="355"/>
      <c r="U51" s="355"/>
      <c r="V51" s="355"/>
      <c r="W51" s="355"/>
      <c r="X51" s="355"/>
      <c r="Y51" s="355"/>
      <c r="Z51" s="355"/>
    </row>
    <row r="52" spans="1:26" ht="15.75" customHeight="1">
      <c r="A52" s="544"/>
      <c r="B52" s="360" t="s">
        <v>357</v>
      </c>
      <c r="C52" s="363" t="s">
        <v>400</v>
      </c>
      <c r="D52" s="355"/>
      <c r="E52" s="355"/>
      <c r="F52" s="355"/>
      <c r="G52" s="355"/>
      <c r="H52" s="355"/>
      <c r="I52" s="355"/>
      <c r="J52" s="355"/>
      <c r="K52" s="355"/>
      <c r="L52" s="355"/>
      <c r="M52" s="355"/>
      <c r="N52" s="355"/>
      <c r="O52" s="355"/>
      <c r="P52" s="355"/>
      <c r="Q52" s="355"/>
      <c r="R52" s="355"/>
      <c r="S52" s="355"/>
      <c r="T52" s="355"/>
      <c r="U52" s="355"/>
      <c r="V52" s="355"/>
      <c r="W52" s="355"/>
      <c r="X52" s="355"/>
      <c r="Y52" s="355"/>
      <c r="Z52" s="355"/>
    </row>
    <row r="53" spans="1:26" ht="15.75" customHeight="1">
      <c r="A53" s="543" t="s">
        <v>401</v>
      </c>
      <c r="B53" s="360" t="s">
        <v>350</v>
      </c>
      <c r="C53" s="363" t="s">
        <v>402</v>
      </c>
      <c r="D53" s="355"/>
      <c r="E53" s="355"/>
      <c r="F53" s="355"/>
      <c r="G53" s="355"/>
      <c r="H53" s="355"/>
      <c r="I53" s="355"/>
      <c r="J53" s="355"/>
      <c r="K53" s="355"/>
      <c r="L53" s="355"/>
      <c r="M53" s="355"/>
      <c r="N53" s="355"/>
      <c r="O53" s="355"/>
      <c r="P53" s="355"/>
      <c r="Q53" s="355"/>
      <c r="R53" s="355"/>
      <c r="S53" s="355"/>
      <c r="T53" s="355"/>
      <c r="U53" s="355"/>
      <c r="V53" s="355"/>
      <c r="W53" s="355"/>
      <c r="X53" s="355"/>
      <c r="Y53" s="355"/>
      <c r="Z53" s="355"/>
    </row>
    <row r="54" spans="1:26" ht="15.75" customHeight="1">
      <c r="A54" s="544"/>
      <c r="B54" s="360" t="s">
        <v>352</v>
      </c>
      <c r="C54" s="363" t="s">
        <v>398</v>
      </c>
      <c r="D54" s="355"/>
      <c r="E54" s="355"/>
      <c r="F54" s="355"/>
      <c r="G54" s="355"/>
      <c r="H54" s="355"/>
      <c r="I54" s="355"/>
      <c r="J54" s="355"/>
      <c r="K54" s="355"/>
      <c r="L54" s="355"/>
      <c r="M54" s="355"/>
      <c r="N54" s="355"/>
      <c r="O54" s="355"/>
      <c r="P54" s="355"/>
      <c r="Q54" s="355"/>
      <c r="R54" s="355"/>
      <c r="S54" s="355"/>
      <c r="T54" s="355"/>
      <c r="U54" s="355"/>
      <c r="V54" s="355"/>
      <c r="W54" s="355"/>
      <c r="X54" s="355"/>
      <c r="Y54" s="355"/>
      <c r="Z54" s="355"/>
    </row>
    <row r="55" spans="1:26" ht="15.75" customHeight="1">
      <c r="A55" s="544"/>
      <c r="B55" s="360" t="s">
        <v>353</v>
      </c>
      <c r="C55" s="363" t="s">
        <v>403</v>
      </c>
      <c r="D55" s="355"/>
      <c r="E55" s="355"/>
      <c r="F55" s="355"/>
      <c r="G55" s="355"/>
      <c r="H55" s="355"/>
      <c r="I55" s="355"/>
      <c r="J55" s="355"/>
      <c r="K55" s="355"/>
      <c r="L55" s="355"/>
      <c r="M55" s="355"/>
      <c r="N55" s="355"/>
      <c r="O55" s="355"/>
      <c r="P55" s="355"/>
      <c r="Q55" s="355"/>
      <c r="R55" s="355"/>
      <c r="S55" s="355"/>
      <c r="T55" s="355"/>
      <c r="U55" s="355"/>
      <c r="V55" s="355"/>
      <c r="W55" s="355"/>
      <c r="X55" s="355"/>
      <c r="Y55" s="355"/>
      <c r="Z55" s="355"/>
    </row>
    <row r="56" spans="1:26" ht="15.75" customHeight="1">
      <c r="A56" s="544"/>
      <c r="B56" s="360" t="s">
        <v>355</v>
      </c>
      <c r="C56" s="363" t="s">
        <v>404</v>
      </c>
      <c r="D56" s="355"/>
      <c r="E56" s="355"/>
      <c r="F56" s="355"/>
      <c r="G56" s="355"/>
      <c r="H56" s="355"/>
      <c r="I56" s="355"/>
      <c r="J56" s="355"/>
      <c r="K56" s="355"/>
      <c r="L56" s="355"/>
      <c r="M56" s="355"/>
      <c r="N56" s="355"/>
      <c r="O56" s="355"/>
      <c r="P56" s="355"/>
      <c r="Q56" s="355"/>
      <c r="R56" s="355"/>
      <c r="S56" s="355"/>
      <c r="T56" s="355"/>
      <c r="U56" s="355"/>
      <c r="V56" s="355"/>
      <c r="W56" s="355"/>
      <c r="X56" s="355"/>
      <c r="Y56" s="355"/>
      <c r="Z56" s="355"/>
    </row>
    <row r="57" spans="1:26" ht="15.75" customHeight="1">
      <c r="A57" s="544"/>
      <c r="B57" s="360" t="s">
        <v>357</v>
      </c>
      <c r="C57" s="363" t="s">
        <v>405</v>
      </c>
      <c r="D57" s="355"/>
      <c r="E57" s="355"/>
      <c r="F57" s="355"/>
      <c r="G57" s="355"/>
      <c r="H57" s="355"/>
      <c r="I57" s="355"/>
      <c r="J57" s="355"/>
      <c r="K57" s="355"/>
      <c r="L57" s="355"/>
      <c r="M57" s="355"/>
      <c r="N57" s="355"/>
      <c r="O57" s="355"/>
      <c r="P57" s="355"/>
      <c r="Q57" s="355"/>
      <c r="R57" s="355"/>
      <c r="S57" s="355"/>
      <c r="T57" s="355"/>
      <c r="U57" s="355"/>
      <c r="V57" s="355"/>
      <c r="W57" s="355"/>
      <c r="X57" s="355"/>
      <c r="Y57" s="355"/>
      <c r="Z57" s="355"/>
    </row>
    <row r="58" spans="1:26" ht="15.75" customHeight="1">
      <c r="A58" s="543" t="s">
        <v>406</v>
      </c>
      <c r="B58" s="360" t="s">
        <v>350</v>
      </c>
      <c r="C58" s="363" t="s">
        <v>376</v>
      </c>
      <c r="D58" s="355"/>
      <c r="E58" s="355"/>
      <c r="F58" s="355"/>
      <c r="G58" s="355"/>
      <c r="H58" s="355"/>
      <c r="I58" s="355"/>
      <c r="J58" s="355"/>
      <c r="K58" s="355"/>
      <c r="L58" s="355"/>
      <c r="M58" s="355"/>
      <c r="N58" s="355"/>
      <c r="O58" s="355"/>
      <c r="P58" s="355"/>
      <c r="Q58" s="355"/>
      <c r="R58" s="355"/>
      <c r="S58" s="355"/>
      <c r="T58" s="355"/>
      <c r="U58" s="355"/>
      <c r="V58" s="355"/>
      <c r="W58" s="355"/>
      <c r="X58" s="355"/>
      <c r="Y58" s="355"/>
      <c r="Z58" s="355"/>
    </row>
    <row r="59" spans="1:26" ht="15.75" customHeight="1">
      <c r="A59" s="544"/>
      <c r="B59" s="360" t="s">
        <v>352</v>
      </c>
      <c r="C59" s="363" t="s">
        <v>407</v>
      </c>
      <c r="D59" s="355"/>
      <c r="E59" s="355"/>
      <c r="F59" s="355"/>
      <c r="G59" s="355"/>
      <c r="H59" s="355"/>
      <c r="I59" s="355"/>
      <c r="J59" s="355"/>
      <c r="K59" s="355"/>
      <c r="L59" s="355"/>
      <c r="M59" s="355"/>
      <c r="N59" s="355"/>
      <c r="O59" s="355"/>
      <c r="P59" s="355"/>
      <c r="Q59" s="355"/>
      <c r="R59" s="355"/>
      <c r="S59" s="355"/>
      <c r="T59" s="355"/>
      <c r="U59" s="355"/>
      <c r="V59" s="355"/>
      <c r="W59" s="355"/>
      <c r="X59" s="355"/>
      <c r="Y59" s="355"/>
      <c r="Z59" s="355"/>
    </row>
    <row r="60" spans="1:26" ht="15.75" customHeight="1">
      <c r="A60" s="544"/>
      <c r="B60" s="360" t="s">
        <v>353</v>
      </c>
      <c r="C60" s="363" t="s">
        <v>408</v>
      </c>
      <c r="D60" s="355"/>
      <c r="E60" s="355"/>
      <c r="F60" s="355"/>
      <c r="G60" s="355"/>
      <c r="H60" s="355"/>
      <c r="I60" s="355"/>
      <c r="J60" s="355"/>
      <c r="K60" s="355"/>
      <c r="L60" s="355"/>
      <c r="M60" s="355"/>
      <c r="N60" s="355"/>
      <c r="O60" s="355"/>
      <c r="P60" s="355"/>
      <c r="Q60" s="355"/>
      <c r="R60" s="355"/>
      <c r="S60" s="355"/>
      <c r="T60" s="355"/>
      <c r="U60" s="355"/>
      <c r="V60" s="355"/>
      <c r="W60" s="355"/>
      <c r="X60" s="355"/>
      <c r="Y60" s="355"/>
      <c r="Z60" s="355"/>
    </row>
    <row r="61" spans="1:26" ht="15.75" customHeight="1">
      <c r="A61" s="544"/>
      <c r="B61" s="360" t="s">
        <v>355</v>
      </c>
      <c r="C61" s="363" t="s">
        <v>409</v>
      </c>
      <c r="D61" s="355"/>
      <c r="E61" s="355"/>
      <c r="F61" s="355"/>
      <c r="G61" s="355"/>
      <c r="H61" s="355"/>
      <c r="I61" s="355"/>
      <c r="J61" s="355"/>
      <c r="K61" s="355"/>
      <c r="L61" s="355"/>
      <c r="M61" s="355"/>
      <c r="N61" s="355"/>
      <c r="O61" s="355"/>
      <c r="P61" s="355"/>
      <c r="Q61" s="355"/>
      <c r="R61" s="355"/>
      <c r="S61" s="355"/>
      <c r="T61" s="355"/>
      <c r="U61" s="355"/>
      <c r="V61" s="355"/>
      <c r="W61" s="355"/>
      <c r="X61" s="355"/>
      <c r="Y61" s="355"/>
      <c r="Z61" s="355"/>
    </row>
    <row r="62" spans="1:26" ht="15.75" customHeight="1">
      <c r="A62" s="544"/>
      <c r="B62" s="360" t="s">
        <v>357</v>
      </c>
      <c r="C62" s="363" t="s">
        <v>410</v>
      </c>
      <c r="D62" s="355"/>
      <c r="E62" s="355"/>
      <c r="F62" s="355"/>
      <c r="G62" s="355"/>
      <c r="H62" s="355"/>
      <c r="I62" s="355"/>
      <c r="J62" s="355"/>
      <c r="K62" s="355"/>
      <c r="L62" s="355"/>
      <c r="M62" s="355"/>
      <c r="N62" s="355"/>
      <c r="O62" s="355"/>
      <c r="P62" s="355"/>
      <c r="Q62" s="355"/>
      <c r="R62" s="355"/>
      <c r="S62" s="355"/>
      <c r="T62" s="355"/>
      <c r="U62" s="355"/>
      <c r="V62" s="355"/>
      <c r="W62" s="355"/>
      <c r="X62" s="355"/>
      <c r="Y62" s="355"/>
      <c r="Z62" s="355"/>
    </row>
    <row r="63" spans="1:26" ht="15.75" customHeight="1">
      <c r="A63" s="543" t="s">
        <v>411</v>
      </c>
      <c r="B63" s="360" t="s">
        <v>350</v>
      </c>
      <c r="C63" s="363" t="s">
        <v>376</v>
      </c>
      <c r="D63" s="355"/>
      <c r="E63" s="355"/>
      <c r="F63" s="355"/>
      <c r="G63" s="355"/>
      <c r="H63" s="355"/>
      <c r="I63" s="355"/>
      <c r="J63" s="355"/>
      <c r="K63" s="355"/>
      <c r="L63" s="355"/>
      <c r="M63" s="355"/>
      <c r="N63" s="355"/>
      <c r="O63" s="355"/>
      <c r="P63" s="355"/>
      <c r="Q63" s="355"/>
      <c r="R63" s="355"/>
      <c r="S63" s="355"/>
      <c r="T63" s="355"/>
      <c r="U63" s="355"/>
      <c r="V63" s="355"/>
      <c r="W63" s="355"/>
      <c r="X63" s="355"/>
      <c r="Y63" s="355"/>
      <c r="Z63" s="355"/>
    </row>
    <row r="64" spans="1:26" ht="15.75" customHeight="1">
      <c r="A64" s="544"/>
      <c r="B64" s="360" t="s">
        <v>352</v>
      </c>
      <c r="C64" s="363" t="s">
        <v>412</v>
      </c>
      <c r="D64" s="355"/>
      <c r="E64" s="355"/>
      <c r="F64" s="355"/>
      <c r="G64" s="355"/>
      <c r="H64" s="355"/>
      <c r="I64" s="355"/>
      <c r="J64" s="355"/>
      <c r="K64" s="355"/>
      <c r="L64" s="355"/>
      <c r="M64" s="355"/>
      <c r="N64" s="355"/>
      <c r="O64" s="355"/>
      <c r="P64" s="355"/>
      <c r="Q64" s="355"/>
      <c r="R64" s="355"/>
      <c r="S64" s="355"/>
      <c r="T64" s="355"/>
      <c r="U64" s="355"/>
      <c r="V64" s="355"/>
      <c r="W64" s="355"/>
      <c r="X64" s="355"/>
      <c r="Y64" s="355"/>
      <c r="Z64" s="355"/>
    </row>
    <row r="65" spans="1:26" ht="15.75" customHeight="1">
      <c r="A65" s="544"/>
      <c r="B65" s="360" t="s">
        <v>353</v>
      </c>
      <c r="C65" s="363" t="s">
        <v>413</v>
      </c>
      <c r="D65" s="355"/>
      <c r="E65" s="355"/>
      <c r="F65" s="355"/>
      <c r="G65" s="355"/>
      <c r="H65" s="355"/>
      <c r="I65" s="355"/>
      <c r="J65" s="355"/>
      <c r="K65" s="355"/>
      <c r="L65" s="355"/>
      <c r="M65" s="355"/>
      <c r="N65" s="355"/>
      <c r="O65" s="355"/>
      <c r="P65" s="355"/>
      <c r="Q65" s="355"/>
      <c r="R65" s="355"/>
      <c r="S65" s="355"/>
      <c r="T65" s="355"/>
      <c r="U65" s="355"/>
      <c r="V65" s="355"/>
      <c r="W65" s="355"/>
      <c r="X65" s="355"/>
      <c r="Y65" s="355"/>
      <c r="Z65" s="355"/>
    </row>
    <row r="66" spans="1:26" ht="15.75" customHeight="1">
      <c r="A66" s="544"/>
      <c r="B66" s="360" t="s">
        <v>355</v>
      </c>
      <c r="C66" s="363" t="s">
        <v>414</v>
      </c>
      <c r="D66" s="355"/>
      <c r="E66" s="355"/>
      <c r="F66" s="355"/>
      <c r="G66" s="355"/>
      <c r="H66" s="355"/>
      <c r="I66" s="355"/>
      <c r="J66" s="355"/>
      <c r="K66" s="355"/>
      <c r="L66" s="355"/>
      <c r="M66" s="355"/>
      <c r="N66" s="355"/>
      <c r="O66" s="355"/>
      <c r="P66" s="355"/>
      <c r="Q66" s="355"/>
      <c r="R66" s="355"/>
      <c r="S66" s="355"/>
      <c r="T66" s="355"/>
      <c r="U66" s="355"/>
      <c r="V66" s="355"/>
      <c r="W66" s="355"/>
      <c r="X66" s="355"/>
      <c r="Y66" s="355"/>
      <c r="Z66" s="355"/>
    </row>
    <row r="67" spans="1:26" ht="15.75" customHeight="1">
      <c r="A67" s="544"/>
      <c r="B67" s="360" t="s">
        <v>357</v>
      </c>
      <c r="C67" s="363" t="s">
        <v>415</v>
      </c>
      <c r="D67" s="355"/>
      <c r="E67" s="355"/>
      <c r="F67" s="355"/>
      <c r="G67" s="355"/>
      <c r="H67" s="355"/>
      <c r="I67" s="355"/>
      <c r="J67" s="355"/>
      <c r="K67" s="355"/>
      <c r="L67" s="355"/>
      <c r="M67" s="355"/>
      <c r="N67" s="355"/>
      <c r="O67" s="355"/>
      <c r="P67" s="355"/>
      <c r="Q67" s="355"/>
      <c r="R67" s="355"/>
      <c r="S67" s="355"/>
      <c r="T67" s="355"/>
      <c r="U67" s="355"/>
      <c r="V67" s="355"/>
      <c r="W67" s="355"/>
      <c r="X67" s="355"/>
      <c r="Y67" s="355"/>
      <c r="Z67" s="355"/>
    </row>
    <row r="68" spans="1:26" ht="15.75" customHeight="1">
      <c r="A68" s="543" t="s">
        <v>3821</v>
      </c>
      <c r="B68" s="360" t="s">
        <v>350</v>
      </c>
      <c r="C68" s="363" t="s">
        <v>3819</v>
      </c>
      <c r="D68" s="355"/>
      <c r="E68" s="355"/>
      <c r="F68" s="355"/>
      <c r="G68" s="355"/>
      <c r="H68" s="355"/>
      <c r="I68" s="355"/>
      <c r="J68" s="355"/>
      <c r="K68" s="355"/>
      <c r="L68" s="355"/>
      <c r="M68" s="355"/>
      <c r="N68" s="355"/>
      <c r="O68" s="355"/>
      <c r="P68" s="355"/>
      <c r="Q68" s="355"/>
      <c r="R68" s="355"/>
      <c r="S68" s="355"/>
      <c r="T68" s="355"/>
      <c r="U68" s="355"/>
      <c r="V68" s="355"/>
      <c r="W68" s="355"/>
      <c r="X68" s="355"/>
      <c r="Y68" s="355"/>
      <c r="Z68" s="355"/>
    </row>
    <row r="69" spans="1:26" ht="15.75" customHeight="1">
      <c r="A69" s="544"/>
      <c r="B69" s="360" t="s">
        <v>352</v>
      </c>
      <c r="C69" s="363" t="s">
        <v>3820</v>
      </c>
      <c r="D69" s="355"/>
      <c r="E69" s="355"/>
      <c r="F69" s="355"/>
      <c r="G69" s="355"/>
      <c r="H69" s="355"/>
      <c r="I69" s="355"/>
      <c r="J69" s="355"/>
      <c r="K69" s="355"/>
      <c r="L69" s="355"/>
      <c r="M69" s="355"/>
      <c r="N69" s="355"/>
      <c r="O69" s="355"/>
      <c r="P69" s="355"/>
      <c r="Q69" s="355"/>
      <c r="R69" s="355"/>
      <c r="S69" s="355"/>
      <c r="T69" s="355"/>
      <c r="U69" s="355"/>
      <c r="V69" s="355"/>
      <c r="W69" s="355"/>
      <c r="X69" s="355"/>
      <c r="Y69" s="355"/>
      <c r="Z69" s="355"/>
    </row>
    <row r="70" spans="1:26" ht="15.75" customHeight="1">
      <c r="A70" s="544"/>
      <c r="B70" s="360" t="s">
        <v>353</v>
      </c>
      <c r="C70" s="363" t="s">
        <v>3822</v>
      </c>
      <c r="D70" s="355"/>
      <c r="E70" s="355"/>
      <c r="F70" s="355"/>
      <c r="G70" s="355"/>
      <c r="H70" s="355"/>
      <c r="I70" s="355"/>
      <c r="J70" s="355"/>
      <c r="K70" s="355"/>
      <c r="L70" s="355"/>
      <c r="M70" s="355"/>
      <c r="N70" s="355"/>
      <c r="O70" s="355"/>
      <c r="P70" s="355"/>
      <c r="Q70" s="355"/>
      <c r="R70" s="355"/>
      <c r="S70" s="355"/>
      <c r="T70" s="355"/>
      <c r="U70" s="355"/>
      <c r="V70" s="355"/>
      <c r="W70" s="355"/>
      <c r="X70" s="355"/>
      <c r="Y70" s="355"/>
      <c r="Z70" s="355"/>
    </row>
    <row r="71" spans="1:26" ht="15.75" customHeight="1">
      <c r="A71" s="544"/>
      <c r="B71" s="360" t="s">
        <v>355</v>
      </c>
      <c r="C71" s="363" t="s">
        <v>3823</v>
      </c>
      <c r="D71" s="355"/>
      <c r="E71" s="355"/>
      <c r="F71" s="355"/>
      <c r="G71" s="355"/>
      <c r="H71" s="355"/>
      <c r="I71" s="355"/>
      <c r="J71" s="355"/>
      <c r="K71" s="355"/>
      <c r="L71" s="355"/>
      <c r="M71" s="355"/>
      <c r="N71" s="355"/>
      <c r="O71" s="355"/>
      <c r="P71" s="355"/>
      <c r="Q71" s="355"/>
      <c r="R71" s="355"/>
      <c r="S71" s="355"/>
      <c r="T71" s="355"/>
      <c r="U71" s="355"/>
      <c r="V71" s="355"/>
      <c r="W71" s="355"/>
      <c r="X71" s="355"/>
      <c r="Y71" s="355"/>
      <c r="Z71" s="355"/>
    </row>
    <row r="72" spans="1:26" ht="15.75" customHeight="1">
      <c r="A72" s="544"/>
      <c r="B72" s="360" t="s">
        <v>357</v>
      </c>
      <c r="C72" s="363" t="s">
        <v>3824</v>
      </c>
      <c r="D72" s="355"/>
      <c r="E72" s="355"/>
      <c r="F72" s="355"/>
      <c r="G72" s="355"/>
      <c r="H72" s="355"/>
      <c r="I72" s="355"/>
      <c r="J72" s="355"/>
      <c r="K72" s="355"/>
      <c r="L72" s="355"/>
      <c r="M72" s="355"/>
      <c r="N72" s="355"/>
      <c r="O72" s="355"/>
      <c r="P72" s="355"/>
      <c r="Q72" s="355"/>
      <c r="R72" s="355"/>
      <c r="S72" s="355"/>
      <c r="T72" s="355"/>
      <c r="U72" s="355"/>
      <c r="V72" s="355"/>
      <c r="W72" s="355"/>
      <c r="X72" s="355"/>
      <c r="Y72" s="355"/>
      <c r="Z72" s="355"/>
    </row>
    <row r="73" spans="1:26" ht="15.75" customHeight="1">
      <c r="A73" s="348"/>
      <c r="B73" s="353"/>
      <c r="C73" s="363"/>
      <c r="D73" s="355"/>
      <c r="E73" s="355"/>
      <c r="F73" s="355"/>
      <c r="G73" s="355"/>
      <c r="H73" s="355"/>
      <c r="I73" s="355"/>
      <c r="J73" s="355"/>
      <c r="K73" s="355"/>
      <c r="L73" s="355"/>
      <c r="M73" s="355"/>
      <c r="N73" s="355"/>
      <c r="O73" s="355"/>
      <c r="P73" s="355"/>
      <c r="Q73" s="355"/>
      <c r="R73" s="355"/>
      <c r="S73" s="355"/>
      <c r="T73" s="355"/>
      <c r="U73" s="355"/>
      <c r="V73" s="355"/>
      <c r="W73" s="355"/>
      <c r="X73" s="355"/>
      <c r="Y73" s="355"/>
      <c r="Z73" s="355"/>
    </row>
    <row r="74" spans="1:26" ht="15.75" customHeight="1">
      <c r="A74" s="348"/>
      <c r="B74" s="353"/>
      <c r="C74" s="363"/>
      <c r="D74" s="355"/>
      <c r="E74" s="355"/>
      <c r="F74" s="355"/>
      <c r="G74" s="355"/>
      <c r="H74" s="355"/>
      <c r="I74" s="355"/>
      <c r="J74" s="355"/>
      <c r="K74" s="355"/>
      <c r="L74" s="355"/>
      <c r="M74" s="355"/>
      <c r="N74" s="355"/>
      <c r="O74" s="355"/>
      <c r="P74" s="355"/>
      <c r="Q74" s="355"/>
      <c r="R74" s="355"/>
      <c r="S74" s="355"/>
      <c r="T74" s="355"/>
      <c r="U74" s="355"/>
      <c r="V74" s="355"/>
      <c r="W74" s="355"/>
      <c r="X74" s="355"/>
      <c r="Y74" s="355"/>
      <c r="Z74" s="355"/>
    </row>
    <row r="75" spans="1:26" ht="15.75" customHeight="1">
      <c r="A75" s="348"/>
      <c r="B75" s="353"/>
      <c r="C75" s="363"/>
      <c r="D75" s="355"/>
      <c r="E75" s="355"/>
      <c r="F75" s="355"/>
      <c r="G75" s="355"/>
      <c r="H75" s="355"/>
      <c r="I75" s="355"/>
      <c r="J75" s="355"/>
      <c r="K75" s="355"/>
      <c r="L75" s="355"/>
      <c r="M75" s="355"/>
      <c r="N75" s="355"/>
      <c r="O75" s="355"/>
      <c r="P75" s="355"/>
      <c r="Q75" s="355"/>
      <c r="R75" s="355"/>
      <c r="S75" s="355"/>
      <c r="T75" s="355"/>
      <c r="U75" s="355"/>
      <c r="V75" s="355"/>
      <c r="W75" s="355"/>
      <c r="X75" s="355"/>
      <c r="Y75" s="355"/>
      <c r="Z75" s="355"/>
    </row>
    <row r="76" spans="1:26" ht="15.75" customHeight="1">
      <c r="A76" s="348"/>
      <c r="B76" s="353"/>
      <c r="C76" s="363"/>
      <c r="D76" s="355"/>
      <c r="E76" s="355"/>
      <c r="F76" s="355"/>
      <c r="G76" s="355"/>
      <c r="H76" s="355"/>
      <c r="I76" s="355"/>
      <c r="J76" s="355"/>
      <c r="K76" s="355"/>
      <c r="L76" s="355"/>
      <c r="M76" s="355"/>
      <c r="N76" s="355"/>
      <c r="O76" s="355"/>
      <c r="P76" s="355"/>
      <c r="Q76" s="355"/>
      <c r="R76" s="355"/>
      <c r="S76" s="355"/>
      <c r="T76" s="355"/>
      <c r="U76" s="355"/>
      <c r="V76" s="355"/>
      <c r="W76" s="355"/>
      <c r="X76" s="355"/>
      <c r="Y76" s="355"/>
      <c r="Z76" s="355"/>
    </row>
    <row r="77" spans="1:26" ht="15.75" customHeight="1">
      <c r="A77" s="348"/>
      <c r="B77" s="353"/>
      <c r="C77" s="363"/>
      <c r="D77" s="355"/>
      <c r="E77" s="355"/>
      <c r="F77" s="355"/>
      <c r="G77" s="355"/>
      <c r="H77" s="355"/>
      <c r="I77" s="355"/>
      <c r="J77" s="355"/>
      <c r="K77" s="355"/>
      <c r="L77" s="355"/>
      <c r="M77" s="355"/>
      <c r="N77" s="355"/>
      <c r="O77" s="355"/>
      <c r="P77" s="355"/>
      <c r="Q77" s="355"/>
      <c r="R77" s="355"/>
      <c r="S77" s="355"/>
      <c r="T77" s="355"/>
      <c r="U77" s="355"/>
      <c r="V77" s="355"/>
      <c r="W77" s="355"/>
      <c r="X77" s="355"/>
      <c r="Y77" s="355"/>
      <c r="Z77" s="355"/>
    </row>
    <row r="78" spans="1:26" ht="15.75" customHeight="1">
      <c r="A78" s="348"/>
      <c r="B78" s="353"/>
      <c r="C78" s="363"/>
      <c r="D78" s="355"/>
      <c r="E78" s="355"/>
      <c r="F78" s="355"/>
      <c r="G78" s="355"/>
      <c r="H78" s="355"/>
      <c r="I78" s="355"/>
      <c r="J78" s="355"/>
      <c r="K78" s="355"/>
      <c r="L78" s="355"/>
      <c r="M78" s="355"/>
      <c r="N78" s="355"/>
      <c r="O78" s="355"/>
      <c r="P78" s="355"/>
      <c r="Q78" s="355"/>
      <c r="R78" s="355"/>
      <c r="S78" s="355"/>
      <c r="T78" s="355"/>
      <c r="U78" s="355"/>
      <c r="V78" s="355"/>
      <c r="W78" s="355"/>
      <c r="X78" s="355"/>
      <c r="Y78" s="355"/>
      <c r="Z78" s="355"/>
    </row>
    <row r="79" spans="1:26" ht="15.75" customHeight="1">
      <c r="A79" s="348"/>
      <c r="B79" s="353"/>
      <c r="C79" s="363"/>
      <c r="D79" s="355"/>
      <c r="E79" s="355"/>
      <c r="F79" s="355"/>
      <c r="G79" s="355"/>
      <c r="H79" s="355"/>
      <c r="I79" s="355"/>
      <c r="J79" s="355"/>
      <c r="K79" s="355"/>
      <c r="L79" s="355"/>
      <c r="M79" s="355"/>
      <c r="N79" s="355"/>
      <c r="O79" s="355"/>
      <c r="P79" s="355"/>
      <c r="Q79" s="355"/>
      <c r="R79" s="355"/>
      <c r="S79" s="355"/>
      <c r="T79" s="355"/>
      <c r="U79" s="355"/>
      <c r="V79" s="355"/>
      <c r="W79" s="355"/>
      <c r="X79" s="355"/>
      <c r="Y79" s="355"/>
      <c r="Z79" s="355"/>
    </row>
    <row r="80" spans="1:26" ht="15.75" customHeight="1">
      <c r="A80" s="348"/>
      <c r="B80" s="353"/>
      <c r="C80" s="363"/>
      <c r="D80" s="355"/>
      <c r="E80" s="355"/>
      <c r="F80" s="355"/>
      <c r="G80" s="355"/>
      <c r="H80" s="355"/>
      <c r="I80" s="355"/>
      <c r="J80" s="355"/>
      <c r="K80" s="355"/>
      <c r="L80" s="355"/>
      <c r="M80" s="355"/>
      <c r="N80" s="355"/>
      <c r="O80" s="355"/>
      <c r="P80" s="355"/>
      <c r="Q80" s="355"/>
      <c r="R80" s="355"/>
      <c r="S80" s="355"/>
      <c r="T80" s="355"/>
      <c r="U80" s="355"/>
      <c r="V80" s="355"/>
      <c r="W80" s="355"/>
      <c r="X80" s="355"/>
      <c r="Y80" s="355"/>
      <c r="Z80" s="355"/>
    </row>
    <row r="81" spans="1:26" ht="15.75" customHeight="1">
      <c r="A81" s="348"/>
      <c r="B81" s="353"/>
      <c r="C81" s="363"/>
      <c r="D81" s="355"/>
      <c r="E81" s="355"/>
      <c r="F81" s="355"/>
      <c r="G81" s="355"/>
      <c r="H81" s="355"/>
      <c r="I81" s="355"/>
      <c r="J81" s="355"/>
      <c r="K81" s="355"/>
      <c r="L81" s="355"/>
      <c r="M81" s="355"/>
      <c r="N81" s="355"/>
      <c r="O81" s="355"/>
      <c r="P81" s="355"/>
      <c r="Q81" s="355"/>
      <c r="R81" s="355"/>
      <c r="S81" s="355"/>
      <c r="T81" s="355"/>
      <c r="U81" s="355"/>
      <c r="V81" s="355"/>
      <c r="W81" s="355"/>
      <c r="X81" s="355"/>
      <c r="Y81" s="355"/>
      <c r="Z81" s="355"/>
    </row>
    <row r="82" spans="1:26" ht="15.75" customHeight="1">
      <c r="A82" s="348"/>
      <c r="B82" s="353"/>
      <c r="C82" s="363"/>
      <c r="D82" s="355"/>
      <c r="E82" s="355"/>
      <c r="F82" s="355"/>
      <c r="G82" s="355"/>
      <c r="H82" s="355"/>
      <c r="I82" s="355"/>
      <c r="J82" s="355"/>
      <c r="K82" s="355"/>
      <c r="L82" s="355"/>
      <c r="M82" s="355"/>
      <c r="N82" s="355"/>
      <c r="O82" s="355"/>
      <c r="P82" s="355"/>
      <c r="Q82" s="355"/>
      <c r="R82" s="355"/>
      <c r="S82" s="355"/>
      <c r="T82" s="355"/>
      <c r="U82" s="355"/>
      <c r="V82" s="355"/>
      <c r="W82" s="355"/>
      <c r="X82" s="355"/>
      <c r="Y82" s="355"/>
      <c r="Z82" s="355"/>
    </row>
    <row r="83" spans="1:26" ht="15.75" customHeight="1">
      <c r="A83" s="348"/>
      <c r="B83" s="353"/>
      <c r="C83" s="363"/>
      <c r="D83" s="355"/>
      <c r="E83" s="355"/>
      <c r="F83" s="355"/>
      <c r="G83" s="355"/>
      <c r="H83" s="355"/>
      <c r="I83" s="355"/>
      <c r="J83" s="355"/>
      <c r="K83" s="355"/>
      <c r="L83" s="355"/>
      <c r="M83" s="355"/>
      <c r="N83" s="355"/>
      <c r="O83" s="355"/>
      <c r="P83" s="355"/>
      <c r="Q83" s="355"/>
      <c r="R83" s="355"/>
      <c r="S83" s="355"/>
      <c r="T83" s="355"/>
      <c r="U83" s="355"/>
      <c r="V83" s="355"/>
      <c r="W83" s="355"/>
      <c r="X83" s="355"/>
      <c r="Y83" s="355"/>
      <c r="Z83" s="355"/>
    </row>
    <row r="84" spans="1:26" ht="15.75" customHeight="1">
      <c r="A84" s="348"/>
      <c r="B84" s="353"/>
      <c r="C84" s="363"/>
      <c r="D84" s="355"/>
      <c r="E84" s="355"/>
      <c r="F84" s="355"/>
      <c r="G84" s="355"/>
      <c r="H84" s="355"/>
      <c r="I84" s="355"/>
      <c r="J84" s="355"/>
      <c r="K84" s="355"/>
      <c r="L84" s="355"/>
      <c r="M84" s="355"/>
      <c r="N84" s="355"/>
      <c r="O84" s="355"/>
      <c r="P84" s="355"/>
      <c r="Q84" s="355"/>
      <c r="R84" s="355"/>
      <c r="S84" s="355"/>
      <c r="T84" s="355"/>
      <c r="U84" s="355"/>
      <c r="V84" s="355"/>
      <c r="W84" s="355"/>
      <c r="X84" s="355"/>
      <c r="Y84" s="355"/>
      <c r="Z84" s="355"/>
    </row>
    <row r="85" spans="1:26" ht="15.75" customHeight="1">
      <c r="A85" s="348"/>
      <c r="B85" s="353"/>
      <c r="C85" s="363"/>
      <c r="D85" s="355"/>
      <c r="E85" s="355"/>
      <c r="F85" s="355"/>
      <c r="G85" s="355"/>
      <c r="H85" s="355"/>
      <c r="I85" s="355"/>
      <c r="J85" s="355"/>
      <c r="K85" s="355"/>
      <c r="L85" s="355"/>
      <c r="M85" s="355"/>
      <c r="N85" s="355"/>
      <c r="O85" s="355"/>
      <c r="P85" s="355"/>
      <c r="Q85" s="355"/>
      <c r="R85" s="355"/>
      <c r="S85" s="355"/>
      <c r="T85" s="355"/>
      <c r="U85" s="355"/>
      <c r="V85" s="355"/>
      <c r="W85" s="355"/>
      <c r="X85" s="355"/>
      <c r="Y85" s="355"/>
      <c r="Z85" s="355"/>
    </row>
    <row r="86" spans="1:26" ht="15.75" customHeight="1">
      <c r="A86" s="348"/>
      <c r="B86" s="353"/>
      <c r="C86" s="363"/>
      <c r="D86" s="355"/>
      <c r="E86" s="355"/>
      <c r="F86" s="355"/>
      <c r="G86" s="355"/>
      <c r="H86" s="355"/>
      <c r="I86" s="355"/>
      <c r="J86" s="355"/>
      <c r="K86" s="355"/>
      <c r="L86" s="355"/>
      <c r="M86" s="355"/>
      <c r="N86" s="355"/>
      <c r="O86" s="355"/>
      <c r="P86" s="355"/>
      <c r="Q86" s="355"/>
      <c r="R86" s="355"/>
      <c r="S86" s="355"/>
      <c r="T86" s="355"/>
      <c r="U86" s="355"/>
      <c r="V86" s="355"/>
      <c r="W86" s="355"/>
      <c r="X86" s="355"/>
      <c r="Y86" s="355"/>
      <c r="Z86" s="355"/>
    </row>
    <row r="87" spans="1:26" ht="15.75" customHeight="1">
      <c r="A87" s="348"/>
      <c r="B87" s="353"/>
      <c r="C87" s="363"/>
      <c r="D87" s="355"/>
      <c r="E87" s="355"/>
      <c r="F87" s="355"/>
      <c r="G87" s="355"/>
      <c r="H87" s="355"/>
      <c r="I87" s="355"/>
      <c r="J87" s="355"/>
      <c r="K87" s="355"/>
      <c r="L87" s="355"/>
      <c r="M87" s="355"/>
      <c r="N87" s="355"/>
      <c r="O87" s="355"/>
      <c r="P87" s="355"/>
      <c r="Q87" s="355"/>
      <c r="R87" s="355"/>
      <c r="S87" s="355"/>
      <c r="T87" s="355"/>
      <c r="U87" s="355"/>
      <c r="V87" s="355"/>
      <c r="W87" s="355"/>
      <c r="X87" s="355"/>
      <c r="Y87" s="355"/>
      <c r="Z87" s="355"/>
    </row>
    <row r="88" spans="1:26" ht="15.75" customHeight="1">
      <c r="A88" s="348"/>
      <c r="B88" s="353"/>
      <c r="C88" s="363"/>
      <c r="D88" s="355"/>
      <c r="E88" s="355"/>
      <c r="F88" s="355"/>
      <c r="G88" s="355"/>
      <c r="H88" s="355"/>
      <c r="I88" s="355"/>
      <c r="J88" s="355"/>
      <c r="K88" s="355"/>
      <c r="L88" s="355"/>
      <c r="M88" s="355"/>
      <c r="N88" s="355"/>
      <c r="O88" s="355"/>
      <c r="P88" s="355"/>
      <c r="Q88" s="355"/>
      <c r="R88" s="355"/>
      <c r="S88" s="355"/>
      <c r="T88" s="355"/>
      <c r="U88" s="355"/>
      <c r="V88" s="355"/>
      <c r="W88" s="355"/>
      <c r="X88" s="355"/>
      <c r="Y88" s="355"/>
      <c r="Z88" s="355"/>
    </row>
    <row r="89" spans="1:26" ht="15.75" customHeight="1">
      <c r="A89" s="348"/>
      <c r="B89" s="353"/>
      <c r="C89" s="363"/>
      <c r="D89" s="355"/>
      <c r="E89" s="355"/>
      <c r="F89" s="355"/>
      <c r="G89" s="355"/>
      <c r="H89" s="355"/>
      <c r="I89" s="355"/>
      <c r="J89" s="355"/>
      <c r="K89" s="355"/>
      <c r="L89" s="355"/>
      <c r="M89" s="355"/>
      <c r="N89" s="355"/>
      <c r="O89" s="355"/>
      <c r="P89" s="355"/>
      <c r="Q89" s="355"/>
      <c r="R89" s="355"/>
      <c r="S89" s="355"/>
      <c r="T89" s="355"/>
      <c r="U89" s="355"/>
      <c r="V89" s="355"/>
      <c r="W89" s="355"/>
      <c r="X89" s="355"/>
      <c r="Y89" s="355"/>
      <c r="Z89" s="355"/>
    </row>
    <row r="90" spans="1:26" ht="15.75" customHeight="1">
      <c r="A90" s="348"/>
      <c r="B90" s="353"/>
      <c r="C90" s="363"/>
      <c r="D90" s="355"/>
      <c r="E90" s="355"/>
      <c r="F90" s="355"/>
      <c r="G90" s="355"/>
      <c r="H90" s="355"/>
      <c r="I90" s="355"/>
      <c r="J90" s="355"/>
      <c r="K90" s="355"/>
      <c r="L90" s="355"/>
      <c r="M90" s="355"/>
      <c r="N90" s="355"/>
      <c r="O90" s="355"/>
      <c r="P90" s="355"/>
      <c r="Q90" s="355"/>
      <c r="R90" s="355"/>
      <c r="S90" s="355"/>
      <c r="T90" s="355"/>
      <c r="U90" s="355"/>
      <c r="V90" s="355"/>
      <c r="W90" s="355"/>
      <c r="X90" s="355"/>
      <c r="Y90" s="355"/>
      <c r="Z90" s="355"/>
    </row>
    <row r="91" spans="1:26" ht="15.75" customHeight="1">
      <c r="A91" s="348"/>
      <c r="B91" s="353"/>
      <c r="C91" s="363"/>
      <c r="D91" s="355"/>
      <c r="E91" s="355"/>
      <c r="F91" s="355"/>
      <c r="G91" s="355"/>
      <c r="H91" s="355"/>
      <c r="I91" s="355"/>
      <c r="J91" s="355"/>
      <c r="K91" s="355"/>
      <c r="L91" s="355"/>
      <c r="M91" s="355"/>
      <c r="N91" s="355"/>
      <c r="O91" s="355"/>
      <c r="P91" s="355"/>
      <c r="Q91" s="355"/>
      <c r="R91" s="355"/>
      <c r="S91" s="355"/>
      <c r="T91" s="355"/>
      <c r="U91" s="355"/>
      <c r="V91" s="355"/>
      <c r="W91" s="355"/>
      <c r="X91" s="355"/>
      <c r="Y91" s="355"/>
      <c r="Z91" s="355"/>
    </row>
    <row r="92" spans="1:26" ht="15.75" customHeight="1">
      <c r="A92" s="348"/>
      <c r="B92" s="353"/>
      <c r="C92" s="363"/>
      <c r="D92" s="355"/>
      <c r="E92" s="355"/>
      <c r="F92" s="355"/>
      <c r="G92" s="355"/>
      <c r="H92" s="355"/>
      <c r="I92" s="355"/>
      <c r="J92" s="355"/>
      <c r="K92" s="355"/>
      <c r="L92" s="355"/>
      <c r="M92" s="355"/>
      <c r="N92" s="355"/>
      <c r="O92" s="355"/>
      <c r="P92" s="355"/>
      <c r="Q92" s="355"/>
      <c r="R92" s="355"/>
      <c r="S92" s="355"/>
      <c r="T92" s="355"/>
      <c r="U92" s="355"/>
      <c r="V92" s="355"/>
      <c r="W92" s="355"/>
      <c r="X92" s="355"/>
      <c r="Y92" s="355"/>
      <c r="Z92" s="355"/>
    </row>
    <row r="93" spans="1:26" ht="15.75" customHeight="1">
      <c r="A93" s="348"/>
      <c r="B93" s="353"/>
      <c r="C93" s="363"/>
      <c r="D93" s="355"/>
      <c r="E93" s="355"/>
      <c r="F93" s="355"/>
      <c r="G93" s="355"/>
      <c r="H93" s="355"/>
      <c r="I93" s="355"/>
      <c r="J93" s="355"/>
      <c r="K93" s="355"/>
      <c r="L93" s="355"/>
      <c r="M93" s="355"/>
      <c r="N93" s="355"/>
      <c r="O93" s="355"/>
      <c r="P93" s="355"/>
      <c r="Q93" s="355"/>
      <c r="R93" s="355"/>
      <c r="S93" s="355"/>
      <c r="T93" s="355"/>
      <c r="U93" s="355"/>
      <c r="V93" s="355"/>
      <c r="W93" s="355"/>
      <c r="X93" s="355"/>
      <c r="Y93" s="355"/>
      <c r="Z93" s="355"/>
    </row>
    <row r="94" spans="1:26" ht="15.75" customHeight="1">
      <c r="A94" s="348"/>
      <c r="B94" s="353"/>
      <c r="C94" s="363"/>
      <c r="D94" s="355"/>
      <c r="E94" s="355"/>
      <c r="F94" s="355"/>
      <c r="G94" s="355"/>
      <c r="H94" s="355"/>
      <c r="I94" s="355"/>
      <c r="J94" s="355"/>
      <c r="K94" s="355"/>
      <c r="L94" s="355"/>
      <c r="M94" s="355"/>
      <c r="N94" s="355"/>
      <c r="O94" s="355"/>
      <c r="P94" s="355"/>
      <c r="Q94" s="355"/>
      <c r="R94" s="355"/>
      <c r="S94" s="355"/>
      <c r="T94" s="355"/>
      <c r="U94" s="355"/>
      <c r="V94" s="355"/>
      <c r="W94" s="355"/>
      <c r="X94" s="355"/>
      <c r="Y94" s="355"/>
      <c r="Z94" s="355"/>
    </row>
    <row r="95" spans="1:26" ht="15.75" customHeight="1">
      <c r="A95" s="348"/>
      <c r="B95" s="353"/>
      <c r="C95" s="363"/>
      <c r="D95" s="355"/>
      <c r="E95" s="355"/>
      <c r="F95" s="355"/>
      <c r="G95" s="355"/>
      <c r="H95" s="355"/>
      <c r="I95" s="355"/>
      <c r="J95" s="355"/>
      <c r="K95" s="355"/>
      <c r="L95" s="355"/>
      <c r="M95" s="355"/>
      <c r="N95" s="355"/>
      <c r="O95" s="355"/>
      <c r="P95" s="355"/>
      <c r="Q95" s="355"/>
      <c r="R95" s="355"/>
      <c r="S95" s="355"/>
      <c r="T95" s="355"/>
      <c r="U95" s="355"/>
      <c r="V95" s="355"/>
      <c r="W95" s="355"/>
      <c r="X95" s="355"/>
      <c r="Y95" s="355"/>
      <c r="Z95" s="355"/>
    </row>
    <row r="96" spans="1:26" ht="15.75" customHeight="1">
      <c r="A96" s="348"/>
      <c r="B96" s="353"/>
      <c r="C96" s="363"/>
      <c r="D96" s="355"/>
      <c r="E96" s="355"/>
      <c r="F96" s="355"/>
      <c r="G96" s="355"/>
      <c r="H96" s="355"/>
      <c r="I96" s="355"/>
      <c r="J96" s="355"/>
      <c r="K96" s="355"/>
      <c r="L96" s="355"/>
      <c r="M96" s="355"/>
      <c r="N96" s="355"/>
      <c r="O96" s="355"/>
      <c r="P96" s="355"/>
      <c r="Q96" s="355"/>
      <c r="R96" s="355"/>
      <c r="S96" s="355"/>
      <c r="T96" s="355"/>
      <c r="U96" s="355"/>
      <c r="V96" s="355"/>
      <c r="W96" s="355"/>
      <c r="X96" s="355"/>
      <c r="Y96" s="355"/>
      <c r="Z96" s="355"/>
    </row>
    <row r="97" spans="1:26" ht="15.75" customHeight="1">
      <c r="A97" s="348"/>
      <c r="B97" s="353"/>
      <c r="C97" s="363"/>
      <c r="D97" s="355"/>
      <c r="E97" s="355"/>
      <c r="F97" s="355"/>
      <c r="G97" s="355"/>
      <c r="H97" s="355"/>
      <c r="I97" s="355"/>
      <c r="J97" s="355"/>
      <c r="K97" s="355"/>
      <c r="L97" s="355"/>
      <c r="M97" s="355"/>
      <c r="N97" s="355"/>
      <c r="O97" s="355"/>
      <c r="P97" s="355"/>
      <c r="Q97" s="355"/>
      <c r="R97" s="355"/>
      <c r="S97" s="355"/>
      <c r="T97" s="355"/>
      <c r="U97" s="355"/>
      <c r="V97" s="355"/>
      <c r="W97" s="355"/>
      <c r="X97" s="355"/>
      <c r="Y97" s="355"/>
      <c r="Z97" s="355"/>
    </row>
    <row r="98" spans="1:26" ht="15.75" customHeight="1">
      <c r="A98" s="348"/>
      <c r="B98" s="353"/>
      <c r="C98" s="363"/>
      <c r="D98" s="355"/>
      <c r="E98" s="355"/>
      <c r="F98" s="355"/>
      <c r="G98" s="355"/>
      <c r="H98" s="355"/>
      <c r="I98" s="355"/>
      <c r="J98" s="355"/>
      <c r="K98" s="355"/>
      <c r="L98" s="355"/>
      <c r="M98" s="355"/>
      <c r="N98" s="355"/>
      <c r="O98" s="355"/>
      <c r="P98" s="355"/>
      <c r="Q98" s="355"/>
      <c r="R98" s="355"/>
      <c r="S98" s="355"/>
      <c r="T98" s="355"/>
      <c r="U98" s="355"/>
      <c r="V98" s="355"/>
      <c r="W98" s="355"/>
      <c r="X98" s="355"/>
      <c r="Y98" s="355"/>
      <c r="Z98" s="355"/>
    </row>
    <row r="99" spans="1:26" ht="15.75" customHeight="1">
      <c r="A99" s="348"/>
      <c r="B99" s="353"/>
      <c r="C99" s="363"/>
      <c r="D99" s="355"/>
      <c r="E99" s="355"/>
      <c r="F99" s="355"/>
      <c r="G99" s="355"/>
      <c r="H99" s="355"/>
      <c r="I99" s="355"/>
      <c r="J99" s="355"/>
      <c r="K99" s="355"/>
      <c r="L99" s="355"/>
      <c r="M99" s="355"/>
      <c r="N99" s="355"/>
      <c r="O99" s="355"/>
      <c r="P99" s="355"/>
      <c r="Q99" s="355"/>
      <c r="R99" s="355"/>
      <c r="S99" s="355"/>
      <c r="T99" s="355"/>
      <c r="U99" s="355"/>
      <c r="V99" s="355"/>
      <c r="W99" s="355"/>
      <c r="X99" s="355"/>
      <c r="Y99" s="355"/>
      <c r="Z99" s="355"/>
    </row>
    <row r="100" spans="1:26" ht="15.75" customHeight="1">
      <c r="A100" s="348"/>
      <c r="B100" s="353"/>
      <c r="C100" s="363"/>
      <c r="D100" s="355"/>
      <c r="E100" s="355"/>
      <c r="F100" s="355"/>
      <c r="G100" s="355"/>
      <c r="H100" s="355"/>
      <c r="I100" s="355"/>
      <c r="J100" s="355"/>
      <c r="K100" s="355"/>
      <c r="L100" s="355"/>
      <c r="M100" s="355"/>
      <c r="N100" s="355"/>
      <c r="O100" s="355"/>
      <c r="P100" s="355"/>
      <c r="Q100" s="355"/>
      <c r="R100" s="355"/>
      <c r="S100" s="355"/>
      <c r="T100" s="355"/>
      <c r="U100" s="355"/>
      <c r="V100" s="355"/>
      <c r="W100" s="355"/>
      <c r="X100" s="355"/>
      <c r="Y100" s="355"/>
      <c r="Z100" s="355"/>
    </row>
    <row r="101" spans="1:26" ht="15.75" customHeight="1">
      <c r="A101" s="348"/>
      <c r="B101" s="353"/>
      <c r="C101" s="363"/>
      <c r="D101" s="355"/>
      <c r="E101" s="355"/>
      <c r="F101" s="355"/>
      <c r="G101" s="355"/>
      <c r="H101" s="355"/>
      <c r="I101" s="355"/>
      <c r="J101" s="355"/>
      <c r="K101" s="355"/>
      <c r="L101" s="355"/>
      <c r="M101" s="355"/>
      <c r="N101" s="355"/>
      <c r="O101" s="355"/>
      <c r="P101" s="355"/>
      <c r="Q101" s="355"/>
      <c r="R101" s="355"/>
      <c r="S101" s="355"/>
      <c r="T101" s="355"/>
      <c r="U101" s="355"/>
      <c r="V101" s="355"/>
      <c r="W101" s="355"/>
      <c r="X101" s="355"/>
      <c r="Y101" s="355"/>
      <c r="Z101" s="355"/>
    </row>
    <row r="102" spans="1:26" ht="15.75" customHeight="1">
      <c r="A102" s="348"/>
      <c r="B102" s="353"/>
      <c r="C102" s="363"/>
      <c r="D102" s="355"/>
      <c r="E102" s="355"/>
      <c r="F102" s="355"/>
      <c r="G102" s="355"/>
      <c r="H102" s="355"/>
      <c r="I102" s="355"/>
      <c r="J102" s="355"/>
      <c r="K102" s="355"/>
      <c r="L102" s="355"/>
      <c r="M102" s="355"/>
      <c r="N102" s="355"/>
      <c r="O102" s="355"/>
      <c r="P102" s="355"/>
      <c r="Q102" s="355"/>
      <c r="R102" s="355"/>
      <c r="S102" s="355"/>
      <c r="T102" s="355"/>
      <c r="U102" s="355"/>
      <c r="V102" s="355"/>
      <c r="W102" s="355"/>
      <c r="X102" s="355"/>
      <c r="Y102" s="355"/>
      <c r="Z102" s="355"/>
    </row>
    <row r="103" spans="1:26" ht="15.75" customHeight="1">
      <c r="A103" s="348"/>
      <c r="B103" s="353"/>
      <c r="C103" s="363"/>
      <c r="D103" s="355"/>
      <c r="E103" s="355"/>
      <c r="F103" s="355"/>
      <c r="G103" s="355"/>
      <c r="H103" s="355"/>
      <c r="I103" s="355"/>
      <c r="J103" s="355"/>
      <c r="K103" s="355"/>
      <c r="L103" s="355"/>
      <c r="M103" s="355"/>
      <c r="N103" s="355"/>
      <c r="O103" s="355"/>
      <c r="P103" s="355"/>
      <c r="Q103" s="355"/>
      <c r="R103" s="355"/>
      <c r="S103" s="355"/>
      <c r="T103" s="355"/>
      <c r="U103" s="355"/>
      <c r="V103" s="355"/>
      <c r="W103" s="355"/>
      <c r="X103" s="355"/>
      <c r="Y103" s="355"/>
      <c r="Z103" s="355"/>
    </row>
    <row r="104" spans="1:26" ht="15.75" customHeight="1">
      <c r="A104" s="348"/>
      <c r="B104" s="353"/>
      <c r="C104" s="363"/>
      <c r="D104" s="355"/>
      <c r="E104" s="355"/>
      <c r="F104" s="355"/>
      <c r="G104" s="355"/>
      <c r="H104" s="355"/>
      <c r="I104" s="355"/>
      <c r="J104" s="355"/>
      <c r="K104" s="355"/>
      <c r="L104" s="355"/>
      <c r="M104" s="355"/>
      <c r="N104" s="355"/>
      <c r="O104" s="355"/>
      <c r="P104" s="355"/>
      <c r="Q104" s="355"/>
      <c r="R104" s="355"/>
      <c r="S104" s="355"/>
      <c r="T104" s="355"/>
      <c r="U104" s="355"/>
      <c r="V104" s="355"/>
      <c r="W104" s="355"/>
      <c r="X104" s="355"/>
      <c r="Y104" s="355"/>
      <c r="Z104" s="355"/>
    </row>
    <row r="105" spans="1:26" ht="15.75" customHeight="1">
      <c r="A105" s="348"/>
      <c r="B105" s="353"/>
      <c r="C105" s="363"/>
      <c r="D105" s="355"/>
      <c r="E105" s="355"/>
      <c r="F105" s="355"/>
      <c r="G105" s="355"/>
      <c r="H105" s="355"/>
      <c r="I105" s="355"/>
      <c r="J105" s="355"/>
      <c r="K105" s="355"/>
      <c r="L105" s="355"/>
      <c r="M105" s="355"/>
      <c r="N105" s="355"/>
      <c r="O105" s="355"/>
      <c r="P105" s="355"/>
      <c r="Q105" s="355"/>
      <c r="R105" s="355"/>
      <c r="S105" s="355"/>
      <c r="T105" s="355"/>
      <c r="U105" s="355"/>
      <c r="V105" s="355"/>
      <c r="W105" s="355"/>
      <c r="X105" s="355"/>
      <c r="Y105" s="355"/>
      <c r="Z105" s="355"/>
    </row>
    <row r="106" spans="1:26" ht="15.75" customHeight="1">
      <c r="A106" s="348"/>
      <c r="B106" s="353"/>
      <c r="C106" s="363"/>
      <c r="D106" s="355"/>
      <c r="E106" s="355"/>
      <c r="F106" s="355"/>
      <c r="G106" s="355"/>
      <c r="H106" s="355"/>
      <c r="I106" s="355"/>
      <c r="J106" s="355"/>
      <c r="K106" s="355"/>
      <c r="L106" s="355"/>
      <c r="M106" s="355"/>
      <c r="N106" s="355"/>
      <c r="O106" s="355"/>
      <c r="P106" s="355"/>
      <c r="Q106" s="355"/>
      <c r="R106" s="355"/>
      <c r="S106" s="355"/>
      <c r="T106" s="355"/>
      <c r="U106" s="355"/>
      <c r="V106" s="355"/>
      <c r="W106" s="355"/>
      <c r="X106" s="355"/>
      <c r="Y106" s="355"/>
      <c r="Z106" s="355"/>
    </row>
    <row r="107" spans="1:26" ht="15.75" customHeight="1">
      <c r="A107" s="348"/>
      <c r="B107" s="353"/>
      <c r="C107" s="363"/>
      <c r="D107" s="355"/>
      <c r="E107" s="355"/>
      <c r="F107" s="355"/>
      <c r="G107" s="355"/>
      <c r="H107" s="355"/>
      <c r="I107" s="355"/>
      <c r="J107" s="355"/>
      <c r="K107" s="355"/>
      <c r="L107" s="355"/>
      <c r="M107" s="355"/>
      <c r="N107" s="355"/>
      <c r="O107" s="355"/>
      <c r="P107" s="355"/>
      <c r="Q107" s="355"/>
      <c r="R107" s="355"/>
      <c r="S107" s="355"/>
      <c r="T107" s="355"/>
      <c r="U107" s="355"/>
      <c r="V107" s="355"/>
      <c r="W107" s="355"/>
      <c r="X107" s="355"/>
      <c r="Y107" s="355"/>
      <c r="Z107" s="355"/>
    </row>
    <row r="108" spans="1:26" ht="15.75" customHeight="1">
      <c r="A108" s="348"/>
      <c r="B108" s="353"/>
      <c r="C108" s="363"/>
      <c r="D108" s="355"/>
      <c r="E108" s="355"/>
      <c r="F108" s="355"/>
      <c r="G108" s="355"/>
      <c r="H108" s="355"/>
      <c r="I108" s="355"/>
      <c r="J108" s="355"/>
      <c r="K108" s="355"/>
      <c r="L108" s="355"/>
      <c r="M108" s="355"/>
      <c r="N108" s="355"/>
      <c r="O108" s="355"/>
      <c r="P108" s="355"/>
      <c r="Q108" s="355"/>
      <c r="R108" s="355"/>
      <c r="S108" s="355"/>
      <c r="T108" s="355"/>
      <c r="U108" s="355"/>
      <c r="V108" s="355"/>
      <c r="W108" s="355"/>
      <c r="X108" s="355"/>
      <c r="Y108" s="355"/>
      <c r="Z108" s="355"/>
    </row>
    <row r="109" spans="1:26" ht="15.75" customHeight="1">
      <c r="A109" s="348"/>
      <c r="B109" s="353"/>
      <c r="C109" s="363"/>
      <c r="D109" s="355"/>
      <c r="E109" s="355"/>
      <c r="F109" s="355"/>
      <c r="G109" s="355"/>
      <c r="H109" s="355"/>
      <c r="I109" s="355"/>
      <c r="J109" s="355"/>
      <c r="K109" s="355"/>
      <c r="L109" s="355"/>
      <c r="M109" s="355"/>
      <c r="N109" s="355"/>
      <c r="O109" s="355"/>
      <c r="P109" s="355"/>
      <c r="Q109" s="355"/>
      <c r="R109" s="355"/>
      <c r="S109" s="355"/>
      <c r="T109" s="355"/>
      <c r="U109" s="355"/>
      <c r="V109" s="355"/>
      <c r="W109" s="355"/>
      <c r="X109" s="355"/>
      <c r="Y109" s="355"/>
      <c r="Z109" s="355"/>
    </row>
    <row r="110" spans="1:26" ht="15.75" customHeight="1">
      <c r="A110" s="348"/>
      <c r="B110" s="353"/>
      <c r="C110" s="363"/>
      <c r="D110" s="355"/>
      <c r="E110" s="355"/>
      <c r="F110" s="355"/>
      <c r="G110" s="355"/>
      <c r="H110" s="355"/>
      <c r="I110" s="355"/>
      <c r="J110" s="355"/>
      <c r="K110" s="355"/>
      <c r="L110" s="355"/>
      <c r="M110" s="355"/>
      <c r="N110" s="355"/>
      <c r="O110" s="355"/>
      <c r="P110" s="355"/>
      <c r="Q110" s="355"/>
      <c r="R110" s="355"/>
      <c r="S110" s="355"/>
      <c r="T110" s="355"/>
      <c r="U110" s="355"/>
      <c r="V110" s="355"/>
      <c r="W110" s="355"/>
      <c r="X110" s="355"/>
      <c r="Y110" s="355"/>
      <c r="Z110" s="355"/>
    </row>
    <row r="111" spans="1:26" ht="15.75" customHeight="1">
      <c r="A111" s="348"/>
      <c r="B111" s="353"/>
      <c r="C111" s="363"/>
      <c r="D111" s="355"/>
      <c r="E111" s="355"/>
      <c r="F111" s="355"/>
      <c r="G111" s="355"/>
      <c r="H111" s="355"/>
      <c r="I111" s="355"/>
      <c r="J111" s="355"/>
      <c r="K111" s="355"/>
      <c r="L111" s="355"/>
      <c r="M111" s="355"/>
      <c r="N111" s="355"/>
      <c r="O111" s="355"/>
      <c r="P111" s="355"/>
      <c r="Q111" s="355"/>
      <c r="R111" s="355"/>
      <c r="S111" s="355"/>
      <c r="T111" s="355"/>
      <c r="U111" s="355"/>
      <c r="V111" s="355"/>
      <c r="W111" s="355"/>
      <c r="X111" s="355"/>
      <c r="Y111" s="355"/>
      <c r="Z111" s="355"/>
    </row>
    <row r="112" spans="1:26" ht="15.75" customHeight="1">
      <c r="A112" s="348"/>
      <c r="B112" s="353"/>
      <c r="C112" s="363"/>
      <c r="D112" s="355"/>
      <c r="E112" s="355"/>
      <c r="F112" s="355"/>
      <c r="G112" s="355"/>
      <c r="H112" s="355"/>
      <c r="I112" s="355"/>
      <c r="J112" s="355"/>
      <c r="K112" s="355"/>
      <c r="L112" s="355"/>
      <c r="M112" s="355"/>
      <c r="N112" s="355"/>
      <c r="O112" s="355"/>
      <c r="P112" s="355"/>
      <c r="Q112" s="355"/>
      <c r="R112" s="355"/>
      <c r="S112" s="355"/>
      <c r="T112" s="355"/>
      <c r="U112" s="355"/>
      <c r="V112" s="355"/>
      <c r="W112" s="355"/>
      <c r="X112" s="355"/>
      <c r="Y112" s="355"/>
      <c r="Z112" s="355"/>
    </row>
    <row r="113" spans="1:26" ht="15.75" customHeight="1">
      <c r="A113" s="348"/>
      <c r="B113" s="353"/>
      <c r="C113" s="363"/>
      <c r="D113" s="355"/>
      <c r="E113" s="355"/>
      <c r="F113" s="355"/>
      <c r="G113" s="355"/>
      <c r="H113" s="355"/>
      <c r="I113" s="355"/>
      <c r="J113" s="355"/>
      <c r="K113" s="355"/>
      <c r="L113" s="355"/>
      <c r="M113" s="355"/>
      <c r="N113" s="355"/>
      <c r="O113" s="355"/>
      <c r="P113" s="355"/>
      <c r="Q113" s="355"/>
      <c r="R113" s="355"/>
      <c r="S113" s="355"/>
      <c r="T113" s="355"/>
      <c r="U113" s="355"/>
      <c r="V113" s="355"/>
      <c r="W113" s="355"/>
      <c r="X113" s="355"/>
      <c r="Y113" s="355"/>
      <c r="Z113" s="355"/>
    </row>
    <row r="114" spans="1:26" ht="15.75" customHeight="1">
      <c r="A114" s="348"/>
      <c r="B114" s="353"/>
      <c r="C114" s="363"/>
      <c r="D114" s="355"/>
      <c r="E114" s="355"/>
      <c r="F114" s="355"/>
      <c r="G114" s="355"/>
      <c r="H114" s="355"/>
      <c r="I114" s="355"/>
      <c r="J114" s="355"/>
      <c r="K114" s="355"/>
      <c r="L114" s="355"/>
      <c r="M114" s="355"/>
      <c r="N114" s="355"/>
      <c r="O114" s="355"/>
      <c r="P114" s="355"/>
      <c r="Q114" s="355"/>
      <c r="R114" s="355"/>
      <c r="S114" s="355"/>
      <c r="T114" s="355"/>
      <c r="U114" s="355"/>
      <c r="V114" s="355"/>
      <c r="W114" s="355"/>
      <c r="X114" s="355"/>
      <c r="Y114" s="355"/>
      <c r="Z114" s="355"/>
    </row>
    <row r="115" spans="1:26" ht="15.75" customHeight="1">
      <c r="A115" s="348"/>
      <c r="B115" s="353"/>
      <c r="C115" s="363"/>
      <c r="D115" s="355"/>
      <c r="E115" s="355"/>
      <c r="F115" s="355"/>
      <c r="G115" s="355"/>
      <c r="H115" s="355"/>
      <c r="I115" s="355"/>
      <c r="J115" s="355"/>
      <c r="K115" s="355"/>
      <c r="L115" s="355"/>
      <c r="M115" s="355"/>
      <c r="N115" s="355"/>
      <c r="O115" s="355"/>
      <c r="P115" s="355"/>
      <c r="Q115" s="355"/>
      <c r="R115" s="355"/>
      <c r="S115" s="355"/>
      <c r="T115" s="355"/>
      <c r="U115" s="355"/>
      <c r="V115" s="355"/>
      <c r="W115" s="355"/>
      <c r="X115" s="355"/>
      <c r="Y115" s="355"/>
      <c r="Z115" s="355"/>
    </row>
    <row r="116" spans="1:26" ht="15.75" customHeight="1">
      <c r="A116" s="348"/>
      <c r="B116" s="353"/>
      <c r="C116" s="363"/>
      <c r="D116" s="355"/>
      <c r="E116" s="355"/>
      <c r="F116" s="355"/>
      <c r="G116" s="355"/>
      <c r="H116" s="355"/>
      <c r="I116" s="355"/>
      <c r="J116" s="355"/>
      <c r="K116" s="355"/>
      <c r="L116" s="355"/>
      <c r="M116" s="355"/>
      <c r="N116" s="355"/>
      <c r="O116" s="355"/>
      <c r="P116" s="355"/>
      <c r="Q116" s="355"/>
      <c r="R116" s="355"/>
      <c r="S116" s="355"/>
      <c r="T116" s="355"/>
      <c r="U116" s="355"/>
      <c r="V116" s="355"/>
      <c r="W116" s="355"/>
      <c r="X116" s="355"/>
      <c r="Y116" s="355"/>
      <c r="Z116" s="355"/>
    </row>
    <row r="117" spans="1:26" ht="15.75" customHeight="1">
      <c r="A117" s="348"/>
      <c r="B117" s="353"/>
      <c r="C117" s="363"/>
      <c r="D117" s="355"/>
      <c r="E117" s="355"/>
      <c r="F117" s="355"/>
      <c r="G117" s="355"/>
      <c r="H117" s="355"/>
      <c r="I117" s="355"/>
      <c r="J117" s="355"/>
      <c r="K117" s="355"/>
      <c r="L117" s="355"/>
      <c r="M117" s="355"/>
      <c r="N117" s="355"/>
      <c r="O117" s="355"/>
      <c r="P117" s="355"/>
      <c r="Q117" s="355"/>
      <c r="R117" s="355"/>
      <c r="S117" s="355"/>
      <c r="T117" s="355"/>
      <c r="U117" s="355"/>
      <c r="V117" s="355"/>
      <c r="W117" s="355"/>
      <c r="X117" s="355"/>
      <c r="Y117" s="355"/>
      <c r="Z117" s="355"/>
    </row>
    <row r="118" spans="1:26" ht="15.75" customHeight="1">
      <c r="A118" s="348"/>
      <c r="B118" s="353"/>
      <c r="C118" s="363"/>
      <c r="D118" s="355"/>
      <c r="E118" s="355"/>
      <c r="F118" s="355"/>
      <c r="G118" s="355"/>
      <c r="H118" s="355"/>
      <c r="I118" s="355"/>
      <c r="J118" s="355"/>
      <c r="K118" s="355"/>
      <c r="L118" s="355"/>
      <c r="M118" s="355"/>
      <c r="N118" s="355"/>
      <c r="O118" s="355"/>
      <c r="P118" s="355"/>
      <c r="Q118" s="355"/>
      <c r="R118" s="355"/>
      <c r="S118" s="355"/>
      <c r="T118" s="355"/>
      <c r="U118" s="355"/>
      <c r="V118" s="355"/>
      <c r="W118" s="355"/>
      <c r="X118" s="355"/>
      <c r="Y118" s="355"/>
      <c r="Z118" s="355"/>
    </row>
    <row r="119" spans="1:26" ht="15.75" customHeight="1">
      <c r="A119" s="348"/>
      <c r="B119" s="353"/>
      <c r="C119" s="363"/>
      <c r="D119" s="355"/>
      <c r="E119" s="355"/>
      <c r="F119" s="355"/>
      <c r="G119" s="355"/>
      <c r="H119" s="355"/>
      <c r="I119" s="355"/>
      <c r="J119" s="355"/>
      <c r="K119" s="355"/>
      <c r="L119" s="355"/>
      <c r="M119" s="355"/>
      <c r="N119" s="355"/>
      <c r="O119" s="355"/>
      <c r="P119" s="355"/>
      <c r="Q119" s="355"/>
      <c r="R119" s="355"/>
      <c r="S119" s="355"/>
      <c r="T119" s="355"/>
      <c r="U119" s="355"/>
      <c r="V119" s="355"/>
      <c r="W119" s="355"/>
      <c r="X119" s="355"/>
      <c r="Y119" s="355"/>
      <c r="Z119" s="355"/>
    </row>
    <row r="120" spans="1:26" ht="15.75" customHeight="1">
      <c r="A120" s="348"/>
      <c r="B120" s="353"/>
      <c r="C120" s="363"/>
      <c r="D120" s="355"/>
      <c r="E120" s="355"/>
      <c r="F120" s="355"/>
      <c r="G120" s="355"/>
      <c r="H120" s="355"/>
      <c r="I120" s="355"/>
      <c r="J120" s="355"/>
      <c r="K120" s="355"/>
      <c r="L120" s="355"/>
      <c r="M120" s="355"/>
      <c r="N120" s="355"/>
      <c r="O120" s="355"/>
      <c r="P120" s="355"/>
      <c r="Q120" s="355"/>
      <c r="R120" s="355"/>
      <c r="S120" s="355"/>
      <c r="T120" s="355"/>
      <c r="U120" s="355"/>
      <c r="V120" s="355"/>
      <c r="W120" s="355"/>
      <c r="X120" s="355"/>
      <c r="Y120" s="355"/>
      <c r="Z120" s="355"/>
    </row>
    <row r="121" spans="1:26" ht="15.75" customHeight="1">
      <c r="A121" s="348"/>
      <c r="B121" s="353"/>
      <c r="C121" s="363"/>
      <c r="D121" s="355"/>
      <c r="E121" s="355"/>
      <c r="F121" s="355"/>
      <c r="G121" s="355"/>
      <c r="H121" s="355"/>
      <c r="I121" s="355"/>
      <c r="J121" s="355"/>
      <c r="K121" s="355"/>
      <c r="L121" s="355"/>
      <c r="M121" s="355"/>
      <c r="N121" s="355"/>
      <c r="O121" s="355"/>
      <c r="P121" s="355"/>
      <c r="Q121" s="355"/>
      <c r="R121" s="355"/>
      <c r="S121" s="355"/>
      <c r="T121" s="355"/>
      <c r="U121" s="355"/>
      <c r="V121" s="355"/>
      <c r="W121" s="355"/>
      <c r="X121" s="355"/>
      <c r="Y121" s="355"/>
      <c r="Z121" s="355"/>
    </row>
    <row r="122" spans="1:26" ht="15.75" customHeight="1">
      <c r="A122" s="348"/>
      <c r="B122" s="353"/>
      <c r="C122" s="363"/>
      <c r="D122" s="355"/>
      <c r="E122" s="355"/>
      <c r="F122" s="355"/>
      <c r="G122" s="355"/>
      <c r="H122" s="355"/>
      <c r="I122" s="355"/>
      <c r="J122" s="355"/>
      <c r="K122" s="355"/>
      <c r="L122" s="355"/>
      <c r="M122" s="355"/>
      <c r="N122" s="355"/>
      <c r="O122" s="355"/>
      <c r="P122" s="355"/>
      <c r="Q122" s="355"/>
      <c r="R122" s="355"/>
      <c r="S122" s="355"/>
      <c r="T122" s="355"/>
      <c r="U122" s="355"/>
      <c r="V122" s="355"/>
      <c r="W122" s="355"/>
      <c r="X122" s="355"/>
      <c r="Y122" s="355"/>
      <c r="Z122" s="355"/>
    </row>
    <row r="123" spans="1:26" ht="15.75" customHeight="1">
      <c r="A123" s="348"/>
      <c r="B123" s="353"/>
      <c r="C123" s="363"/>
      <c r="D123" s="355"/>
      <c r="E123" s="355"/>
      <c r="F123" s="355"/>
      <c r="G123" s="355"/>
      <c r="H123" s="355"/>
      <c r="I123" s="355"/>
      <c r="J123" s="355"/>
      <c r="K123" s="355"/>
      <c r="L123" s="355"/>
      <c r="M123" s="355"/>
      <c r="N123" s="355"/>
      <c r="O123" s="355"/>
      <c r="P123" s="355"/>
      <c r="Q123" s="355"/>
      <c r="R123" s="355"/>
      <c r="S123" s="355"/>
      <c r="T123" s="355"/>
      <c r="U123" s="355"/>
      <c r="V123" s="355"/>
      <c r="W123" s="355"/>
      <c r="X123" s="355"/>
      <c r="Y123" s="355"/>
      <c r="Z123" s="355"/>
    </row>
    <row r="124" spans="1:26" ht="15.75" customHeight="1">
      <c r="A124" s="348"/>
      <c r="B124" s="353"/>
      <c r="C124" s="363"/>
      <c r="D124" s="355"/>
      <c r="E124" s="355"/>
      <c r="F124" s="355"/>
      <c r="G124" s="355"/>
      <c r="H124" s="355"/>
      <c r="I124" s="355"/>
      <c r="J124" s="355"/>
      <c r="K124" s="355"/>
      <c r="L124" s="355"/>
      <c r="M124" s="355"/>
      <c r="N124" s="355"/>
      <c r="O124" s="355"/>
      <c r="P124" s="355"/>
      <c r="Q124" s="355"/>
      <c r="R124" s="355"/>
      <c r="S124" s="355"/>
      <c r="T124" s="355"/>
      <c r="U124" s="355"/>
      <c r="V124" s="355"/>
      <c r="W124" s="355"/>
      <c r="X124" s="355"/>
      <c r="Y124" s="355"/>
      <c r="Z124" s="355"/>
    </row>
    <row r="125" spans="1:26" ht="15.75" customHeight="1">
      <c r="A125" s="348"/>
      <c r="B125" s="353"/>
      <c r="C125" s="363"/>
      <c r="D125" s="355"/>
      <c r="E125" s="355"/>
      <c r="F125" s="355"/>
      <c r="G125" s="355"/>
      <c r="H125" s="355"/>
      <c r="I125" s="355"/>
      <c r="J125" s="355"/>
      <c r="K125" s="355"/>
      <c r="L125" s="355"/>
      <c r="M125" s="355"/>
      <c r="N125" s="355"/>
      <c r="O125" s="355"/>
      <c r="P125" s="355"/>
      <c r="Q125" s="355"/>
      <c r="R125" s="355"/>
      <c r="S125" s="355"/>
      <c r="T125" s="355"/>
      <c r="U125" s="355"/>
      <c r="V125" s="355"/>
      <c r="W125" s="355"/>
      <c r="X125" s="355"/>
      <c r="Y125" s="355"/>
      <c r="Z125" s="355"/>
    </row>
    <row r="126" spans="1:26" ht="15.75" customHeight="1">
      <c r="A126" s="348"/>
      <c r="B126" s="353"/>
      <c r="C126" s="363"/>
      <c r="D126" s="355"/>
      <c r="E126" s="355"/>
      <c r="F126" s="355"/>
      <c r="G126" s="355"/>
      <c r="H126" s="355"/>
      <c r="I126" s="355"/>
      <c r="J126" s="355"/>
      <c r="K126" s="355"/>
      <c r="L126" s="355"/>
      <c r="M126" s="355"/>
      <c r="N126" s="355"/>
      <c r="O126" s="355"/>
      <c r="P126" s="355"/>
      <c r="Q126" s="355"/>
      <c r="R126" s="355"/>
      <c r="S126" s="355"/>
      <c r="T126" s="355"/>
      <c r="U126" s="355"/>
      <c r="V126" s="355"/>
      <c r="W126" s="355"/>
      <c r="X126" s="355"/>
      <c r="Y126" s="355"/>
      <c r="Z126" s="355"/>
    </row>
    <row r="127" spans="1:26" ht="15.75" customHeight="1">
      <c r="A127" s="348"/>
      <c r="B127" s="353"/>
      <c r="C127" s="363"/>
      <c r="D127" s="355"/>
      <c r="E127" s="355"/>
      <c r="F127" s="355"/>
      <c r="G127" s="355"/>
      <c r="H127" s="355"/>
      <c r="I127" s="355"/>
      <c r="J127" s="355"/>
      <c r="K127" s="355"/>
      <c r="L127" s="355"/>
      <c r="M127" s="355"/>
      <c r="N127" s="355"/>
      <c r="O127" s="355"/>
      <c r="P127" s="355"/>
      <c r="Q127" s="355"/>
      <c r="R127" s="355"/>
      <c r="S127" s="355"/>
      <c r="T127" s="355"/>
      <c r="U127" s="355"/>
      <c r="V127" s="355"/>
      <c r="W127" s="355"/>
      <c r="X127" s="355"/>
      <c r="Y127" s="355"/>
      <c r="Z127" s="355"/>
    </row>
    <row r="128" spans="1:26" ht="15.75" customHeight="1">
      <c r="A128" s="348"/>
      <c r="B128" s="353"/>
      <c r="C128" s="363"/>
      <c r="D128" s="355"/>
      <c r="E128" s="355"/>
      <c r="F128" s="355"/>
      <c r="G128" s="355"/>
      <c r="H128" s="355"/>
      <c r="I128" s="355"/>
      <c r="J128" s="355"/>
      <c r="K128" s="355"/>
      <c r="L128" s="355"/>
      <c r="M128" s="355"/>
      <c r="N128" s="355"/>
      <c r="O128" s="355"/>
      <c r="P128" s="355"/>
      <c r="Q128" s="355"/>
      <c r="R128" s="355"/>
      <c r="S128" s="355"/>
      <c r="T128" s="355"/>
      <c r="U128" s="355"/>
      <c r="V128" s="355"/>
      <c r="W128" s="355"/>
      <c r="X128" s="355"/>
      <c r="Y128" s="355"/>
      <c r="Z128" s="355"/>
    </row>
    <row r="129" spans="1:26" ht="15.75" customHeight="1">
      <c r="A129" s="348"/>
      <c r="B129" s="353"/>
      <c r="C129" s="363"/>
      <c r="D129" s="355"/>
      <c r="E129" s="355"/>
      <c r="F129" s="355"/>
      <c r="G129" s="355"/>
      <c r="H129" s="355"/>
      <c r="I129" s="355"/>
      <c r="J129" s="355"/>
      <c r="K129" s="355"/>
      <c r="L129" s="355"/>
      <c r="M129" s="355"/>
      <c r="N129" s="355"/>
      <c r="O129" s="355"/>
      <c r="P129" s="355"/>
      <c r="Q129" s="355"/>
      <c r="R129" s="355"/>
      <c r="S129" s="355"/>
      <c r="T129" s="355"/>
      <c r="U129" s="355"/>
      <c r="V129" s="355"/>
      <c r="W129" s="355"/>
      <c r="X129" s="355"/>
      <c r="Y129" s="355"/>
      <c r="Z129" s="355"/>
    </row>
    <row r="130" spans="1:26" ht="15.75" customHeight="1">
      <c r="A130" s="348"/>
      <c r="B130" s="353"/>
      <c r="C130" s="363"/>
      <c r="D130" s="355"/>
      <c r="E130" s="355"/>
      <c r="F130" s="355"/>
      <c r="G130" s="355"/>
      <c r="H130" s="355"/>
      <c r="I130" s="355"/>
      <c r="J130" s="355"/>
      <c r="K130" s="355"/>
      <c r="L130" s="355"/>
      <c r="M130" s="355"/>
      <c r="N130" s="355"/>
      <c r="O130" s="355"/>
      <c r="P130" s="355"/>
      <c r="Q130" s="355"/>
      <c r="R130" s="355"/>
      <c r="S130" s="355"/>
      <c r="T130" s="355"/>
      <c r="U130" s="355"/>
      <c r="V130" s="355"/>
      <c r="W130" s="355"/>
      <c r="X130" s="355"/>
      <c r="Y130" s="355"/>
      <c r="Z130" s="355"/>
    </row>
    <row r="131" spans="1:26" ht="15.75" customHeight="1">
      <c r="A131" s="348"/>
      <c r="B131" s="353"/>
      <c r="C131" s="363"/>
      <c r="D131" s="355"/>
      <c r="E131" s="355"/>
      <c r="F131" s="355"/>
      <c r="G131" s="355"/>
      <c r="H131" s="355"/>
      <c r="I131" s="355"/>
      <c r="J131" s="355"/>
      <c r="K131" s="355"/>
      <c r="L131" s="355"/>
      <c r="M131" s="355"/>
      <c r="N131" s="355"/>
      <c r="O131" s="355"/>
      <c r="P131" s="355"/>
      <c r="Q131" s="355"/>
      <c r="R131" s="355"/>
      <c r="S131" s="355"/>
      <c r="T131" s="355"/>
      <c r="U131" s="355"/>
      <c r="V131" s="355"/>
      <c r="W131" s="355"/>
      <c r="X131" s="355"/>
      <c r="Y131" s="355"/>
      <c r="Z131" s="355"/>
    </row>
    <row r="132" spans="1:26" ht="15.75" customHeight="1">
      <c r="A132" s="348"/>
      <c r="B132" s="353"/>
      <c r="C132" s="363"/>
      <c r="D132" s="355"/>
      <c r="E132" s="355"/>
      <c r="F132" s="355"/>
      <c r="G132" s="355"/>
      <c r="H132" s="355"/>
      <c r="I132" s="355"/>
      <c r="J132" s="355"/>
      <c r="K132" s="355"/>
      <c r="L132" s="355"/>
      <c r="M132" s="355"/>
      <c r="N132" s="355"/>
      <c r="O132" s="355"/>
      <c r="P132" s="355"/>
      <c r="Q132" s="355"/>
      <c r="R132" s="355"/>
      <c r="S132" s="355"/>
      <c r="T132" s="355"/>
      <c r="U132" s="355"/>
      <c r="V132" s="355"/>
      <c r="W132" s="355"/>
      <c r="X132" s="355"/>
      <c r="Y132" s="355"/>
      <c r="Z132" s="355"/>
    </row>
    <row r="133" spans="1:26" ht="15.75" customHeight="1">
      <c r="A133" s="348"/>
      <c r="B133" s="353"/>
      <c r="C133" s="363"/>
      <c r="D133" s="355"/>
      <c r="E133" s="355"/>
      <c r="F133" s="355"/>
      <c r="G133" s="355"/>
      <c r="H133" s="355"/>
      <c r="I133" s="355"/>
      <c r="J133" s="355"/>
      <c r="K133" s="355"/>
      <c r="L133" s="355"/>
      <c r="M133" s="355"/>
      <c r="N133" s="355"/>
      <c r="O133" s="355"/>
      <c r="P133" s="355"/>
      <c r="Q133" s="355"/>
      <c r="R133" s="355"/>
      <c r="S133" s="355"/>
      <c r="T133" s="355"/>
      <c r="U133" s="355"/>
      <c r="V133" s="355"/>
      <c r="W133" s="355"/>
      <c r="X133" s="355"/>
      <c r="Y133" s="355"/>
      <c r="Z133" s="355"/>
    </row>
    <row r="134" spans="1:26" ht="15.75" customHeight="1">
      <c r="A134" s="348"/>
      <c r="B134" s="353"/>
      <c r="C134" s="363"/>
      <c r="D134" s="355"/>
      <c r="E134" s="355"/>
      <c r="F134" s="355"/>
      <c r="G134" s="355"/>
      <c r="H134" s="355"/>
      <c r="I134" s="355"/>
      <c r="J134" s="355"/>
      <c r="K134" s="355"/>
      <c r="L134" s="355"/>
      <c r="M134" s="355"/>
      <c r="N134" s="355"/>
      <c r="O134" s="355"/>
      <c r="P134" s="355"/>
      <c r="Q134" s="355"/>
      <c r="R134" s="355"/>
      <c r="S134" s="355"/>
      <c r="T134" s="355"/>
      <c r="U134" s="355"/>
      <c r="V134" s="355"/>
      <c r="W134" s="355"/>
      <c r="X134" s="355"/>
      <c r="Y134" s="355"/>
      <c r="Z134" s="355"/>
    </row>
    <row r="135" spans="1:26" ht="15.75" customHeight="1">
      <c r="A135" s="348"/>
      <c r="B135" s="353"/>
      <c r="C135" s="363"/>
      <c r="D135" s="355"/>
      <c r="E135" s="355"/>
      <c r="F135" s="355"/>
      <c r="G135" s="355"/>
      <c r="H135" s="355"/>
      <c r="I135" s="355"/>
      <c r="J135" s="355"/>
      <c r="K135" s="355"/>
      <c r="L135" s="355"/>
      <c r="M135" s="355"/>
      <c r="N135" s="355"/>
      <c r="O135" s="355"/>
      <c r="P135" s="355"/>
      <c r="Q135" s="355"/>
      <c r="R135" s="355"/>
      <c r="S135" s="355"/>
      <c r="T135" s="355"/>
      <c r="U135" s="355"/>
      <c r="V135" s="355"/>
      <c r="W135" s="355"/>
      <c r="X135" s="355"/>
      <c r="Y135" s="355"/>
      <c r="Z135" s="355"/>
    </row>
    <row r="136" spans="1:26" ht="15.75" customHeight="1">
      <c r="A136" s="348"/>
      <c r="B136" s="353"/>
      <c r="C136" s="363"/>
      <c r="D136" s="355"/>
      <c r="E136" s="355"/>
      <c r="F136" s="355"/>
      <c r="G136" s="355"/>
      <c r="H136" s="355"/>
      <c r="I136" s="355"/>
      <c r="J136" s="355"/>
      <c r="K136" s="355"/>
      <c r="L136" s="355"/>
      <c r="M136" s="355"/>
      <c r="N136" s="355"/>
      <c r="O136" s="355"/>
      <c r="P136" s="355"/>
      <c r="Q136" s="355"/>
      <c r="R136" s="355"/>
      <c r="S136" s="355"/>
      <c r="T136" s="355"/>
      <c r="U136" s="355"/>
      <c r="V136" s="355"/>
      <c r="W136" s="355"/>
      <c r="X136" s="355"/>
      <c r="Y136" s="355"/>
      <c r="Z136" s="355"/>
    </row>
    <row r="137" spans="1:26" ht="15.75" customHeight="1">
      <c r="A137" s="348"/>
      <c r="B137" s="353"/>
      <c r="C137" s="363"/>
      <c r="D137" s="355"/>
      <c r="E137" s="355"/>
      <c r="F137" s="355"/>
      <c r="G137" s="355"/>
      <c r="H137" s="355"/>
      <c r="I137" s="355"/>
      <c r="J137" s="355"/>
      <c r="K137" s="355"/>
      <c r="L137" s="355"/>
      <c r="M137" s="355"/>
      <c r="N137" s="355"/>
      <c r="O137" s="355"/>
      <c r="P137" s="355"/>
      <c r="Q137" s="355"/>
      <c r="R137" s="355"/>
      <c r="S137" s="355"/>
      <c r="T137" s="355"/>
      <c r="U137" s="355"/>
      <c r="V137" s="355"/>
      <c r="W137" s="355"/>
      <c r="X137" s="355"/>
      <c r="Y137" s="355"/>
      <c r="Z137" s="355"/>
    </row>
    <row r="138" spans="1:26" ht="15.75" customHeight="1">
      <c r="A138" s="348"/>
      <c r="B138" s="353"/>
      <c r="C138" s="363"/>
      <c r="D138" s="355"/>
      <c r="E138" s="355"/>
      <c r="F138" s="355"/>
      <c r="G138" s="355"/>
      <c r="H138" s="355"/>
      <c r="I138" s="355"/>
      <c r="J138" s="355"/>
      <c r="K138" s="355"/>
      <c r="L138" s="355"/>
      <c r="M138" s="355"/>
      <c r="N138" s="355"/>
      <c r="O138" s="355"/>
      <c r="P138" s="355"/>
      <c r="Q138" s="355"/>
      <c r="R138" s="355"/>
      <c r="S138" s="355"/>
      <c r="T138" s="355"/>
      <c r="U138" s="355"/>
      <c r="V138" s="355"/>
      <c r="W138" s="355"/>
      <c r="X138" s="355"/>
      <c r="Y138" s="355"/>
      <c r="Z138" s="355"/>
    </row>
    <row r="139" spans="1:26" ht="15.75" customHeight="1">
      <c r="A139" s="348"/>
      <c r="B139" s="353"/>
      <c r="C139" s="363"/>
      <c r="D139" s="355"/>
      <c r="E139" s="355"/>
      <c r="F139" s="355"/>
      <c r="G139" s="355"/>
      <c r="H139" s="355"/>
      <c r="I139" s="355"/>
      <c r="J139" s="355"/>
      <c r="K139" s="355"/>
      <c r="L139" s="355"/>
      <c r="M139" s="355"/>
      <c r="N139" s="355"/>
      <c r="O139" s="355"/>
      <c r="P139" s="355"/>
      <c r="Q139" s="355"/>
      <c r="R139" s="355"/>
      <c r="S139" s="355"/>
      <c r="T139" s="355"/>
      <c r="U139" s="355"/>
      <c r="V139" s="355"/>
      <c r="W139" s="355"/>
      <c r="X139" s="355"/>
      <c r="Y139" s="355"/>
      <c r="Z139" s="355"/>
    </row>
    <row r="140" spans="1:26" ht="15.75" customHeight="1">
      <c r="A140" s="348"/>
      <c r="B140" s="353"/>
      <c r="C140" s="363"/>
      <c r="D140" s="355"/>
      <c r="E140" s="355"/>
      <c r="F140" s="355"/>
      <c r="G140" s="355"/>
      <c r="H140" s="355"/>
      <c r="I140" s="355"/>
      <c r="J140" s="355"/>
      <c r="K140" s="355"/>
      <c r="L140" s="355"/>
      <c r="M140" s="355"/>
      <c r="N140" s="355"/>
      <c r="O140" s="355"/>
      <c r="P140" s="355"/>
      <c r="Q140" s="355"/>
      <c r="R140" s="355"/>
      <c r="S140" s="355"/>
      <c r="T140" s="355"/>
      <c r="U140" s="355"/>
      <c r="V140" s="355"/>
      <c r="W140" s="355"/>
      <c r="X140" s="355"/>
      <c r="Y140" s="355"/>
      <c r="Z140" s="355"/>
    </row>
    <row r="141" spans="1:26" ht="15.75" customHeight="1">
      <c r="A141" s="348"/>
      <c r="B141" s="353"/>
      <c r="C141" s="363"/>
      <c r="D141" s="355"/>
      <c r="E141" s="355"/>
      <c r="F141" s="355"/>
      <c r="G141" s="355"/>
      <c r="H141" s="355"/>
      <c r="I141" s="355"/>
      <c r="J141" s="355"/>
      <c r="K141" s="355"/>
      <c r="L141" s="355"/>
      <c r="M141" s="355"/>
      <c r="N141" s="355"/>
      <c r="O141" s="355"/>
      <c r="P141" s="355"/>
      <c r="Q141" s="355"/>
      <c r="R141" s="355"/>
      <c r="S141" s="355"/>
      <c r="T141" s="355"/>
      <c r="U141" s="355"/>
      <c r="V141" s="355"/>
      <c r="W141" s="355"/>
      <c r="X141" s="355"/>
      <c r="Y141" s="355"/>
      <c r="Z141" s="355"/>
    </row>
    <row r="142" spans="1:26" ht="15.75" customHeight="1">
      <c r="A142" s="348"/>
      <c r="B142" s="353"/>
      <c r="C142" s="363"/>
      <c r="D142" s="355"/>
      <c r="E142" s="355"/>
      <c r="F142" s="355"/>
      <c r="G142" s="355"/>
      <c r="H142" s="355"/>
      <c r="I142" s="355"/>
      <c r="J142" s="355"/>
      <c r="K142" s="355"/>
      <c r="L142" s="355"/>
      <c r="M142" s="355"/>
      <c r="N142" s="355"/>
      <c r="O142" s="355"/>
      <c r="P142" s="355"/>
      <c r="Q142" s="355"/>
      <c r="R142" s="355"/>
      <c r="S142" s="355"/>
      <c r="T142" s="355"/>
      <c r="U142" s="355"/>
      <c r="V142" s="355"/>
      <c r="W142" s="355"/>
      <c r="X142" s="355"/>
      <c r="Y142" s="355"/>
      <c r="Z142" s="355"/>
    </row>
    <row r="143" spans="1:26" ht="15.75" customHeight="1">
      <c r="A143" s="348"/>
      <c r="B143" s="353"/>
      <c r="C143" s="363"/>
      <c r="D143" s="355"/>
      <c r="E143" s="355"/>
      <c r="F143" s="355"/>
      <c r="G143" s="355"/>
      <c r="H143" s="355"/>
      <c r="I143" s="355"/>
      <c r="J143" s="355"/>
      <c r="K143" s="355"/>
      <c r="L143" s="355"/>
      <c r="M143" s="355"/>
      <c r="N143" s="355"/>
      <c r="O143" s="355"/>
      <c r="P143" s="355"/>
      <c r="Q143" s="355"/>
      <c r="R143" s="355"/>
      <c r="S143" s="355"/>
      <c r="T143" s="355"/>
      <c r="U143" s="355"/>
      <c r="V143" s="355"/>
      <c r="W143" s="355"/>
      <c r="X143" s="355"/>
      <c r="Y143" s="355"/>
      <c r="Z143" s="355"/>
    </row>
    <row r="144" spans="1:26" ht="15.75" customHeight="1">
      <c r="A144" s="348"/>
      <c r="B144" s="353"/>
      <c r="C144" s="363"/>
      <c r="D144" s="355"/>
      <c r="E144" s="355"/>
      <c r="F144" s="355"/>
      <c r="G144" s="355"/>
      <c r="H144" s="355"/>
      <c r="I144" s="355"/>
      <c r="J144" s="355"/>
      <c r="K144" s="355"/>
      <c r="L144" s="355"/>
      <c r="M144" s="355"/>
      <c r="N144" s="355"/>
      <c r="O144" s="355"/>
      <c r="P144" s="355"/>
      <c r="Q144" s="355"/>
      <c r="R144" s="355"/>
      <c r="S144" s="355"/>
      <c r="T144" s="355"/>
      <c r="U144" s="355"/>
      <c r="V144" s="355"/>
      <c r="W144" s="355"/>
      <c r="X144" s="355"/>
      <c r="Y144" s="355"/>
      <c r="Z144" s="355"/>
    </row>
    <row r="145" spans="1:26" ht="15.75" customHeight="1">
      <c r="A145" s="348"/>
      <c r="B145" s="353"/>
      <c r="C145" s="363"/>
      <c r="D145" s="355"/>
      <c r="E145" s="355"/>
      <c r="F145" s="355"/>
      <c r="G145" s="355"/>
      <c r="H145" s="355"/>
      <c r="I145" s="355"/>
      <c r="J145" s="355"/>
      <c r="K145" s="355"/>
      <c r="L145" s="355"/>
      <c r="M145" s="355"/>
      <c r="N145" s="355"/>
      <c r="O145" s="355"/>
      <c r="P145" s="355"/>
      <c r="Q145" s="355"/>
      <c r="R145" s="355"/>
      <c r="S145" s="355"/>
      <c r="T145" s="355"/>
      <c r="U145" s="355"/>
      <c r="V145" s="355"/>
      <c r="W145" s="355"/>
      <c r="X145" s="355"/>
      <c r="Y145" s="355"/>
      <c r="Z145" s="355"/>
    </row>
    <row r="146" spans="1:26" ht="15.75" customHeight="1">
      <c r="A146" s="348"/>
      <c r="B146" s="353"/>
      <c r="C146" s="363"/>
      <c r="D146" s="355"/>
      <c r="E146" s="355"/>
      <c r="F146" s="355"/>
      <c r="G146" s="355"/>
      <c r="H146" s="355"/>
      <c r="I146" s="355"/>
      <c r="J146" s="355"/>
      <c r="K146" s="355"/>
      <c r="L146" s="355"/>
      <c r="M146" s="355"/>
      <c r="N146" s="355"/>
      <c r="O146" s="355"/>
      <c r="P146" s="355"/>
      <c r="Q146" s="355"/>
      <c r="R146" s="355"/>
      <c r="S146" s="355"/>
      <c r="T146" s="355"/>
      <c r="U146" s="355"/>
      <c r="V146" s="355"/>
      <c r="W146" s="355"/>
      <c r="X146" s="355"/>
      <c r="Y146" s="355"/>
      <c r="Z146" s="355"/>
    </row>
    <row r="147" spans="1:26" ht="15.75" customHeight="1">
      <c r="A147" s="348"/>
      <c r="B147" s="353"/>
      <c r="C147" s="363"/>
      <c r="D147" s="355"/>
      <c r="E147" s="355"/>
      <c r="F147" s="355"/>
      <c r="G147" s="355"/>
      <c r="H147" s="355"/>
      <c r="I147" s="355"/>
      <c r="J147" s="355"/>
      <c r="K147" s="355"/>
      <c r="L147" s="355"/>
      <c r="M147" s="355"/>
      <c r="N147" s="355"/>
      <c r="O147" s="355"/>
      <c r="P147" s="355"/>
      <c r="Q147" s="355"/>
      <c r="R147" s="355"/>
      <c r="S147" s="355"/>
      <c r="T147" s="355"/>
      <c r="U147" s="355"/>
      <c r="V147" s="355"/>
      <c r="W147" s="355"/>
      <c r="X147" s="355"/>
      <c r="Y147" s="355"/>
      <c r="Z147" s="355"/>
    </row>
    <row r="148" spans="1:26" ht="15.75" customHeight="1">
      <c r="A148" s="348"/>
      <c r="B148" s="353"/>
      <c r="C148" s="363"/>
      <c r="D148" s="355"/>
      <c r="E148" s="355"/>
      <c r="F148" s="355"/>
      <c r="G148" s="355"/>
      <c r="H148" s="355"/>
      <c r="I148" s="355"/>
      <c r="J148" s="355"/>
      <c r="K148" s="355"/>
      <c r="L148" s="355"/>
      <c r="M148" s="355"/>
      <c r="N148" s="355"/>
      <c r="O148" s="355"/>
      <c r="P148" s="355"/>
      <c r="Q148" s="355"/>
      <c r="R148" s="355"/>
      <c r="S148" s="355"/>
      <c r="T148" s="355"/>
      <c r="U148" s="355"/>
      <c r="V148" s="355"/>
      <c r="W148" s="355"/>
      <c r="X148" s="355"/>
      <c r="Y148" s="355"/>
      <c r="Z148" s="355"/>
    </row>
    <row r="149" spans="1:26" ht="15.75" customHeight="1">
      <c r="A149" s="348"/>
      <c r="B149" s="353"/>
      <c r="C149" s="363"/>
      <c r="D149" s="355"/>
      <c r="E149" s="355"/>
      <c r="F149" s="355"/>
      <c r="G149" s="355"/>
      <c r="H149" s="355"/>
      <c r="I149" s="355"/>
      <c r="J149" s="355"/>
      <c r="K149" s="355"/>
      <c r="L149" s="355"/>
      <c r="M149" s="355"/>
      <c r="N149" s="355"/>
      <c r="O149" s="355"/>
      <c r="P149" s="355"/>
      <c r="Q149" s="355"/>
      <c r="R149" s="355"/>
      <c r="S149" s="355"/>
      <c r="T149" s="355"/>
      <c r="U149" s="355"/>
      <c r="V149" s="355"/>
      <c r="W149" s="355"/>
      <c r="X149" s="355"/>
      <c r="Y149" s="355"/>
      <c r="Z149" s="355"/>
    </row>
    <row r="150" spans="1:26" ht="15.75" customHeight="1">
      <c r="A150" s="348"/>
      <c r="B150" s="353"/>
      <c r="C150" s="363"/>
      <c r="D150" s="355"/>
      <c r="E150" s="355"/>
      <c r="F150" s="355"/>
      <c r="G150" s="355"/>
      <c r="H150" s="355"/>
      <c r="I150" s="355"/>
      <c r="J150" s="355"/>
      <c r="K150" s="355"/>
      <c r="L150" s="355"/>
      <c r="M150" s="355"/>
      <c r="N150" s="355"/>
      <c r="O150" s="355"/>
      <c r="P150" s="355"/>
      <c r="Q150" s="355"/>
      <c r="R150" s="355"/>
      <c r="S150" s="355"/>
      <c r="T150" s="355"/>
      <c r="U150" s="355"/>
      <c r="V150" s="355"/>
      <c r="W150" s="355"/>
      <c r="X150" s="355"/>
      <c r="Y150" s="355"/>
      <c r="Z150" s="355"/>
    </row>
    <row r="151" spans="1:26" ht="15.75" customHeight="1">
      <c r="A151" s="348"/>
      <c r="B151" s="353"/>
      <c r="C151" s="363"/>
      <c r="D151" s="355"/>
      <c r="E151" s="355"/>
      <c r="F151" s="355"/>
      <c r="G151" s="355"/>
      <c r="H151" s="355"/>
      <c r="I151" s="355"/>
      <c r="J151" s="355"/>
      <c r="K151" s="355"/>
      <c r="L151" s="355"/>
      <c r="M151" s="355"/>
      <c r="N151" s="355"/>
      <c r="O151" s="355"/>
      <c r="P151" s="355"/>
      <c r="Q151" s="355"/>
      <c r="R151" s="355"/>
      <c r="S151" s="355"/>
      <c r="T151" s="355"/>
      <c r="U151" s="355"/>
      <c r="V151" s="355"/>
      <c r="W151" s="355"/>
      <c r="X151" s="355"/>
      <c r="Y151" s="355"/>
      <c r="Z151" s="355"/>
    </row>
    <row r="152" spans="1:26" ht="15.75" customHeight="1">
      <c r="A152" s="348"/>
      <c r="B152" s="353"/>
      <c r="C152" s="363"/>
      <c r="D152" s="355"/>
      <c r="E152" s="355"/>
      <c r="F152" s="355"/>
      <c r="G152" s="355"/>
      <c r="H152" s="355"/>
      <c r="I152" s="355"/>
      <c r="J152" s="355"/>
      <c r="K152" s="355"/>
      <c r="L152" s="355"/>
      <c r="M152" s="355"/>
      <c r="N152" s="355"/>
      <c r="O152" s="355"/>
      <c r="P152" s="355"/>
      <c r="Q152" s="355"/>
      <c r="R152" s="355"/>
      <c r="S152" s="355"/>
      <c r="T152" s="355"/>
      <c r="U152" s="355"/>
      <c r="V152" s="355"/>
      <c r="W152" s="355"/>
      <c r="X152" s="355"/>
      <c r="Y152" s="355"/>
      <c r="Z152" s="355"/>
    </row>
    <row r="153" spans="1:26" ht="15.75" customHeight="1">
      <c r="A153" s="348"/>
      <c r="B153" s="353"/>
      <c r="C153" s="363"/>
      <c r="D153" s="355"/>
      <c r="E153" s="355"/>
      <c r="F153" s="355"/>
      <c r="G153" s="355"/>
      <c r="H153" s="355"/>
      <c r="I153" s="355"/>
      <c r="J153" s="355"/>
      <c r="K153" s="355"/>
      <c r="L153" s="355"/>
      <c r="M153" s="355"/>
      <c r="N153" s="355"/>
      <c r="O153" s="355"/>
      <c r="P153" s="355"/>
      <c r="Q153" s="355"/>
      <c r="R153" s="355"/>
      <c r="S153" s="355"/>
      <c r="T153" s="355"/>
      <c r="U153" s="355"/>
      <c r="V153" s="355"/>
      <c r="W153" s="355"/>
      <c r="X153" s="355"/>
      <c r="Y153" s="355"/>
      <c r="Z153" s="355"/>
    </row>
    <row r="154" spans="1:26" ht="15.75" customHeight="1">
      <c r="A154" s="348"/>
      <c r="B154" s="353"/>
      <c r="C154" s="363"/>
      <c r="D154" s="355"/>
      <c r="E154" s="355"/>
      <c r="F154" s="355"/>
      <c r="G154" s="355"/>
      <c r="H154" s="355"/>
      <c r="I154" s="355"/>
      <c r="J154" s="355"/>
      <c r="K154" s="355"/>
      <c r="L154" s="355"/>
      <c r="M154" s="355"/>
      <c r="N154" s="355"/>
      <c r="O154" s="355"/>
      <c r="P154" s="355"/>
      <c r="Q154" s="355"/>
      <c r="R154" s="355"/>
      <c r="S154" s="355"/>
      <c r="T154" s="355"/>
      <c r="U154" s="355"/>
      <c r="V154" s="355"/>
      <c r="W154" s="355"/>
      <c r="X154" s="355"/>
      <c r="Y154" s="355"/>
      <c r="Z154" s="355"/>
    </row>
    <row r="155" spans="1:26" ht="15.75" customHeight="1">
      <c r="A155" s="348"/>
      <c r="B155" s="353"/>
      <c r="C155" s="363"/>
      <c r="D155" s="355"/>
      <c r="E155" s="355"/>
      <c r="F155" s="355"/>
      <c r="G155" s="355"/>
      <c r="H155" s="355"/>
      <c r="I155" s="355"/>
      <c r="J155" s="355"/>
      <c r="K155" s="355"/>
      <c r="L155" s="355"/>
      <c r="M155" s="355"/>
      <c r="N155" s="355"/>
      <c r="O155" s="355"/>
      <c r="P155" s="355"/>
      <c r="Q155" s="355"/>
      <c r="R155" s="355"/>
      <c r="S155" s="355"/>
      <c r="T155" s="355"/>
      <c r="U155" s="355"/>
      <c r="V155" s="355"/>
      <c r="W155" s="355"/>
      <c r="X155" s="355"/>
      <c r="Y155" s="355"/>
      <c r="Z155" s="355"/>
    </row>
    <row r="156" spans="1:26" ht="15.75" customHeight="1">
      <c r="A156" s="348"/>
      <c r="B156" s="353"/>
      <c r="C156" s="363"/>
      <c r="D156" s="355"/>
      <c r="E156" s="355"/>
      <c r="F156" s="355"/>
      <c r="G156" s="355"/>
      <c r="H156" s="355"/>
      <c r="I156" s="355"/>
      <c r="J156" s="355"/>
      <c r="K156" s="355"/>
      <c r="L156" s="355"/>
      <c r="M156" s="355"/>
      <c r="N156" s="355"/>
      <c r="O156" s="355"/>
      <c r="P156" s="355"/>
      <c r="Q156" s="355"/>
      <c r="R156" s="355"/>
      <c r="S156" s="355"/>
      <c r="T156" s="355"/>
      <c r="U156" s="355"/>
      <c r="V156" s="355"/>
      <c r="W156" s="355"/>
      <c r="X156" s="355"/>
      <c r="Y156" s="355"/>
      <c r="Z156" s="355"/>
    </row>
    <row r="157" spans="1:26" ht="15.75" customHeight="1">
      <c r="A157" s="348"/>
      <c r="B157" s="353"/>
      <c r="C157" s="363"/>
      <c r="D157" s="355"/>
      <c r="E157" s="355"/>
      <c r="F157" s="355"/>
      <c r="G157" s="355"/>
      <c r="H157" s="355"/>
      <c r="I157" s="355"/>
      <c r="J157" s="355"/>
      <c r="K157" s="355"/>
      <c r="L157" s="355"/>
      <c r="M157" s="355"/>
      <c r="N157" s="355"/>
      <c r="O157" s="355"/>
      <c r="P157" s="355"/>
      <c r="Q157" s="355"/>
      <c r="R157" s="355"/>
      <c r="S157" s="355"/>
      <c r="T157" s="355"/>
      <c r="U157" s="355"/>
      <c r="V157" s="355"/>
      <c r="W157" s="355"/>
      <c r="X157" s="355"/>
      <c r="Y157" s="355"/>
      <c r="Z157" s="355"/>
    </row>
    <row r="158" spans="1:26" ht="15.75" customHeight="1">
      <c r="A158" s="348"/>
      <c r="B158" s="353"/>
      <c r="C158" s="363"/>
      <c r="D158" s="355"/>
      <c r="E158" s="355"/>
      <c r="F158" s="355"/>
      <c r="G158" s="355"/>
      <c r="H158" s="355"/>
      <c r="I158" s="355"/>
      <c r="J158" s="355"/>
      <c r="K158" s="355"/>
      <c r="L158" s="355"/>
      <c r="M158" s="355"/>
      <c r="N158" s="355"/>
      <c r="O158" s="355"/>
      <c r="P158" s="355"/>
      <c r="Q158" s="355"/>
      <c r="R158" s="355"/>
      <c r="S158" s="355"/>
      <c r="T158" s="355"/>
      <c r="U158" s="355"/>
      <c r="V158" s="355"/>
      <c r="W158" s="355"/>
      <c r="X158" s="355"/>
      <c r="Y158" s="355"/>
      <c r="Z158" s="355"/>
    </row>
    <row r="159" spans="1:26" ht="15.75" customHeight="1">
      <c r="A159" s="348"/>
      <c r="B159" s="353"/>
      <c r="C159" s="363"/>
      <c r="D159" s="355"/>
      <c r="E159" s="355"/>
      <c r="F159" s="355"/>
      <c r="G159" s="355"/>
      <c r="H159" s="355"/>
      <c r="I159" s="355"/>
      <c r="J159" s="355"/>
      <c r="K159" s="355"/>
      <c r="L159" s="355"/>
      <c r="M159" s="355"/>
      <c r="N159" s="355"/>
      <c r="O159" s="355"/>
      <c r="P159" s="355"/>
      <c r="Q159" s="355"/>
      <c r="R159" s="355"/>
      <c r="S159" s="355"/>
      <c r="T159" s="355"/>
      <c r="U159" s="355"/>
      <c r="V159" s="355"/>
      <c r="W159" s="355"/>
      <c r="X159" s="355"/>
      <c r="Y159" s="355"/>
      <c r="Z159" s="355"/>
    </row>
    <row r="160" spans="1:26" ht="15.75" customHeight="1">
      <c r="A160" s="348"/>
      <c r="B160" s="353"/>
      <c r="C160" s="363"/>
      <c r="D160" s="355"/>
      <c r="E160" s="355"/>
      <c r="F160" s="355"/>
      <c r="G160" s="355"/>
      <c r="H160" s="355"/>
      <c r="I160" s="355"/>
      <c r="J160" s="355"/>
      <c r="K160" s="355"/>
      <c r="L160" s="355"/>
      <c r="M160" s="355"/>
      <c r="N160" s="355"/>
      <c r="O160" s="355"/>
      <c r="P160" s="355"/>
      <c r="Q160" s="355"/>
      <c r="R160" s="355"/>
      <c r="S160" s="355"/>
      <c r="T160" s="355"/>
      <c r="U160" s="355"/>
      <c r="V160" s="355"/>
      <c r="W160" s="355"/>
      <c r="X160" s="355"/>
      <c r="Y160" s="355"/>
      <c r="Z160" s="355"/>
    </row>
    <row r="161" spans="1:26" ht="15.75" customHeight="1">
      <c r="A161" s="348"/>
      <c r="B161" s="353"/>
      <c r="C161" s="363"/>
      <c r="D161" s="355"/>
      <c r="E161" s="355"/>
      <c r="F161" s="355"/>
      <c r="G161" s="355"/>
      <c r="H161" s="355"/>
      <c r="I161" s="355"/>
      <c r="J161" s="355"/>
      <c r="K161" s="355"/>
      <c r="L161" s="355"/>
      <c r="M161" s="355"/>
      <c r="N161" s="355"/>
      <c r="O161" s="355"/>
      <c r="P161" s="355"/>
      <c r="Q161" s="355"/>
      <c r="R161" s="355"/>
      <c r="S161" s="355"/>
      <c r="T161" s="355"/>
      <c r="U161" s="355"/>
      <c r="V161" s="355"/>
      <c r="W161" s="355"/>
      <c r="X161" s="355"/>
      <c r="Y161" s="355"/>
      <c r="Z161" s="355"/>
    </row>
    <row r="162" spans="1:26" ht="15.75" customHeight="1">
      <c r="A162" s="348"/>
      <c r="B162" s="353"/>
      <c r="C162" s="363"/>
      <c r="D162" s="355"/>
      <c r="E162" s="355"/>
      <c r="F162" s="355"/>
      <c r="G162" s="355"/>
      <c r="H162" s="355"/>
      <c r="I162" s="355"/>
      <c r="J162" s="355"/>
      <c r="K162" s="355"/>
      <c r="L162" s="355"/>
      <c r="M162" s="355"/>
      <c r="N162" s="355"/>
      <c r="O162" s="355"/>
      <c r="P162" s="355"/>
      <c r="Q162" s="355"/>
      <c r="R162" s="355"/>
      <c r="S162" s="355"/>
      <c r="T162" s="355"/>
      <c r="U162" s="355"/>
      <c r="V162" s="355"/>
      <c r="W162" s="355"/>
      <c r="X162" s="355"/>
      <c r="Y162" s="355"/>
      <c r="Z162" s="355"/>
    </row>
    <row r="163" spans="1:26" ht="15.75" customHeight="1">
      <c r="A163" s="348"/>
      <c r="B163" s="353"/>
      <c r="C163" s="363"/>
      <c r="D163" s="355"/>
      <c r="E163" s="355"/>
      <c r="F163" s="355"/>
      <c r="G163" s="355"/>
      <c r="H163" s="355"/>
      <c r="I163" s="355"/>
      <c r="J163" s="355"/>
      <c r="K163" s="355"/>
      <c r="L163" s="355"/>
      <c r="M163" s="355"/>
      <c r="N163" s="355"/>
      <c r="O163" s="355"/>
      <c r="P163" s="355"/>
      <c r="Q163" s="355"/>
      <c r="R163" s="355"/>
      <c r="S163" s="355"/>
      <c r="T163" s="355"/>
      <c r="U163" s="355"/>
      <c r="V163" s="355"/>
      <c r="W163" s="355"/>
      <c r="X163" s="355"/>
      <c r="Y163" s="355"/>
      <c r="Z163" s="355"/>
    </row>
    <row r="164" spans="1:26" ht="15.75" customHeight="1">
      <c r="A164" s="348"/>
      <c r="B164" s="353"/>
      <c r="C164" s="363"/>
      <c r="D164" s="355"/>
      <c r="E164" s="355"/>
      <c r="F164" s="355"/>
      <c r="G164" s="355"/>
      <c r="H164" s="355"/>
      <c r="I164" s="355"/>
      <c r="J164" s="355"/>
      <c r="K164" s="355"/>
      <c r="L164" s="355"/>
      <c r="M164" s="355"/>
      <c r="N164" s="355"/>
      <c r="O164" s="355"/>
      <c r="P164" s="355"/>
      <c r="Q164" s="355"/>
      <c r="R164" s="355"/>
      <c r="S164" s="355"/>
      <c r="T164" s="355"/>
      <c r="U164" s="355"/>
      <c r="V164" s="355"/>
      <c r="W164" s="355"/>
      <c r="X164" s="355"/>
      <c r="Y164" s="355"/>
      <c r="Z164" s="355"/>
    </row>
    <row r="165" spans="1:26" ht="15.75" customHeight="1">
      <c r="A165" s="348"/>
      <c r="B165" s="353"/>
      <c r="C165" s="363"/>
      <c r="D165" s="355"/>
      <c r="E165" s="355"/>
      <c r="F165" s="355"/>
      <c r="G165" s="355"/>
      <c r="H165" s="355"/>
      <c r="I165" s="355"/>
      <c r="J165" s="355"/>
      <c r="K165" s="355"/>
      <c r="L165" s="355"/>
      <c r="M165" s="355"/>
      <c r="N165" s="355"/>
      <c r="O165" s="355"/>
      <c r="P165" s="355"/>
      <c r="Q165" s="355"/>
      <c r="R165" s="355"/>
      <c r="S165" s="355"/>
      <c r="T165" s="355"/>
      <c r="U165" s="355"/>
      <c r="V165" s="355"/>
      <c r="W165" s="355"/>
      <c r="X165" s="355"/>
      <c r="Y165" s="355"/>
      <c r="Z165" s="355"/>
    </row>
    <row r="166" spans="1:26" ht="15.75" customHeight="1">
      <c r="A166" s="348"/>
      <c r="B166" s="353"/>
      <c r="C166" s="363"/>
      <c r="D166" s="355"/>
      <c r="E166" s="355"/>
      <c r="F166" s="355"/>
      <c r="G166" s="355"/>
      <c r="H166" s="355"/>
      <c r="I166" s="355"/>
      <c r="J166" s="355"/>
      <c r="K166" s="355"/>
      <c r="L166" s="355"/>
      <c r="M166" s="355"/>
      <c r="N166" s="355"/>
      <c r="O166" s="355"/>
      <c r="P166" s="355"/>
      <c r="Q166" s="355"/>
      <c r="R166" s="355"/>
      <c r="S166" s="355"/>
      <c r="T166" s="355"/>
      <c r="U166" s="355"/>
      <c r="V166" s="355"/>
      <c r="W166" s="355"/>
      <c r="X166" s="355"/>
      <c r="Y166" s="355"/>
      <c r="Z166" s="355"/>
    </row>
    <row r="167" spans="1:26" ht="15.75" customHeight="1">
      <c r="A167" s="348"/>
      <c r="B167" s="353"/>
      <c r="C167" s="363"/>
      <c r="D167" s="355"/>
      <c r="E167" s="355"/>
      <c r="F167" s="355"/>
      <c r="G167" s="355"/>
      <c r="H167" s="355"/>
      <c r="I167" s="355"/>
      <c r="J167" s="355"/>
      <c r="K167" s="355"/>
      <c r="L167" s="355"/>
      <c r="M167" s="355"/>
      <c r="N167" s="355"/>
      <c r="O167" s="355"/>
      <c r="P167" s="355"/>
      <c r="Q167" s="355"/>
      <c r="R167" s="355"/>
      <c r="S167" s="355"/>
      <c r="T167" s="355"/>
      <c r="U167" s="355"/>
      <c r="V167" s="355"/>
      <c r="W167" s="355"/>
      <c r="X167" s="355"/>
      <c r="Y167" s="355"/>
      <c r="Z167" s="355"/>
    </row>
    <row r="168" spans="1:26" ht="15.75" customHeight="1">
      <c r="A168" s="348"/>
      <c r="B168" s="353"/>
      <c r="C168" s="363"/>
      <c r="D168" s="355"/>
      <c r="E168" s="355"/>
      <c r="F168" s="355"/>
      <c r="G168" s="355"/>
      <c r="H168" s="355"/>
      <c r="I168" s="355"/>
      <c r="J168" s="355"/>
      <c r="K168" s="355"/>
      <c r="L168" s="355"/>
      <c r="M168" s="355"/>
      <c r="N168" s="355"/>
      <c r="O168" s="355"/>
      <c r="P168" s="355"/>
      <c r="Q168" s="355"/>
      <c r="R168" s="355"/>
      <c r="S168" s="355"/>
      <c r="T168" s="355"/>
      <c r="U168" s="355"/>
      <c r="V168" s="355"/>
      <c r="W168" s="355"/>
      <c r="X168" s="355"/>
      <c r="Y168" s="355"/>
      <c r="Z168" s="355"/>
    </row>
    <row r="169" spans="1:26" ht="15.75" customHeight="1">
      <c r="A169" s="348"/>
      <c r="B169" s="353"/>
      <c r="C169" s="363"/>
      <c r="D169" s="355"/>
      <c r="E169" s="355"/>
      <c r="F169" s="355"/>
      <c r="G169" s="355"/>
      <c r="H169" s="355"/>
      <c r="I169" s="355"/>
      <c r="J169" s="355"/>
      <c r="K169" s="355"/>
      <c r="L169" s="355"/>
      <c r="M169" s="355"/>
      <c r="N169" s="355"/>
      <c r="O169" s="355"/>
      <c r="P169" s="355"/>
      <c r="Q169" s="355"/>
      <c r="R169" s="355"/>
      <c r="S169" s="355"/>
      <c r="T169" s="355"/>
      <c r="U169" s="355"/>
      <c r="V169" s="355"/>
      <c r="W169" s="355"/>
      <c r="X169" s="355"/>
      <c r="Y169" s="355"/>
      <c r="Z169" s="355"/>
    </row>
    <row r="170" spans="1:26" ht="15.75" customHeight="1">
      <c r="A170" s="348"/>
      <c r="B170" s="353"/>
      <c r="C170" s="363"/>
      <c r="D170" s="355"/>
      <c r="E170" s="355"/>
      <c r="F170" s="355"/>
      <c r="G170" s="355"/>
      <c r="H170" s="355"/>
      <c r="I170" s="355"/>
      <c r="J170" s="355"/>
      <c r="K170" s="355"/>
      <c r="L170" s="355"/>
      <c r="M170" s="355"/>
      <c r="N170" s="355"/>
      <c r="O170" s="355"/>
      <c r="P170" s="355"/>
      <c r="Q170" s="355"/>
      <c r="R170" s="355"/>
      <c r="S170" s="355"/>
      <c r="T170" s="355"/>
      <c r="U170" s="355"/>
      <c r="V170" s="355"/>
      <c r="W170" s="355"/>
      <c r="X170" s="355"/>
      <c r="Y170" s="355"/>
      <c r="Z170" s="355"/>
    </row>
    <row r="171" spans="1:26" ht="15.75" customHeight="1">
      <c r="A171" s="348"/>
      <c r="B171" s="353"/>
      <c r="C171" s="363"/>
      <c r="D171" s="355"/>
      <c r="E171" s="355"/>
      <c r="F171" s="355"/>
      <c r="G171" s="355"/>
      <c r="H171" s="355"/>
      <c r="I171" s="355"/>
      <c r="J171" s="355"/>
      <c r="K171" s="355"/>
      <c r="L171" s="355"/>
      <c r="M171" s="355"/>
      <c r="N171" s="355"/>
      <c r="O171" s="355"/>
      <c r="P171" s="355"/>
      <c r="Q171" s="355"/>
      <c r="R171" s="355"/>
      <c r="S171" s="355"/>
      <c r="T171" s="355"/>
      <c r="U171" s="355"/>
      <c r="V171" s="355"/>
      <c r="W171" s="355"/>
      <c r="X171" s="355"/>
      <c r="Y171" s="355"/>
      <c r="Z171" s="355"/>
    </row>
    <row r="172" spans="1:26" ht="15.75" customHeight="1">
      <c r="A172" s="348"/>
      <c r="B172" s="353"/>
      <c r="C172" s="363"/>
      <c r="D172" s="355"/>
      <c r="E172" s="355"/>
      <c r="F172" s="355"/>
      <c r="G172" s="355"/>
      <c r="H172" s="355"/>
      <c r="I172" s="355"/>
      <c r="J172" s="355"/>
      <c r="K172" s="355"/>
      <c r="L172" s="355"/>
      <c r="M172" s="355"/>
      <c r="N172" s="355"/>
      <c r="O172" s="355"/>
      <c r="P172" s="355"/>
      <c r="Q172" s="355"/>
      <c r="R172" s="355"/>
      <c r="S172" s="355"/>
      <c r="T172" s="355"/>
      <c r="U172" s="355"/>
      <c r="V172" s="355"/>
      <c r="W172" s="355"/>
      <c r="X172" s="355"/>
      <c r="Y172" s="355"/>
      <c r="Z172" s="355"/>
    </row>
    <row r="173" spans="1:26" ht="15.75" customHeight="1">
      <c r="A173" s="348"/>
      <c r="B173" s="353"/>
      <c r="C173" s="363"/>
      <c r="D173" s="355"/>
      <c r="E173" s="355"/>
      <c r="F173" s="355"/>
      <c r="G173" s="355"/>
      <c r="H173" s="355"/>
      <c r="I173" s="355"/>
      <c r="J173" s="355"/>
      <c r="K173" s="355"/>
      <c r="L173" s="355"/>
      <c r="M173" s="355"/>
      <c r="N173" s="355"/>
      <c r="O173" s="355"/>
      <c r="P173" s="355"/>
      <c r="Q173" s="355"/>
      <c r="R173" s="355"/>
      <c r="S173" s="355"/>
      <c r="T173" s="355"/>
      <c r="U173" s="355"/>
      <c r="V173" s="355"/>
      <c r="W173" s="355"/>
      <c r="X173" s="355"/>
      <c r="Y173" s="355"/>
      <c r="Z173" s="355"/>
    </row>
    <row r="174" spans="1:26" ht="15.75" customHeight="1">
      <c r="A174" s="348"/>
      <c r="B174" s="353"/>
      <c r="C174" s="363"/>
      <c r="D174" s="355"/>
      <c r="E174" s="355"/>
      <c r="F174" s="355"/>
      <c r="G174" s="355"/>
      <c r="H174" s="355"/>
      <c r="I174" s="355"/>
      <c r="J174" s="355"/>
      <c r="K174" s="355"/>
      <c r="L174" s="355"/>
      <c r="M174" s="355"/>
      <c r="N174" s="355"/>
      <c r="O174" s="355"/>
      <c r="P174" s="355"/>
      <c r="Q174" s="355"/>
      <c r="R174" s="355"/>
      <c r="S174" s="355"/>
      <c r="T174" s="355"/>
      <c r="U174" s="355"/>
      <c r="V174" s="355"/>
      <c r="W174" s="355"/>
      <c r="X174" s="355"/>
      <c r="Y174" s="355"/>
      <c r="Z174" s="355"/>
    </row>
    <row r="175" spans="1:26" ht="15.75" customHeight="1">
      <c r="A175" s="348"/>
      <c r="B175" s="353"/>
      <c r="C175" s="363"/>
      <c r="D175" s="355"/>
      <c r="E175" s="355"/>
      <c r="F175" s="355"/>
      <c r="G175" s="355"/>
      <c r="H175" s="355"/>
      <c r="I175" s="355"/>
      <c r="J175" s="355"/>
      <c r="K175" s="355"/>
      <c r="L175" s="355"/>
      <c r="M175" s="355"/>
      <c r="N175" s="355"/>
      <c r="O175" s="355"/>
      <c r="P175" s="355"/>
      <c r="Q175" s="355"/>
      <c r="R175" s="355"/>
      <c r="S175" s="355"/>
      <c r="T175" s="355"/>
      <c r="U175" s="355"/>
      <c r="V175" s="355"/>
      <c r="W175" s="355"/>
      <c r="X175" s="355"/>
      <c r="Y175" s="355"/>
      <c r="Z175" s="355"/>
    </row>
    <row r="176" spans="1:26" ht="15.75" customHeight="1">
      <c r="A176" s="348"/>
      <c r="B176" s="353"/>
      <c r="C176" s="363"/>
      <c r="D176" s="355"/>
      <c r="E176" s="355"/>
      <c r="F176" s="355"/>
      <c r="G176" s="355"/>
      <c r="H176" s="355"/>
      <c r="I176" s="355"/>
      <c r="J176" s="355"/>
      <c r="K176" s="355"/>
      <c r="L176" s="355"/>
      <c r="M176" s="355"/>
      <c r="N176" s="355"/>
      <c r="O176" s="355"/>
      <c r="P176" s="355"/>
      <c r="Q176" s="355"/>
      <c r="R176" s="355"/>
      <c r="S176" s="355"/>
      <c r="T176" s="355"/>
      <c r="U176" s="355"/>
      <c r="V176" s="355"/>
      <c r="W176" s="355"/>
      <c r="X176" s="355"/>
      <c r="Y176" s="355"/>
      <c r="Z176" s="355"/>
    </row>
    <row r="177" spans="1:26" ht="15.75" customHeight="1">
      <c r="A177" s="348"/>
      <c r="B177" s="353"/>
      <c r="C177" s="363"/>
      <c r="D177" s="355"/>
      <c r="E177" s="355"/>
      <c r="F177" s="355"/>
      <c r="G177" s="355"/>
      <c r="H177" s="355"/>
      <c r="I177" s="355"/>
      <c r="J177" s="355"/>
      <c r="K177" s="355"/>
      <c r="L177" s="355"/>
      <c r="M177" s="355"/>
      <c r="N177" s="355"/>
      <c r="O177" s="355"/>
      <c r="P177" s="355"/>
      <c r="Q177" s="355"/>
      <c r="R177" s="355"/>
      <c r="S177" s="355"/>
      <c r="T177" s="355"/>
      <c r="U177" s="355"/>
      <c r="V177" s="355"/>
      <c r="W177" s="355"/>
      <c r="X177" s="355"/>
      <c r="Y177" s="355"/>
      <c r="Z177" s="355"/>
    </row>
    <row r="178" spans="1:26" ht="15.75" customHeight="1">
      <c r="A178" s="348"/>
      <c r="B178" s="353"/>
      <c r="C178" s="363"/>
      <c r="D178" s="355"/>
      <c r="E178" s="355"/>
      <c r="F178" s="355"/>
      <c r="G178" s="355"/>
      <c r="H178" s="355"/>
      <c r="I178" s="355"/>
      <c r="J178" s="355"/>
      <c r="K178" s="355"/>
      <c r="L178" s="355"/>
      <c r="M178" s="355"/>
      <c r="N178" s="355"/>
      <c r="O178" s="355"/>
      <c r="P178" s="355"/>
      <c r="Q178" s="355"/>
      <c r="R178" s="355"/>
      <c r="S178" s="355"/>
      <c r="T178" s="355"/>
      <c r="U178" s="355"/>
      <c r="V178" s="355"/>
      <c r="W178" s="355"/>
      <c r="X178" s="355"/>
      <c r="Y178" s="355"/>
      <c r="Z178" s="355"/>
    </row>
    <row r="179" spans="1:26" ht="15.75" customHeight="1">
      <c r="A179" s="348"/>
      <c r="B179" s="353"/>
      <c r="C179" s="363"/>
      <c r="D179" s="355"/>
      <c r="E179" s="355"/>
      <c r="F179" s="355"/>
      <c r="G179" s="355"/>
      <c r="H179" s="355"/>
      <c r="I179" s="355"/>
      <c r="J179" s="355"/>
      <c r="K179" s="355"/>
      <c r="L179" s="355"/>
      <c r="M179" s="355"/>
      <c r="N179" s="355"/>
      <c r="O179" s="355"/>
      <c r="P179" s="355"/>
      <c r="Q179" s="355"/>
      <c r="R179" s="355"/>
      <c r="S179" s="355"/>
      <c r="T179" s="355"/>
      <c r="U179" s="355"/>
      <c r="V179" s="355"/>
      <c r="W179" s="355"/>
      <c r="X179" s="355"/>
      <c r="Y179" s="355"/>
      <c r="Z179" s="355"/>
    </row>
    <row r="180" spans="1:26" ht="15.75" customHeight="1">
      <c r="A180" s="348"/>
      <c r="B180" s="353"/>
      <c r="C180" s="363"/>
      <c r="D180" s="355"/>
      <c r="E180" s="355"/>
      <c r="F180" s="355"/>
      <c r="G180" s="355"/>
      <c r="H180" s="355"/>
      <c r="I180" s="355"/>
      <c r="J180" s="355"/>
      <c r="K180" s="355"/>
      <c r="L180" s="355"/>
      <c r="M180" s="355"/>
      <c r="N180" s="355"/>
      <c r="O180" s="355"/>
      <c r="P180" s="355"/>
      <c r="Q180" s="355"/>
      <c r="R180" s="355"/>
      <c r="S180" s="355"/>
      <c r="T180" s="355"/>
      <c r="U180" s="355"/>
      <c r="V180" s="355"/>
      <c r="W180" s="355"/>
      <c r="X180" s="355"/>
      <c r="Y180" s="355"/>
      <c r="Z180" s="355"/>
    </row>
    <row r="181" spans="1:26" ht="15.75" customHeight="1">
      <c r="A181" s="348"/>
      <c r="B181" s="353"/>
      <c r="C181" s="363"/>
      <c r="D181" s="355"/>
      <c r="E181" s="355"/>
      <c r="F181" s="355"/>
      <c r="G181" s="355"/>
      <c r="H181" s="355"/>
      <c r="I181" s="355"/>
      <c r="J181" s="355"/>
      <c r="K181" s="355"/>
      <c r="L181" s="355"/>
      <c r="M181" s="355"/>
      <c r="N181" s="355"/>
      <c r="O181" s="355"/>
      <c r="P181" s="355"/>
      <c r="Q181" s="355"/>
      <c r="R181" s="355"/>
      <c r="S181" s="355"/>
      <c r="T181" s="355"/>
      <c r="U181" s="355"/>
      <c r="V181" s="355"/>
      <c r="W181" s="355"/>
      <c r="X181" s="355"/>
      <c r="Y181" s="355"/>
      <c r="Z181" s="355"/>
    </row>
    <row r="182" spans="1:26" ht="15.75" customHeight="1">
      <c r="A182" s="348"/>
      <c r="B182" s="353"/>
      <c r="C182" s="363"/>
      <c r="D182" s="355"/>
      <c r="E182" s="355"/>
      <c r="F182" s="355"/>
      <c r="G182" s="355"/>
      <c r="H182" s="355"/>
      <c r="I182" s="355"/>
      <c r="J182" s="355"/>
      <c r="K182" s="355"/>
      <c r="L182" s="355"/>
      <c r="M182" s="355"/>
      <c r="N182" s="355"/>
      <c r="O182" s="355"/>
      <c r="P182" s="355"/>
      <c r="Q182" s="355"/>
      <c r="R182" s="355"/>
      <c r="S182" s="355"/>
      <c r="T182" s="355"/>
      <c r="U182" s="355"/>
      <c r="V182" s="355"/>
      <c r="W182" s="355"/>
      <c r="X182" s="355"/>
      <c r="Y182" s="355"/>
      <c r="Z182" s="355"/>
    </row>
    <row r="183" spans="1:26" ht="15.75" customHeight="1">
      <c r="A183" s="348"/>
      <c r="B183" s="353"/>
      <c r="C183" s="363"/>
      <c r="D183" s="355"/>
      <c r="E183" s="355"/>
      <c r="F183" s="355"/>
      <c r="G183" s="355"/>
      <c r="H183" s="355"/>
      <c r="I183" s="355"/>
      <c r="J183" s="355"/>
      <c r="K183" s="355"/>
      <c r="L183" s="355"/>
      <c r="M183" s="355"/>
      <c r="N183" s="355"/>
      <c r="O183" s="355"/>
      <c r="P183" s="355"/>
      <c r="Q183" s="355"/>
      <c r="R183" s="355"/>
      <c r="S183" s="355"/>
      <c r="T183" s="355"/>
      <c r="U183" s="355"/>
      <c r="V183" s="355"/>
      <c r="W183" s="355"/>
      <c r="X183" s="355"/>
      <c r="Y183" s="355"/>
      <c r="Z183" s="355"/>
    </row>
    <row r="184" spans="1:26" ht="15.75" customHeight="1">
      <c r="A184" s="348"/>
      <c r="B184" s="353"/>
      <c r="C184" s="363"/>
      <c r="D184" s="355"/>
      <c r="E184" s="355"/>
      <c r="F184" s="355"/>
      <c r="G184" s="355"/>
      <c r="H184" s="355"/>
      <c r="I184" s="355"/>
      <c r="J184" s="355"/>
      <c r="K184" s="355"/>
      <c r="L184" s="355"/>
      <c r="M184" s="355"/>
      <c r="N184" s="355"/>
      <c r="O184" s="355"/>
      <c r="P184" s="355"/>
      <c r="Q184" s="355"/>
      <c r="R184" s="355"/>
      <c r="S184" s="355"/>
      <c r="T184" s="355"/>
      <c r="U184" s="355"/>
      <c r="V184" s="355"/>
      <c r="W184" s="355"/>
      <c r="X184" s="355"/>
      <c r="Y184" s="355"/>
      <c r="Z184" s="355"/>
    </row>
    <row r="185" spans="1:26" ht="15.75" customHeight="1">
      <c r="A185" s="348"/>
      <c r="B185" s="353"/>
      <c r="C185" s="363"/>
      <c r="D185" s="355"/>
      <c r="E185" s="355"/>
      <c r="F185" s="355"/>
      <c r="G185" s="355"/>
      <c r="H185" s="355"/>
      <c r="I185" s="355"/>
      <c r="J185" s="355"/>
      <c r="K185" s="355"/>
      <c r="L185" s="355"/>
      <c r="M185" s="355"/>
      <c r="N185" s="355"/>
      <c r="O185" s="355"/>
      <c r="P185" s="355"/>
      <c r="Q185" s="355"/>
      <c r="R185" s="355"/>
      <c r="S185" s="355"/>
      <c r="T185" s="355"/>
      <c r="U185" s="355"/>
      <c r="V185" s="355"/>
      <c r="W185" s="355"/>
      <c r="X185" s="355"/>
      <c r="Y185" s="355"/>
      <c r="Z185" s="355"/>
    </row>
    <row r="186" spans="1:26" ht="15.75" customHeight="1">
      <c r="A186" s="348"/>
      <c r="B186" s="353"/>
      <c r="C186" s="363"/>
      <c r="D186" s="355"/>
      <c r="E186" s="355"/>
      <c r="F186" s="355"/>
      <c r="G186" s="355"/>
      <c r="H186" s="355"/>
      <c r="I186" s="355"/>
      <c r="J186" s="355"/>
      <c r="K186" s="355"/>
      <c r="L186" s="355"/>
      <c r="M186" s="355"/>
      <c r="N186" s="355"/>
      <c r="O186" s="355"/>
      <c r="P186" s="355"/>
      <c r="Q186" s="355"/>
      <c r="R186" s="355"/>
      <c r="S186" s="355"/>
      <c r="T186" s="355"/>
      <c r="U186" s="355"/>
      <c r="V186" s="355"/>
      <c r="W186" s="355"/>
      <c r="X186" s="355"/>
      <c r="Y186" s="355"/>
      <c r="Z186" s="355"/>
    </row>
    <row r="187" spans="1:26" ht="15.75" customHeight="1">
      <c r="A187" s="348"/>
      <c r="B187" s="353"/>
      <c r="C187" s="363"/>
      <c r="D187" s="355"/>
      <c r="E187" s="355"/>
      <c r="F187" s="355"/>
      <c r="G187" s="355"/>
      <c r="H187" s="355"/>
      <c r="I187" s="355"/>
      <c r="J187" s="355"/>
      <c r="K187" s="355"/>
      <c r="L187" s="355"/>
      <c r="M187" s="355"/>
      <c r="N187" s="355"/>
      <c r="O187" s="355"/>
      <c r="P187" s="355"/>
      <c r="Q187" s="355"/>
      <c r="R187" s="355"/>
      <c r="S187" s="355"/>
      <c r="T187" s="355"/>
      <c r="U187" s="355"/>
      <c r="V187" s="355"/>
      <c r="W187" s="355"/>
      <c r="X187" s="355"/>
      <c r="Y187" s="355"/>
      <c r="Z187" s="355"/>
    </row>
    <row r="188" spans="1:26" ht="15.75" customHeight="1">
      <c r="A188" s="348"/>
      <c r="B188" s="353"/>
      <c r="C188" s="363"/>
      <c r="D188" s="355"/>
      <c r="E188" s="355"/>
      <c r="F188" s="355"/>
      <c r="G188" s="355"/>
      <c r="H188" s="355"/>
      <c r="I188" s="355"/>
      <c r="J188" s="355"/>
      <c r="K188" s="355"/>
      <c r="L188" s="355"/>
      <c r="M188" s="355"/>
      <c r="N188" s="355"/>
      <c r="O188" s="355"/>
      <c r="P188" s="355"/>
      <c r="Q188" s="355"/>
      <c r="R188" s="355"/>
      <c r="S188" s="355"/>
      <c r="T188" s="355"/>
      <c r="U188" s="355"/>
      <c r="V188" s="355"/>
      <c r="W188" s="355"/>
      <c r="X188" s="355"/>
      <c r="Y188" s="355"/>
      <c r="Z188" s="355"/>
    </row>
    <row r="189" spans="1:26" ht="15.75" customHeight="1">
      <c r="A189" s="348"/>
      <c r="B189" s="353"/>
      <c r="C189" s="363"/>
      <c r="D189" s="355"/>
      <c r="E189" s="355"/>
      <c r="F189" s="355"/>
      <c r="G189" s="355"/>
      <c r="H189" s="355"/>
      <c r="I189" s="355"/>
      <c r="J189" s="355"/>
      <c r="K189" s="355"/>
      <c r="L189" s="355"/>
      <c r="M189" s="355"/>
      <c r="N189" s="355"/>
      <c r="O189" s="355"/>
      <c r="P189" s="355"/>
      <c r="Q189" s="355"/>
      <c r="R189" s="355"/>
      <c r="S189" s="355"/>
      <c r="T189" s="355"/>
      <c r="U189" s="355"/>
      <c r="V189" s="355"/>
      <c r="W189" s="355"/>
      <c r="X189" s="355"/>
      <c r="Y189" s="355"/>
      <c r="Z189" s="355"/>
    </row>
    <row r="190" spans="1:26" ht="15.75" customHeight="1">
      <c r="A190" s="348"/>
      <c r="B190" s="353"/>
      <c r="C190" s="363"/>
      <c r="D190" s="355"/>
      <c r="E190" s="355"/>
      <c r="F190" s="355"/>
      <c r="G190" s="355"/>
      <c r="H190" s="355"/>
      <c r="I190" s="355"/>
      <c r="J190" s="355"/>
      <c r="K190" s="355"/>
      <c r="L190" s="355"/>
      <c r="M190" s="355"/>
      <c r="N190" s="355"/>
      <c r="O190" s="355"/>
      <c r="P190" s="355"/>
      <c r="Q190" s="355"/>
      <c r="R190" s="355"/>
      <c r="S190" s="355"/>
      <c r="T190" s="355"/>
      <c r="U190" s="355"/>
      <c r="V190" s="355"/>
      <c r="W190" s="355"/>
      <c r="X190" s="355"/>
      <c r="Y190" s="355"/>
      <c r="Z190" s="355"/>
    </row>
    <row r="191" spans="1:26" ht="15.75" customHeight="1">
      <c r="A191" s="348"/>
      <c r="B191" s="353"/>
      <c r="C191" s="363"/>
      <c r="D191" s="355"/>
      <c r="E191" s="355"/>
      <c r="F191" s="355"/>
      <c r="G191" s="355"/>
      <c r="H191" s="355"/>
      <c r="I191" s="355"/>
      <c r="J191" s="355"/>
      <c r="K191" s="355"/>
      <c r="L191" s="355"/>
      <c r="M191" s="355"/>
      <c r="N191" s="355"/>
      <c r="O191" s="355"/>
      <c r="P191" s="355"/>
      <c r="Q191" s="355"/>
      <c r="R191" s="355"/>
      <c r="S191" s="355"/>
      <c r="T191" s="355"/>
      <c r="U191" s="355"/>
      <c r="V191" s="355"/>
      <c r="W191" s="355"/>
      <c r="X191" s="355"/>
      <c r="Y191" s="355"/>
      <c r="Z191" s="355"/>
    </row>
    <row r="192" spans="1:26" ht="15.75" customHeight="1">
      <c r="A192" s="348"/>
      <c r="B192" s="353"/>
      <c r="C192" s="363"/>
      <c r="D192" s="355"/>
      <c r="E192" s="355"/>
      <c r="F192" s="355"/>
      <c r="G192" s="355"/>
      <c r="H192" s="355"/>
      <c r="I192" s="355"/>
      <c r="J192" s="355"/>
      <c r="K192" s="355"/>
      <c r="L192" s="355"/>
      <c r="M192" s="355"/>
      <c r="N192" s="355"/>
      <c r="O192" s="355"/>
      <c r="P192" s="355"/>
      <c r="Q192" s="355"/>
      <c r="R192" s="355"/>
      <c r="S192" s="355"/>
      <c r="T192" s="355"/>
      <c r="U192" s="355"/>
      <c r="V192" s="355"/>
      <c r="W192" s="355"/>
      <c r="X192" s="355"/>
      <c r="Y192" s="355"/>
      <c r="Z192" s="355"/>
    </row>
    <row r="193" spans="1:26" ht="15.75" customHeight="1">
      <c r="A193" s="348"/>
      <c r="B193" s="353"/>
      <c r="C193" s="363"/>
      <c r="D193" s="355"/>
      <c r="E193" s="355"/>
      <c r="F193" s="355"/>
      <c r="G193" s="355"/>
      <c r="H193" s="355"/>
      <c r="I193" s="355"/>
      <c r="J193" s="355"/>
      <c r="K193" s="355"/>
      <c r="L193" s="355"/>
      <c r="M193" s="355"/>
      <c r="N193" s="355"/>
      <c r="O193" s="355"/>
      <c r="P193" s="355"/>
      <c r="Q193" s="355"/>
      <c r="R193" s="355"/>
      <c r="S193" s="355"/>
      <c r="T193" s="355"/>
      <c r="U193" s="355"/>
      <c r="V193" s="355"/>
      <c r="W193" s="355"/>
      <c r="X193" s="355"/>
      <c r="Y193" s="355"/>
      <c r="Z193" s="355"/>
    </row>
    <row r="194" spans="1:26" ht="15.75" customHeight="1">
      <c r="A194" s="348"/>
      <c r="B194" s="353"/>
      <c r="C194" s="363"/>
      <c r="D194" s="355"/>
      <c r="E194" s="355"/>
      <c r="F194" s="355"/>
      <c r="G194" s="355"/>
      <c r="H194" s="355"/>
      <c r="I194" s="355"/>
      <c r="J194" s="355"/>
      <c r="K194" s="355"/>
      <c r="L194" s="355"/>
      <c r="M194" s="355"/>
      <c r="N194" s="355"/>
      <c r="O194" s="355"/>
      <c r="P194" s="355"/>
      <c r="Q194" s="355"/>
      <c r="R194" s="355"/>
      <c r="S194" s="355"/>
      <c r="T194" s="355"/>
      <c r="U194" s="355"/>
      <c r="V194" s="355"/>
      <c r="W194" s="355"/>
      <c r="X194" s="355"/>
      <c r="Y194" s="355"/>
      <c r="Z194" s="355"/>
    </row>
    <row r="195" spans="1:26" ht="15.75" customHeight="1">
      <c r="A195" s="348"/>
      <c r="B195" s="353"/>
      <c r="C195" s="363"/>
      <c r="D195" s="355"/>
      <c r="E195" s="355"/>
      <c r="F195" s="355"/>
      <c r="G195" s="355"/>
      <c r="H195" s="355"/>
      <c r="I195" s="355"/>
      <c r="J195" s="355"/>
      <c r="K195" s="355"/>
      <c r="L195" s="355"/>
      <c r="M195" s="355"/>
      <c r="N195" s="355"/>
      <c r="O195" s="355"/>
      <c r="P195" s="355"/>
      <c r="Q195" s="355"/>
      <c r="R195" s="355"/>
      <c r="S195" s="355"/>
      <c r="T195" s="355"/>
      <c r="U195" s="355"/>
      <c r="V195" s="355"/>
      <c r="W195" s="355"/>
      <c r="X195" s="355"/>
      <c r="Y195" s="355"/>
      <c r="Z195" s="355"/>
    </row>
    <row r="196" spans="1:26" ht="15.75" customHeight="1">
      <c r="A196" s="348"/>
      <c r="B196" s="353"/>
      <c r="C196" s="363"/>
      <c r="D196" s="355"/>
      <c r="E196" s="355"/>
      <c r="F196" s="355"/>
      <c r="G196" s="355"/>
      <c r="H196" s="355"/>
      <c r="I196" s="355"/>
      <c r="J196" s="355"/>
      <c r="K196" s="355"/>
      <c r="L196" s="355"/>
      <c r="M196" s="355"/>
      <c r="N196" s="355"/>
      <c r="O196" s="355"/>
      <c r="P196" s="355"/>
      <c r="Q196" s="355"/>
      <c r="R196" s="355"/>
      <c r="S196" s="355"/>
      <c r="T196" s="355"/>
      <c r="U196" s="355"/>
      <c r="V196" s="355"/>
      <c r="W196" s="355"/>
      <c r="X196" s="355"/>
      <c r="Y196" s="355"/>
      <c r="Z196" s="355"/>
    </row>
    <row r="197" spans="1:26" ht="15.75" customHeight="1">
      <c r="A197" s="348"/>
      <c r="B197" s="353"/>
      <c r="C197" s="363"/>
      <c r="D197" s="355"/>
      <c r="E197" s="355"/>
      <c r="F197" s="355"/>
      <c r="G197" s="355"/>
      <c r="H197" s="355"/>
      <c r="I197" s="355"/>
      <c r="J197" s="355"/>
      <c r="K197" s="355"/>
      <c r="L197" s="355"/>
      <c r="M197" s="355"/>
      <c r="N197" s="355"/>
      <c r="O197" s="355"/>
      <c r="P197" s="355"/>
      <c r="Q197" s="355"/>
      <c r="R197" s="355"/>
      <c r="S197" s="355"/>
      <c r="T197" s="355"/>
      <c r="U197" s="355"/>
      <c r="V197" s="355"/>
      <c r="W197" s="355"/>
      <c r="X197" s="355"/>
      <c r="Y197" s="355"/>
      <c r="Z197" s="355"/>
    </row>
    <row r="198" spans="1:26" ht="15.75" customHeight="1">
      <c r="A198" s="348"/>
      <c r="B198" s="353"/>
      <c r="C198" s="363"/>
      <c r="D198" s="355"/>
      <c r="E198" s="355"/>
      <c r="F198" s="355"/>
      <c r="G198" s="355"/>
      <c r="H198" s="355"/>
      <c r="I198" s="355"/>
      <c r="J198" s="355"/>
      <c r="K198" s="355"/>
      <c r="L198" s="355"/>
      <c r="M198" s="355"/>
      <c r="N198" s="355"/>
      <c r="O198" s="355"/>
      <c r="P198" s="355"/>
      <c r="Q198" s="355"/>
      <c r="R198" s="355"/>
      <c r="S198" s="355"/>
      <c r="T198" s="355"/>
      <c r="U198" s="355"/>
      <c r="V198" s="355"/>
      <c r="W198" s="355"/>
      <c r="X198" s="355"/>
      <c r="Y198" s="355"/>
      <c r="Z198" s="355"/>
    </row>
    <row r="199" spans="1:26" ht="15.75" customHeight="1">
      <c r="A199" s="348"/>
      <c r="B199" s="353"/>
      <c r="C199" s="363"/>
      <c r="D199" s="355"/>
      <c r="E199" s="355"/>
      <c r="F199" s="355"/>
      <c r="G199" s="355"/>
      <c r="H199" s="355"/>
      <c r="I199" s="355"/>
      <c r="J199" s="355"/>
      <c r="K199" s="355"/>
      <c r="L199" s="355"/>
      <c r="M199" s="355"/>
      <c r="N199" s="355"/>
      <c r="O199" s="355"/>
      <c r="P199" s="355"/>
      <c r="Q199" s="355"/>
      <c r="R199" s="355"/>
      <c r="S199" s="355"/>
      <c r="T199" s="355"/>
      <c r="U199" s="355"/>
      <c r="V199" s="355"/>
      <c r="W199" s="355"/>
      <c r="X199" s="355"/>
      <c r="Y199" s="355"/>
      <c r="Z199" s="355"/>
    </row>
    <row r="200" spans="1:26" ht="15.75" customHeight="1">
      <c r="A200" s="348"/>
      <c r="B200" s="353"/>
      <c r="C200" s="363"/>
      <c r="D200" s="355"/>
      <c r="E200" s="355"/>
      <c r="F200" s="355"/>
      <c r="G200" s="355"/>
      <c r="H200" s="355"/>
      <c r="I200" s="355"/>
      <c r="J200" s="355"/>
      <c r="K200" s="355"/>
      <c r="L200" s="355"/>
      <c r="M200" s="355"/>
      <c r="N200" s="355"/>
      <c r="O200" s="355"/>
      <c r="P200" s="355"/>
      <c r="Q200" s="355"/>
      <c r="R200" s="355"/>
      <c r="S200" s="355"/>
      <c r="T200" s="355"/>
      <c r="U200" s="355"/>
      <c r="V200" s="355"/>
      <c r="W200" s="355"/>
      <c r="X200" s="355"/>
      <c r="Y200" s="355"/>
      <c r="Z200" s="355"/>
    </row>
    <row r="201" spans="1:26" ht="15.75" customHeight="1">
      <c r="A201" s="348"/>
      <c r="B201" s="353"/>
      <c r="C201" s="363"/>
      <c r="D201" s="355"/>
      <c r="E201" s="355"/>
      <c r="F201" s="355"/>
      <c r="G201" s="355"/>
      <c r="H201" s="355"/>
      <c r="I201" s="355"/>
      <c r="J201" s="355"/>
      <c r="K201" s="355"/>
      <c r="L201" s="355"/>
      <c r="M201" s="355"/>
      <c r="N201" s="355"/>
      <c r="O201" s="355"/>
      <c r="P201" s="355"/>
      <c r="Q201" s="355"/>
      <c r="R201" s="355"/>
      <c r="S201" s="355"/>
      <c r="T201" s="355"/>
      <c r="U201" s="355"/>
      <c r="V201" s="355"/>
      <c r="W201" s="355"/>
      <c r="X201" s="355"/>
      <c r="Y201" s="355"/>
      <c r="Z201" s="355"/>
    </row>
    <row r="202" spans="1:26" ht="15.75" customHeight="1">
      <c r="A202" s="348"/>
      <c r="B202" s="353"/>
      <c r="C202" s="363"/>
      <c r="D202" s="355"/>
      <c r="E202" s="355"/>
      <c r="F202" s="355"/>
      <c r="G202" s="355"/>
      <c r="H202" s="355"/>
      <c r="I202" s="355"/>
      <c r="J202" s="355"/>
      <c r="K202" s="355"/>
      <c r="L202" s="355"/>
      <c r="M202" s="355"/>
      <c r="N202" s="355"/>
      <c r="O202" s="355"/>
      <c r="P202" s="355"/>
      <c r="Q202" s="355"/>
      <c r="R202" s="355"/>
      <c r="S202" s="355"/>
      <c r="T202" s="355"/>
      <c r="U202" s="355"/>
      <c r="V202" s="355"/>
      <c r="W202" s="355"/>
      <c r="X202" s="355"/>
      <c r="Y202" s="355"/>
      <c r="Z202" s="355"/>
    </row>
    <row r="203" spans="1:26" ht="15.75" customHeight="1">
      <c r="A203" s="348"/>
      <c r="B203" s="353"/>
      <c r="C203" s="363"/>
      <c r="D203" s="355"/>
      <c r="E203" s="355"/>
      <c r="F203" s="355"/>
      <c r="G203" s="355"/>
      <c r="H203" s="355"/>
      <c r="I203" s="355"/>
      <c r="J203" s="355"/>
      <c r="K203" s="355"/>
      <c r="L203" s="355"/>
      <c r="M203" s="355"/>
      <c r="N203" s="355"/>
      <c r="O203" s="355"/>
      <c r="P203" s="355"/>
      <c r="Q203" s="355"/>
      <c r="R203" s="355"/>
      <c r="S203" s="355"/>
      <c r="T203" s="355"/>
      <c r="U203" s="355"/>
      <c r="V203" s="355"/>
      <c r="W203" s="355"/>
      <c r="X203" s="355"/>
      <c r="Y203" s="355"/>
      <c r="Z203" s="355"/>
    </row>
    <row r="204" spans="1:26" ht="15.75" customHeight="1">
      <c r="A204" s="348"/>
      <c r="B204" s="353"/>
      <c r="C204" s="363"/>
      <c r="D204" s="355"/>
      <c r="E204" s="355"/>
      <c r="F204" s="355"/>
      <c r="G204" s="355"/>
      <c r="H204" s="355"/>
      <c r="I204" s="355"/>
      <c r="J204" s="355"/>
      <c r="K204" s="355"/>
      <c r="L204" s="355"/>
      <c r="M204" s="355"/>
      <c r="N204" s="355"/>
      <c r="O204" s="355"/>
      <c r="P204" s="355"/>
      <c r="Q204" s="355"/>
      <c r="R204" s="355"/>
      <c r="S204" s="355"/>
      <c r="T204" s="355"/>
      <c r="U204" s="355"/>
      <c r="V204" s="355"/>
      <c r="W204" s="355"/>
      <c r="X204" s="355"/>
      <c r="Y204" s="355"/>
      <c r="Z204" s="355"/>
    </row>
    <row r="205" spans="1:26" ht="15.75" customHeight="1">
      <c r="A205" s="348"/>
      <c r="B205" s="353"/>
      <c r="C205" s="363"/>
      <c r="D205" s="355"/>
      <c r="E205" s="355"/>
      <c r="F205" s="355"/>
      <c r="G205" s="355"/>
      <c r="H205" s="355"/>
      <c r="I205" s="355"/>
      <c r="J205" s="355"/>
      <c r="K205" s="355"/>
      <c r="L205" s="355"/>
      <c r="M205" s="355"/>
      <c r="N205" s="355"/>
      <c r="O205" s="355"/>
      <c r="P205" s="355"/>
      <c r="Q205" s="355"/>
      <c r="R205" s="355"/>
      <c r="S205" s="355"/>
      <c r="T205" s="355"/>
      <c r="U205" s="355"/>
      <c r="V205" s="355"/>
      <c r="W205" s="355"/>
      <c r="X205" s="355"/>
      <c r="Y205" s="355"/>
      <c r="Z205" s="355"/>
    </row>
    <row r="206" spans="1:26" ht="15.75" customHeight="1">
      <c r="A206" s="348"/>
      <c r="B206" s="353"/>
      <c r="C206" s="363"/>
      <c r="D206" s="355"/>
      <c r="E206" s="355"/>
      <c r="F206" s="355"/>
      <c r="G206" s="355"/>
      <c r="H206" s="355"/>
      <c r="I206" s="355"/>
      <c r="J206" s="355"/>
      <c r="K206" s="355"/>
      <c r="L206" s="355"/>
      <c r="M206" s="355"/>
      <c r="N206" s="355"/>
      <c r="O206" s="355"/>
      <c r="P206" s="355"/>
      <c r="Q206" s="355"/>
      <c r="R206" s="355"/>
      <c r="S206" s="355"/>
      <c r="T206" s="355"/>
      <c r="U206" s="355"/>
      <c r="V206" s="355"/>
      <c r="W206" s="355"/>
      <c r="X206" s="355"/>
      <c r="Y206" s="355"/>
      <c r="Z206" s="355"/>
    </row>
    <row r="207" spans="1:26" ht="15.75" customHeight="1">
      <c r="A207" s="348"/>
      <c r="B207" s="353"/>
      <c r="C207" s="363"/>
      <c r="D207" s="355"/>
      <c r="E207" s="355"/>
      <c r="F207" s="355"/>
      <c r="G207" s="355"/>
      <c r="H207" s="355"/>
      <c r="I207" s="355"/>
      <c r="J207" s="355"/>
      <c r="K207" s="355"/>
      <c r="L207" s="355"/>
      <c r="M207" s="355"/>
      <c r="N207" s="355"/>
      <c r="O207" s="355"/>
      <c r="P207" s="355"/>
      <c r="Q207" s="355"/>
      <c r="R207" s="355"/>
      <c r="S207" s="355"/>
      <c r="T207" s="355"/>
      <c r="U207" s="355"/>
      <c r="V207" s="355"/>
      <c r="W207" s="355"/>
      <c r="X207" s="355"/>
      <c r="Y207" s="355"/>
      <c r="Z207" s="355"/>
    </row>
    <row r="208" spans="1:26" ht="15.75" customHeight="1">
      <c r="A208" s="348"/>
      <c r="B208" s="353"/>
      <c r="C208" s="363"/>
      <c r="D208" s="355"/>
      <c r="E208" s="355"/>
      <c r="F208" s="355"/>
      <c r="G208" s="355"/>
      <c r="H208" s="355"/>
      <c r="I208" s="355"/>
      <c r="J208" s="355"/>
      <c r="K208" s="355"/>
      <c r="L208" s="355"/>
      <c r="M208" s="355"/>
      <c r="N208" s="355"/>
      <c r="O208" s="355"/>
      <c r="P208" s="355"/>
      <c r="Q208" s="355"/>
      <c r="R208" s="355"/>
      <c r="S208" s="355"/>
      <c r="T208" s="355"/>
      <c r="U208" s="355"/>
      <c r="V208" s="355"/>
      <c r="W208" s="355"/>
      <c r="X208" s="355"/>
      <c r="Y208" s="355"/>
      <c r="Z208" s="355"/>
    </row>
    <row r="209" spans="1:26" ht="15.75" customHeight="1">
      <c r="A209" s="348"/>
      <c r="B209" s="353"/>
      <c r="C209" s="363"/>
      <c r="D209" s="355"/>
      <c r="E209" s="355"/>
      <c r="F209" s="355"/>
      <c r="G209" s="355"/>
      <c r="H209" s="355"/>
      <c r="I209" s="355"/>
      <c r="J209" s="355"/>
      <c r="K209" s="355"/>
      <c r="L209" s="355"/>
      <c r="M209" s="355"/>
      <c r="N209" s="355"/>
      <c r="O209" s="355"/>
      <c r="P209" s="355"/>
      <c r="Q209" s="355"/>
      <c r="R209" s="355"/>
      <c r="S209" s="355"/>
      <c r="T209" s="355"/>
      <c r="U209" s="355"/>
      <c r="V209" s="355"/>
      <c r="W209" s="355"/>
      <c r="X209" s="355"/>
      <c r="Y209" s="355"/>
      <c r="Z209" s="355"/>
    </row>
    <row r="210" spans="1:26" ht="15.75" customHeight="1">
      <c r="A210" s="348"/>
      <c r="B210" s="353"/>
      <c r="C210" s="363"/>
      <c r="D210" s="355"/>
      <c r="E210" s="355"/>
      <c r="F210" s="355"/>
      <c r="G210" s="355"/>
      <c r="H210" s="355"/>
      <c r="I210" s="355"/>
      <c r="J210" s="355"/>
      <c r="K210" s="355"/>
      <c r="L210" s="355"/>
      <c r="M210" s="355"/>
      <c r="N210" s="355"/>
      <c r="O210" s="355"/>
      <c r="P210" s="355"/>
      <c r="Q210" s="355"/>
      <c r="R210" s="355"/>
      <c r="S210" s="355"/>
      <c r="T210" s="355"/>
      <c r="U210" s="355"/>
      <c r="V210" s="355"/>
      <c r="W210" s="355"/>
      <c r="X210" s="355"/>
      <c r="Y210" s="355"/>
      <c r="Z210" s="355"/>
    </row>
    <row r="211" spans="1:26" ht="15.75" customHeight="1">
      <c r="A211" s="348"/>
      <c r="B211" s="353"/>
      <c r="C211" s="363"/>
      <c r="D211" s="355"/>
      <c r="E211" s="355"/>
      <c r="F211" s="355"/>
      <c r="G211" s="355"/>
      <c r="H211" s="355"/>
      <c r="I211" s="355"/>
      <c r="J211" s="355"/>
      <c r="K211" s="355"/>
      <c r="L211" s="355"/>
      <c r="M211" s="355"/>
      <c r="N211" s="355"/>
      <c r="O211" s="355"/>
      <c r="P211" s="355"/>
      <c r="Q211" s="355"/>
      <c r="R211" s="355"/>
      <c r="S211" s="355"/>
      <c r="T211" s="355"/>
      <c r="U211" s="355"/>
      <c r="V211" s="355"/>
      <c r="W211" s="355"/>
      <c r="X211" s="355"/>
      <c r="Y211" s="355"/>
      <c r="Z211" s="355"/>
    </row>
    <row r="212" spans="1:26" ht="15.75" customHeight="1">
      <c r="A212" s="348"/>
      <c r="B212" s="353"/>
      <c r="C212" s="363"/>
      <c r="D212" s="355"/>
      <c r="E212" s="355"/>
      <c r="F212" s="355"/>
      <c r="G212" s="355"/>
      <c r="H212" s="355"/>
      <c r="I212" s="355"/>
      <c r="J212" s="355"/>
      <c r="K212" s="355"/>
      <c r="L212" s="355"/>
      <c r="M212" s="355"/>
      <c r="N212" s="355"/>
      <c r="O212" s="355"/>
      <c r="P212" s="355"/>
      <c r="Q212" s="355"/>
      <c r="R212" s="355"/>
      <c r="S212" s="355"/>
      <c r="T212" s="355"/>
      <c r="U212" s="355"/>
      <c r="V212" s="355"/>
      <c r="W212" s="355"/>
      <c r="X212" s="355"/>
      <c r="Y212" s="355"/>
      <c r="Z212" s="355"/>
    </row>
    <row r="213" spans="1:26" ht="15.75" customHeight="1">
      <c r="A213" s="348"/>
      <c r="B213" s="353"/>
      <c r="C213" s="363"/>
      <c r="D213" s="355"/>
      <c r="E213" s="355"/>
      <c r="F213" s="355"/>
      <c r="G213" s="355"/>
      <c r="H213" s="355"/>
      <c r="I213" s="355"/>
      <c r="J213" s="355"/>
      <c r="K213" s="355"/>
      <c r="L213" s="355"/>
      <c r="M213" s="355"/>
      <c r="N213" s="355"/>
      <c r="O213" s="355"/>
      <c r="P213" s="355"/>
      <c r="Q213" s="355"/>
      <c r="R213" s="355"/>
      <c r="S213" s="355"/>
      <c r="T213" s="355"/>
      <c r="U213" s="355"/>
      <c r="V213" s="355"/>
      <c r="W213" s="355"/>
      <c r="X213" s="355"/>
      <c r="Y213" s="355"/>
      <c r="Z213" s="355"/>
    </row>
    <row r="214" spans="1:26" ht="15.75" customHeight="1">
      <c r="A214" s="348"/>
      <c r="B214" s="353"/>
      <c r="C214" s="363"/>
      <c r="D214" s="355"/>
      <c r="E214" s="355"/>
      <c r="F214" s="355"/>
      <c r="G214" s="355"/>
      <c r="H214" s="355"/>
      <c r="I214" s="355"/>
      <c r="J214" s="355"/>
      <c r="K214" s="355"/>
      <c r="L214" s="355"/>
      <c r="M214" s="355"/>
      <c r="N214" s="355"/>
      <c r="O214" s="355"/>
      <c r="P214" s="355"/>
      <c r="Q214" s="355"/>
      <c r="R214" s="355"/>
      <c r="S214" s="355"/>
      <c r="T214" s="355"/>
      <c r="U214" s="355"/>
      <c r="V214" s="355"/>
      <c r="W214" s="355"/>
      <c r="X214" s="355"/>
      <c r="Y214" s="355"/>
      <c r="Z214" s="355"/>
    </row>
    <row r="215" spans="1:26" ht="15.75" customHeight="1">
      <c r="A215" s="348"/>
      <c r="B215" s="353"/>
      <c r="C215" s="363"/>
      <c r="D215" s="355"/>
      <c r="E215" s="355"/>
      <c r="F215" s="355"/>
      <c r="G215" s="355"/>
      <c r="H215" s="355"/>
      <c r="I215" s="355"/>
      <c r="J215" s="355"/>
      <c r="K215" s="355"/>
      <c r="L215" s="355"/>
      <c r="M215" s="355"/>
      <c r="N215" s="355"/>
      <c r="O215" s="355"/>
      <c r="P215" s="355"/>
      <c r="Q215" s="355"/>
      <c r="R215" s="355"/>
      <c r="S215" s="355"/>
      <c r="T215" s="355"/>
      <c r="U215" s="355"/>
      <c r="V215" s="355"/>
      <c r="W215" s="355"/>
      <c r="X215" s="355"/>
      <c r="Y215" s="355"/>
      <c r="Z215" s="355"/>
    </row>
    <row r="216" spans="1:26" ht="15.75" customHeight="1">
      <c r="A216" s="348"/>
      <c r="B216" s="353"/>
      <c r="C216" s="363"/>
      <c r="D216" s="355"/>
      <c r="E216" s="355"/>
      <c r="F216" s="355"/>
      <c r="G216" s="355"/>
      <c r="H216" s="355"/>
      <c r="I216" s="355"/>
      <c r="J216" s="355"/>
      <c r="K216" s="355"/>
      <c r="L216" s="355"/>
      <c r="M216" s="355"/>
      <c r="N216" s="355"/>
      <c r="O216" s="355"/>
      <c r="P216" s="355"/>
      <c r="Q216" s="355"/>
      <c r="R216" s="355"/>
      <c r="S216" s="355"/>
      <c r="T216" s="355"/>
      <c r="U216" s="355"/>
      <c r="V216" s="355"/>
      <c r="W216" s="355"/>
      <c r="X216" s="355"/>
      <c r="Y216" s="355"/>
      <c r="Z216" s="355"/>
    </row>
    <row r="217" spans="1:26" ht="15.75" customHeight="1">
      <c r="A217" s="348"/>
      <c r="B217" s="353"/>
      <c r="C217" s="363"/>
      <c r="D217" s="355"/>
      <c r="E217" s="355"/>
      <c r="F217" s="355"/>
      <c r="G217" s="355"/>
      <c r="H217" s="355"/>
      <c r="I217" s="355"/>
      <c r="J217" s="355"/>
      <c r="K217" s="355"/>
      <c r="L217" s="355"/>
      <c r="M217" s="355"/>
      <c r="N217" s="355"/>
      <c r="O217" s="355"/>
      <c r="P217" s="355"/>
      <c r="Q217" s="355"/>
      <c r="R217" s="355"/>
      <c r="S217" s="355"/>
      <c r="T217" s="355"/>
      <c r="U217" s="355"/>
      <c r="V217" s="355"/>
      <c r="W217" s="355"/>
      <c r="X217" s="355"/>
      <c r="Y217" s="355"/>
      <c r="Z217" s="355"/>
    </row>
    <row r="218" spans="1:26" ht="15.75" customHeight="1">
      <c r="A218" s="348"/>
      <c r="B218" s="353"/>
      <c r="C218" s="363"/>
      <c r="D218" s="355"/>
      <c r="E218" s="355"/>
      <c r="F218" s="355"/>
      <c r="G218" s="355"/>
      <c r="H218" s="355"/>
      <c r="I218" s="355"/>
      <c r="J218" s="355"/>
      <c r="K218" s="355"/>
      <c r="L218" s="355"/>
      <c r="M218" s="355"/>
      <c r="N218" s="355"/>
      <c r="O218" s="355"/>
      <c r="P218" s="355"/>
      <c r="Q218" s="355"/>
      <c r="R218" s="355"/>
      <c r="S218" s="355"/>
      <c r="T218" s="355"/>
      <c r="U218" s="355"/>
      <c r="V218" s="355"/>
      <c r="W218" s="355"/>
      <c r="X218" s="355"/>
      <c r="Y218" s="355"/>
      <c r="Z218" s="355"/>
    </row>
    <row r="219" spans="1:26" ht="15.75" customHeight="1">
      <c r="A219" s="348"/>
      <c r="B219" s="353"/>
      <c r="C219" s="363"/>
      <c r="D219" s="355"/>
      <c r="E219" s="355"/>
      <c r="F219" s="355"/>
      <c r="G219" s="355"/>
      <c r="H219" s="355"/>
      <c r="I219" s="355"/>
      <c r="J219" s="355"/>
      <c r="K219" s="355"/>
      <c r="L219" s="355"/>
      <c r="M219" s="355"/>
      <c r="N219" s="355"/>
      <c r="O219" s="355"/>
      <c r="P219" s="355"/>
      <c r="Q219" s="355"/>
      <c r="R219" s="355"/>
      <c r="S219" s="355"/>
      <c r="T219" s="355"/>
      <c r="U219" s="355"/>
      <c r="V219" s="355"/>
      <c r="W219" s="355"/>
      <c r="X219" s="355"/>
      <c r="Y219" s="355"/>
      <c r="Z219" s="355"/>
    </row>
    <row r="220" spans="1:26" ht="15.75" customHeight="1">
      <c r="A220" s="348"/>
      <c r="B220" s="353"/>
      <c r="C220" s="363"/>
      <c r="D220" s="355"/>
      <c r="E220" s="355"/>
      <c r="F220" s="355"/>
      <c r="G220" s="355"/>
      <c r="H220" s="355"/>
      <c r="I220" s="355"/>
      <c r="J220" s="355"/>
      <c r="K220" s="355"/>
      <c r="L220" s="355"/>
      <c r="M220" s="355"/>
      <c r="N220" s="355"/>
      <c r="O220" s="355"/>
      <c r="P220" s="355"/>
      <c r="Q220" s="355"/>
      <c r="R220" s="355"/>
      <c r="S220" s="355"/>
      <c r="T220" s="355"/>
      <c r="U220" s="355"/>
      <c r="V220" s="355"/>
      <c r="W220" s="355"/>
      <c r="X220" s="355"/>
      <c r="Y220" s="355"/>
      <c r="Z220" s="355"/>
    </row>
    <row r="221" spans="1:26" ht="15.75" customHeight="1">
      <c r="A221" s="348"/>
      <c r="B221" s="353"/>
      <c r="C221" s="363"/>
      <c r="D221" s="355"/>
      <c r="E221" s="355"/>
      <c r="F221" s="355"/>
      <c r="G221" s="355"/>
      <c r="H221" s="355"/>
      <c r="I221" s="355"/>
      <c r="J221" s="355"/>
      <c r="K221" s="355"/>
      <c r="L221" s="355"/>
      <c r="M221" s="355"/>
      <c r="N221" s="355"/>
      <c r="O221" s="355"/>
      <c r="P221" s="355"/>
      <c r="Q221" s="355"/>
      <c r="R221" s="355"/>
      <c r="S221" s="355"/>
      <c r="T221" s="355"/>
      <c r="U221" s="355"/>
      <c r="V221" s="355"/>
      <c r="W221" s="355"/>
      <c r="X221" s="355"/>
      <c r="Y221" s="355"/>
      <c r="Z221" s="355"/>
    </row>
    <row r="222" spans="1:26" ht="15.75" customHeight="1">
      <c r="A222" s="348"/>
      <c r="B222" s="353"/>
      <c r="C222" s="363"/>
      <c r="D222" s="355"/>
      <c r="E222" s="355"/>
      <c r="F222" s="355"/>
      <c r="G222" s="355"/>
      <c r="H222" s="355"/>
      <c r="I222" s="355"/>
      <c r="J222" s="355"/>
      <c r="K222" s="355"/>
      <c r="L222" s="355"/>
      <c r="M222" s="355"/>
      <c r="N222" s="355"/>
      <c r="O222" s="355"/>
      <c r="P222" s="355"/>
      <c r="Q222" s="355"/>
      <c r="R222" s="355"/>
      <c r="S222" s="355"/>
      <c r="T222" s="355"/>
      <c r="U222" s="355"/>
      <c r="V222" s="355"/>
      <c r="W222" s="355"/>
      <c r="X222" s="355"/>
      <c r="Y222" s="355"/>
      <c r="Z222" s="355"/>
    </row>
    <row r="223" spans="1:26" ht="15.75" customHeight="1">
      <c r="A223" s="348"/>
      <c r="B223" s="353"/>
      <c r="C223" s="363"/>
      <c r="D223" s="355"/>
      <c r="E223" s="355"/>
      <c r="F223" s="355"/>
      <c r="G223" s="355"/>
      <c r="H223" s="355"/>
      <c r="I223" s="355"/>
      <c r="J223" s="355"/>
      <c r="K223" s="355"/>
      <c r="L223" s="355"/>
      <c r="M223" s="355"/>
      <c r="N223" s="355"/>
      <c r="O223" s="355"/>
      <c r="P223" s="355"/>
      <c r="Q223" s="355"/>
      <c r="R223" s="355"/>
      <c r="S223" s="355"/>
      <c r="T223" s="355"/>
      <c r="U223" s="355"/>
      <c r="V223" s="355"/>
      <c r="W223" s="355"/>
      <c r="X223" s="355"/>
      <c r="Y223" s="355"/>
      <c r="Z223" s="355"/>
    </row>
    <row r="224" spans="1:26" ht="15.75" customHeight="1">
      <c r="A224" s="348"/>
      <c r="B224" s="353"/>
      <c r="C224" s="363"/>
      <c r="D224" s="355"/>
      <c r="E224" s="355"/>
      <c r="F224" s="355"/>
      <c r="G224" s="355"/>
      <c r="H224" s="355"/>
      <c r="I224" s="355"/>
      <c r="J224" s="355"/>
      <c r="K224" s="355"/>
      <c r="L224" s="355"/>
      <c r="M224" s="355"/>
      <c r="N224" s="355"/>
      <c r="O224" s="355"/>
      <c r="P224" s="355"/>
      <c r="Q224" s="355"/>
      <c r="R224" s="355"/>
      <c r="S224" s="355"/>
      <c r="T224" s="355"/>
      <c r="U224" s="355"/>
      <c r="V224" s="355"/>
      <c r="W224" s="355"/>
      <c r="X224" s="355"/>
      <c r="Y224" s="355"/>
      <c r="Z224" s="355"/>
    </row>
    <row r="225" spans="1:26" ht="15.75" customHeight="1">
      <c r="A225" s="348"/>
      <c r="B225" s="353"/>
      <c r="C225" s="363"/>
      <c r="D225" s="355"/>
      <c r="E225" s="355"/>
      <c r="F225" s="355"/>
      <c r="G225" s="355"/>
      <c r="H225" s="355"/>
      <c r="I225" s="355"/>
      <c r="J225" s="355"/>
      <c r="K225" s="355"/>
      <c r="L225" s="355"/>
      <c r="M225" s="355"/>
      <c r="N225" s="355"/>
      <c r="O225" s="355"/>
      <c r="P225" s="355"/>
      <c r="Q225" s="355"/>
      <c r="R225" s="355"/>
      <c r="S225" s="355"/>
      <c r="T225" s="355"/>
      <c r="U225" s="355"/>
      <c r="V225" s="355"/>
      <c r="W225" s="355"/>
      <c r="X225" s="355"/>
      <c r="Y225" s="355"/>
      <c r="Z225" s="355"/>
    </row>
    <row r="226" spans="1:26" ht="15.75" customHeight="1">
      <c r="A226" s="348"/>
      <c r="B226" s="353"/>
      <c r="C226" s="363"/>
      <c r="D226" s="355"/>
      <c r="E226" s="355"/>
      <c r="F226" s="355"/>
      <c r="G226" s="355"/>
      <c r="H226" s="355"/>
      <c r="I226" s="355"/>
      <c r="J226" s="355"/>
      <c r="K226" s="355"/>
      <c r="L226" s="355"/>
      <c r="M226" s="355"/>
      <c r="N226" s="355"/>
      <c r="O226" s="355"/>
      <c r="P226" s="355"/>
      <c r="Q226" s="355"/>
      <c r="R226" s="355"/>
      <c r="S226" s="355"/>
      <c r="T226" s="355"/>
      <c r="U226" s="355"/>
      <c r="V226" s="355"/>
      <c r="W226" s="355"/>
      <c r="X226" s="355"/>
      <c r="Y226" s="355"/>
      <c r="Z226" s="355"/>
    </row>
    <row r="227" spans="1:26" ht="15.75" customHeight="1">
      <c r="A227" s="348"/>
      <c r="B227" s="353"/>
      <c r="C227" s="363"/>
      <c r="D227" s="355"/>
      <c r="E227" s="355"/>
      <c r="F227" s="355"/>
      <c r="G227" s="355"/>
      <c r="H227" s="355"/>
      <c r="I227" s="355"/>
      <c r="J227" s="355"/>
      <c r="K227" s="355"/>
      <c r="L227" s="355"/>
      <c r="M227" s="355"/>
      <c r="N227" s="355"/>
      <c r="O227" s="355"/>
      <c r="P227" s="355"/>
      <c r="Q227" s="355"/>
      <c r="R227" s="355"/>
      <c r="S227" s="355"/>
      <c r="T227" s="355"/>
      <c r="U227" s="355"/>
      <c r="V227" s="355"/>
      <c r="W227" s="355"/>
      <c r="X227" s="355"/>
      <c r="Y227" s="355"/>
      <c r="Z227" s="355"/>
    </row>
    <row r="228" spans="1:26" ht="15.75" customHeight="1">
      <c r="A228" s="348"/>
      <c r="B228" s="353"/>
      <c r="C228" s="363"/>
      <c r="D228" s="355"/>
      <c r="E228" s="355"/>
      <c r="F228" s="355"/>
      <c r="G228" s="355"/>
      <c r="H228" s="355"/>
      <c r="I228" s="355"/>
      <c r="J228" s="355"/>
      <c r="K228" s="355"/>
      <c r="L228" s="355"/>
      <c r="M228" s="355"/>
      <c r="N228" s="355"/>
      <c r="O228" s="355"/>
      <c r="P228" s="355"/>
      <c r="Q228" s="355"/>
      <c r="R228" s="355"/>
      <c r="S228" s="355"/>
      <c r="T228" s="355"/>
      <c r="U228" s="355"/>
      <c r="V228" s="355"/>
      <c r="W228" s="355"/>
      <c r="X228" s="355"/>
      <c r="Y228" s="355"/>
      <c r="Z228" s="355"/>
    </row>
    <row r="229" spans="1:26" ht="15.75" customHeight="1">
      <c r="A229" s="348"/>
      <c r="B229" s="353"/>
      <c r="C229" s="363"/>
      <c r="D229" s="355"/>
      <c r="E229" s="355"/>
      <c r="F229" s="355"/>
      <c r="G229" s="355"/>
      <c r="H229" s="355"/>
      <c r="I229" s="355"/>
      <c r="J229" s="355"/>
      <c r="K229" s="355"/>
      <c r="L229" s="355"/>
      <c r="M229" s="355"/>
      <c r="N229" s="355"/>
      <c r="O229" s="355"/>
      <c r="P229" s="355"/>
      <c r="Q229" s="355"/>
      <c r="R229" s="355"/>
      <c r="S229" s="355"/>
      <c r="T229" s="355"/>
      <c r="U229" s="355"/>
      <c r="V229" s="355"/>
      <c r="W229" s="355"/>
      <c r="X229" s="355"/>
      <c r="Y229" s="355"/>
      <c r="Z229" s="355"/>
    </row>
    <row r="230" spans="1:26" ht="15.75" customHeight="1">
      <c r="A230" s="348"/>
      <c r="B230" s="353"/>
      <c r="C230" s="363"/>
      <c r="D230" s="355"/>
      <c r="E230" s="355"/>
      <c r="F230" s="355"/>
      <c r="G230" s="355"/>
      <c r="H230" s="355"/>
      <c r="I230" s="355"/>
      <c r="J230" s="355"/>
      <c r="K230" s="355"/>
      <c r="L230" s="355"/>
      <c r="M230" s="355"/>
      <c r="N230" s="355"/>
      <c r="O230" s="355"/>
      <c r="P230" s="355"/>
      <c r="Q230" s="355"/>
      <c r="R230" s="355"/>
      <c r="S230" s="355"/>
      <c r="T230" s="355"/>
      <c r="U230" s="355"/>
      <c r="V230" s="355"/>
      <c r="W230" s="355"/>
      <c r="X230" s="355"/>
      <c r="Y230" s="355"/>
      <c r="Z230" s="355"/>
    </row>
    <row r="231" spans="1:26" ht="15.75" customHeight="1">
      <c r="A231" s="348"/>
      <c r="B231" s="353"/>
      <c r="C231" s="363"/>
      <c r="D231" s="355"/>
      <c r="E231" s="355"/>
      <c r="F231" s="355"/>
      <c r="G231" s="355"/>
      <c r="H231" s="355"/>
      <c r="I231" s="355"/>
      <c r="J231" s="355"/>
      <c r="K231" s="355"/>
      <c r="L231" s="355"/>
      <c r="M231" s="355"/>
      <c r="N231" s="355"/>
      <c r="O231" s="355"/>
      <c r="P231" s="355"/>
      <c r="Q231" s="355"/>
      <c r="R231" s="355"/>
      <c r="S231" s="355"/>
      <c r="T231" s="355"/>
      <c r="U231" s="355"/>
      <c r="V231" s="355"/>
      <c r="W231" s="355"/>
      <c r="X231" s="355"/>
      <c r="Y231" s="355"/>
      <c r="Z231" s="355"/>
    </row>
    <row r="232" spans="1:26" ht="15.75" customHeight="1">
      <c r="A232" s="348"/>
      <c r="B232" s="353"/>
      <c r="C232" s="363"/>
      <c r="D232" s="355"/>
      <c r="E232" s="355"/>
      <c r="F232" s="355"/>
      <c r="G232" s="355"/>
      <c r="H232" s="355"/>
      <c r="I232" s="355"/>
      <c r="J232" s="355"/>
      <c r="K232" s="355"/>
      <c r="L232" s="355"/>
      <c r="M232" s="355"/>
      <c r="N232" s="355"/>
      <c r="O232" s="355"/>
      <c r="P232" s="355"/>
      <c r="Q232" s="355"/>
      <c r="R232" s="355"/>
      <c r="S232" s="355"/>
      <c r="T232" s="355"/>
      <c r="U232" s="355"/>
      <c r="V232" s="355"/>
      <c r="W232" s="355"/>
      <c r="X232" s="355"/>
      <c r="Y232" s="355"/>
      <c r="Z232" s="355"/>
    </row>
    <row r="233" spans="1:26" ht="15.75" customHeight="1">
      <c r="A233" s="348"/>
      <c r="B233" s="353"/>
      <c r="C233" s="363"/>
      <c r="D233" s="355"/>
      <c r="E233" s="355"/>
      <c r="F233" s="355"/>
      <c r="G233" s="355"/>
      <c r="H233" s="355"/>
      <c r="I233" s="355"/>
      <c r="J233" s="355"/>
      <c r="K233" s="355"/>
      <c r="L233" s="355"/>
      <c r="M233" s="355"/>
      <c r="N233" s="355"/>
      <c r="O233" s="355"/>
      <c r="P233" s="355"/>
      <c r="Q233" s="355"/>
      <c r="R233" s="355"/>
      <c r="S233" s="355"/>
      <c r="T233" s="355"/>
      <c r="U233" s="355"/>
      <c r="V233" s="355"/>
      <c r="W233" s="355"/>
      <c r="X233" s="355"/>
      <c r="Y233" s="355"/>
      <c r="Z233" s="355"/>
    </row>
    <row r="234" spans="1:26" ht="15.75" customHeight="1">
      <c r="A234" s="348"/>
      <c r="B234" s="353"/>
      <c r="C234" s="363"/>
      <c r="D234" s="355"/>
      <c r="E234" s="355"/>
      <c r="F234" s="355"/>
      <c r="G234" s="355"/>
      <c r="H234" s="355"/>
      <c r="I234" s="355"/>
      <c r="J234" s="355"/>
      <c r="K234" s="355"/>
      <c r="L234" s="355"/>
      <c r="M234" s="355"/>
      <c r="N234" s="355"/>
      <c r="O234" s="355"/>
      <c r="P234" s="355"/>
      <c r="Q234" s="355"/>
      <c r="R234" s="355"/>
      <c r="S234" s="355"/>
      <c r="T234" s="355"/>
      <c r="U234" s="355"/>
      <c r="V234" s="355"/>
      <c r="W234" s="355"/>
      <c r="X234" s="355"/>
      <c r="Y234" s="355"/>
      <c r="Z234" s="355"/>
    </row>
    <row r="235" spans="1:26" ht="15.75" customHeight="1">
      <c r="A235" s="348"/>
      <c r="B235" s="353"/>
      <c r="C235" s="363"/>
      <c r="D235" s="355"/>
      <c r="E235" s="355"/>
      <c r="F235" s="355"/>
      <c r="G235" s="355"/>
      <c r="H235" s="355"/>
      <c r="I235" s="355"/>
      <c r="J235" s="355"/>
      <c r="K235" s="355"/>
      <c r="L235" s="355"/>
      <c r="M235" s="355"/>
      <c r="N235" s="355"/>
      <c r="O235" s="355"/>
      <c r="P235" s="355"/>
      <c r="Q235" s="355"/>
      <c r="R235" s="355"/>
      <c r="S235" s="355"/>
      <c r="T235" s="355"/>
      <c r="U235" s="355"/>
      <c r="V235" s="355"/>
      <c r="W235" s="355"/>
      <c r="X235" s="355"/>
      <c r="Y235" s="355"/>
      <c r="Z235" s="355"/>
    </row>
    <row r="236" spans="1:26" ht="15.75" customHeight="1">
      <c r="A236" s="348"/>
      <c r="B236" s="353"/>
      <c r="C236" s="363"/>
      <c r="D236" s="355"/>
      <c r="E236" s="355"/>
      <c r="F236" s="355"/>
      <c r="G236" s="355"/>
      <c r="H236" s="355"/>
      <c r="I236" s="355"/>
      <c r="J236" s="355"/>
      <c r="K236" s="355"/>
      <c r="L236" s="355"/>
      <c r="M236" s="355"/>
      <c r="N236" s="355"/>
      <c r="O236" s="355"/>
      <c r="P236" s="355"/>
      <c r="Q236" s="355"/>
      <c r="R236" s="355"/>
      <c r="S236" s="355"/>
      <c r="T236" s="355"/>
      <c r="U236" s="355"/>
      <c r="V236" s="355"/>
      <c r="W236" s="355"/>
      <c r="X236" s="355"/>
      <c r="Y236" s="355"/>
      <c r="Z236" s="355"/>
    </row>
    <row r="237" spans="1:26" ht="15.75" customHeight="1">
      <c r="A237" s="348"/>
      <c r="B237" s="353"/>
      <c r="C237" s="363"/>
      <c r="D237" s="355"/>
      <c r="E237" s="355"/>
      <c r="F237" s="355"/>
      <c r="G237" s="355"/>
      <c r="H237" s="355"/>
      <c r="I237" s="355"/>
      <c r="J237" s="355"/>
      <c r="K237" s="355"/>
      <c r="L237" s="355"/>
      <c r="M237" s="355"/>
      <c r="N237" s="355"/>
      <c r="O237" s="355"/>
      <c r="P237" s="355"/>
      <c r="Q237" s="355"/>
      <c r="R237" s="355"/>
      <c r="S237" s="355"/>
      <c r="T237" s="355"/>
      <c r="U237" s="355"/>
      <c r="V237" s="355"/>
      <c r="W237" s="355"/>
      <c r="X237" s="355"/>
      <c r="Y237" s="355"/>
      <c r="Z237" s="355"/>
    </row>
    <row r="238" spans="1:26" ht="15.75" customHeight="1">
      <c r="A238" s="348"/>
      <c r="B238" s="353"/>
      <c r="C238" s="363"/>
      <c r="D238" s="355"/>
      <c r="E238" s="355"/>
      <c r="F238" s="355"/>
      <c r="G238" s="355"/>
      <c r="H238" s="355"/>
      <c r="I238" s="355"/>
      <c r="J238" s="355"/>
      <c r="K238" s="355"/>
      <c r="L238" s="355"/>
      <c r="M238" s="355"/>
      <c r="N238" s="355"/>
      <c r="O238" s="355"/>
      <c r="P238" s="355"/>
      <c r="Q238" s="355"/>
      <c r="R238" s="355"/>
      <c r="S238" s="355"/>
      <c r="T238" s="355"/>
      <c r="U238" s="355"/>
      <c r="V238" s="355"/>
      <c r="W238" s="355"/>
      <c r="X238" s="355"/>
      <c r="Y238" s="355"/>
      <c r="Z238" s="355"/>
    </row>
    <row r="239" spans="1:26" ht="15.75" customHeight="1">
      <c r="A239" s="348"/>
      <c r="B239" s="353"/>
      <c r="C239" s="363"/>
      <c r="D239" s="355"/>
      <c r="E239" s="355"/>
      <c r="F239" s="355"/>
      <c r="G239" s="355"/>
      <c r="H239" s="355"/>
      <c r="I239" s="355"/>
      <c r="J239" s="355"/>
      <c r="K239" s="355"/>
      <c r="L239" s="355"/>
      <c r="M239" s="355"/>
      <c r="N239" s="355"/>
      <c r="O239" s="355"/>
      <c r="P239" s="355"/>
      <c r="Q239" s="355"/>
      <c r="R239" s="355"/>
      <c r="S239" s="355"/>
      <c r="T239" s="355"/>
      <c r="U239" s="355"/>
      <c r="V239" s="355"/>
      <c r="W239" s="355"/>
      <c r="X239" s="355"/>
      <c r="Y239" s="355"/>
      <c r="Z239" s="355"/>
    </row>
    <row r="240" spans="1:26" ht="15.75" customHeight="1">
      <c r="A240" s="348"/>
      <c r="B240" s="353"/>
      <c r="C240" s="363"/>
      <c r="D240" s="355"/>
      <c r="E240" s="355"/>
      <c r="F240" s="355"/>
      <c r="G240" s="355"/>
      <c r="H240" s="355"/>
      <c r="I240" s="355"/>
      <c r="J240" s="355"/>
      <c r="K240" s="355"/>
      <c r="L240" s="355"/>
      <c r="M240" s="355"/>
      <c r="N240" s="355"/>
      <c r="O240" s="355"/>
      <c r="P240" s="355"/>
      <c r="Q240" s="355"/>
      <c r="R240" s="355"/>
      <c r="S240" s="355"/>
      <c r="T240" s="355"/>
      <c r="U240" s="355"/>
      <c r="V240" s="355"/>
      <c r="W240" s="355"/>
      <c r="X240" s="355"/>
      <c r="Y240" s="355"/>
      <c r="Z240" s="355"/>
    </row>
    <row r="241" spans="1:26" ht="15.75" customHeight="1">
      <c r="A241" s="348"/>
      <c r="B241" s="353"/>
      <c r="C241" s="363"/>
      <c r="D241" s="355"/>
      <c r="E241" s="355"/>
      <c r="F241" s="355"/>
      <c r="G241" s="355"/>
      <c r="H241" s="355"/>
      <c r="I241" s="355"/>
      <c r="J241" s="355"/>
      <c r="K241" s="355"/>
      <c r="L241" s="355"/>
      <c r="M241" s="355"/>
      <c r="N241" s="355"/>
      <c r="O241" s="355"/>
      <c r="P241" s="355"/>
      <c r="Q241" s="355"/>
      <c r="R241" s="355"/>
      <c r="S241" s="355"/>
      <c r="T241" s="355"/>
      <c r="U241" s="355"/>
      <c r="V241" s="355"/>
      <c r="W241" s="355"/>
      <c r="X241" s="355"/>
      <c r="Y241" s="355"/>
      <c r="Z241" s="355"/>
    </row>
    <row r="242" spans="1:26" ht="15.75" customHeight="1">
      <c r="A242" s="348"/>
      <c r="B242" s="353"/>
      <c r="C242" s="363"/>
      <c r="D242" s="355"/>
      <c r="E242" s="355"/>
      <c r="F242" s="355"/>
      <c r="G242" s="355"/>
      <c r="H242" s="355"/>
      <c r="I242" s="355"/>
      <c r="J242" s="355"/>
      <c r="K242" s="355"/>
      <c r="L242" s="355"/>
      <c r="M242" s="355"/>
      <c r="N242" s="355"/>
      <c r="O242" s="355"/>
      <c r="P242" s="355"/>
      <c r="Q242" s="355"/>
      <c r="R242" s="355"/>
      <c r="S242" s="355"/>
      <c r="T242" s="355"/>
      <c r="U242" s="355"/>
      <c r="V242" s="355"/>
      <c r="W242" s="355"/>
      <c r="X242" s="355"/>
      <c r="Y242" s="355"/>
      <c r="Z242" s="355"/>
    </row>
    <row r="243" spans="1:26" ht="15.75" customHeight="1">
      <c r="A243" s="348"/>
      <c r="B243" s="353"/>
      <c r="C243" s="363"/>
      <c r="D243" s="355"/>
      <c r="E243" s="355"/>
      <c r="F243" s="355"/>
      <c r="G243" s="355"/>
      <c r="H243" s="355"/>
      <c r="I243" s="355"/>
      <c r="J243" s="355"/>
      <c r="K243" s="355"/>
      <c r="L243" s="355"/>
      <c r="M243" s="355"/>
      <c r="N243" s="355"/>
      <c r="O243" s="355"/>
      <c r="P243" s="355"/>
      <c r="Q243" s="355"/>
      <c r="R243" s="355"/>
      <c r="S243" s="355"/>
      <c r="T243" s="355"/>
      <c r="U243" s="355"/>
      <c r="V243" s="355"/>
      <c r="W243" s="355"/>
      <c r="X243" s="355"/>
      <c r="Y243" s="355"/>
      <c r="Z243" s="355"/>
    </row>
    <row r="244" spans="1:26" ht="15.75" customHeight="1">
      <c r="A244" s="348"/>
      <c r="B244" s="353"/>
      <c r="C244" s="363"/>
      <c r="D244" s="355"/>
      <c r="E244" s="355"/>
      <c r="F244" s="355"/>
      <c r="G244" s="355"/>
      <c r="H244" s="355"/>
      <c r="I244" s="355"/>
      <c r="J244" s="355"/>
      <c r="K244" s="355"/>
      <c r="L244" s="355"/>
      <c r="M244" s="355"/>
      <c r="N244" s="355"/>
      <c r="O244" s="355"/>
      <c r="P244" s="355"/>
      <c r="Q244" s="355"/>
      <c r="R244" s="355"/>
      <c r="S244" s="355"/>
      <c r="T244" s="355"/>
      <c r="U244" s="355"/>
      <c r="V244" s="355"/>
      <c r="W244" s="355"/>
      <c r="X244" s="355"/>
      <c r="Y244" s="355"/>
      <c r="Z244" s="355"/>
    </row>
    <row r="245" spans="1:26" ht="15.75" customHeight="1">
      <c r="A245" s="348"/>
      <c r="B245" s="353"/>
      <c r="C245" s="363"/>
      <c r="D245" s="355"/>
      <c r="E245" s="355"/>
      <c r="F245" s="355"/>
      <c r="G245" s="355"/>
      <c r="H245" s="355"/>
      <c r="I245" s="355"/>
      <c r="J245" s="355"/>
      <c r="K245" s="355"/>
      <c r="L245" s="355"/>
      <c r="M245" s="355"/>
      <c r="N245" s="355"/>
      <c r="O245" s="355"/>
      <c r="P245" s="355"/>
      <c r="Q245" s="355"/>
      <c r="R245" s="355"/>
      <c r="S245" s="355"/>
      <c r="T245" s="355"/>
      <c r="U245" s="355"/>
      <c r="V245" s="355"/>
      <c r="W245" s="355"/>
      <c r="X245" s="355"/>
      <c r="Y245" s="355"/>
      <c r="Z245" s="355"/>
    </row>
    <row r="246" spans="1:26" ht="15.75" customHeight="1">
      <c r="A246" s="348"/>
      <c r="B246" s="353"/>
      <c r="C246" s="363"/>
      <c r="D246" s="355"/>
      <c r="E246" s="355"/>
      <c r="F246" s="355"/>
      <c r="G246" s="355"/>
      <c r="H246" s="355"/>
      <c r="I246" s="355"/>
      <c r="J246" s="355"/>
      <c r="K246" s="355"/>
      <c r="L246" s="355"/>
      <c r="M246" s="355"/>
      <c r="N246" s="355"/>
      <c r="O246" s="355"/>
      <c r="P246" s="355"/>
      <c r="Q246" s="355"/>
      <c r="R246" s="355"/>
      <c r="S246" s="355"/>
      <c r="T246" s="355"/>
      <c r="U246" s="355"/>
      <c r="V246" s="355"/>
      <c r="W246" s="355"/>
      <c r="X246" s="355"/>
      <c r="Y246" s="355"/>
      <c r="Z246" s="355"/>
    </row>
    <row r="247" spans="1:26" ht="15.75" customHeight="1">
      <c r="A247" s="348"/>
      <c r="B247" s="353"/>
      <c r="C247" s="363"/>
      <c r="D247" s="355"/>
      <c r="E247" s="355"/>
      <c r="F247" s="355"/>
      <c r="G247" s="355"/>
      <c r="H247" s="355"/>
      <c r="I247" s="355"/>
      <c r="J247" s="355"/>
      <c r="K247" s="355"/>
      <c r="L247" s="355"/>
      <c r="M247" s="355"/>
      <c r="N247" s="355"/>
      <c r="O247" s="355"/>
      <c r="P247" s="355"/>
      <c r="Q247" s="355"/>
      <c r="R247" s="355"/>
      <c r="S247" s="355"/>
      <c r="T247" s="355"/>
      <c r="U247" s="355"/>
      <c r="V247" s="355"/>
      <c r="W247" s="355"/>
      <c r="X247" s="355"/>
      <c r="Y247" s="355"/>
      <c r="Z247" s="355"/>
    </row>
    <row r="248" spans="1:26" ht="15.75" customHeight="1">
      <c r="A248" s="348"/>
      <c r="B248" s="353"/>
      <c r="C248" s="363"/>
      <c r="D248" s="355"/>
      <c r="E248" s="355"/>
      <c r="F248" s="355"/>
      <c r="G248" s="355"/>
      <c r="H248" s="355"/>
      <c r="I248" s="355"/>
      <c r="J248" s="355"/>
      <c r="K248" s="355"/>
      <c r="L248" s="355"/>
      <c r="M248" s="355"/>
      <c r="N248" s="355"/>
      <c r="O248" s="355"/>
      <c r="P248" s="355"/>
      <c r="Q248" s="355"/>
      <c r="R248" s="355"/>
      <c r="S248" s="355"/>
      <c r="T248" s="355"/>
      <c r="U248" s="355"/>
      <c r="V248" s="355"/>
      <c r="W248" s="355"/>
      <c r="X248" s="355"/>
      <c r="Y248" s="355"/>
      <c r="Z248" s="355"/>
    </row>
    <row r="249" spans="1:26" ht="15.75" customHeight="1">
      <c r="A249" s="348"/>
      <c r="B249" s="353"/>
      <c r="C249" s="363"/>
      <c r="D249" s="355"/>
      <c r="E249" s="355"/>
      <c r="F249" s="355"/>
      <c r="G249" s="355"/>
      <c r="H249" s="355"/>
      <c r="I249" s="355"/>
      <c r="J249" s="355"/>
      <c r="K249" s="355"/>
      <c r="L249" s="355"/>
      <c r="M249" s="355"/>
      <c r="N249" s="355"/>
      <c r="O249" s="355"/>
      <c r="P249" s="355"/>
      <c r="Q249" s="355"/>
      <c r="R249" s="355"/>
      <c r="S249" s="355"/>
      <c r="T249" s="355"/>
      <c r="U249" s="355"/>
      <c r="V249" s="355"/>
      <c r="W249" s="355"/>
      <c r="X249" s="355"/>
      <c r="Y249" s="355"/>
      <c r="Z249" s="355"/>
    </row>
    <row r="250" spans="1:26" ht="15.75" customHeight="1">
      <c r="A250" s="348"/>
      <c r="B250" s="353"/>
      <c r="C250" s="363"/>
      <c r="D250" s="355"/>
      <c r="E250" s="355"/>
      <c r="F250" s="355"/>
      <c r="G250" s="355"/>
      <c r="H250" s="355"/>
      <c r="I250" s="355"/>
      <c r="J250" s="355"/>
      <c r="K250" s="355"/>
      <c r="L250" s="355"/>
      <c r="M250" s="355"/>
      <c r="N250" s="355"/>
      <c r="O250" s="355"/>
      <c r="P250" s="355"/>
      <c r="Q250" s="355"/>
      <c r="R250" s="355"/>
      <c r="S250" s="355"/>
      <c r="T250" s="355"/>
      <c r="U250" s="355"/>
      <c r="V250" s="355"/>
      <c r="W250" s="355"/>
      <c r="X250" s="355"/>
      <c r="Y250" s="355"/>
      <c r="Z250" s="355"/>
    </row>
    <row r="251" spans="1:26" ht="15.75" customHeight="1">
      <c r="A251" s="348"/>
      <c r="B251" s="353"/>
      <c r="C251" s="363"/>
      <c r="D251" s="355"/>
      <c r="E251" s="355"/>
      <c r="F251" s="355"/>
      <c r="G251" s="355"/>
      <c r="H251" s="355"/>
      <c r="I251" s="355"/>
      <c r="J251" s="355"/>
      <c r="K251" s="355"/>
      <c r="L251" s="355"/>
      <c r="M251" s="355"/>
      <c r="N251" s="355"/>
      <c r="O251" s="355"/>
      <c r="P251" s="355"/>
      <c r="Q251" s="355"/>
      <c r="R251" s="355"/>
      <c r="S251" s="355"/>
      <c r="T251" s="355"/>
      <c r="U251" s="355"/>
      <c r="V251" s="355"/>
      <c r="W251" s="355"/>
      <c r="X251" s="355"/>
      <c r="Y251" s="355"/>
      <c r="Z251" s="355"/>
    </row>
    <row r="252" spans="1:26" ht="15.75" customHeight="1">
      <c r="A252" s="348"/>
      <c r="B252" s="353"/>
      <c r="C252" s="363"/>
      <c r="D252" s="355"/>
      <c r="E252" s="355"/>
      <c r="F252" s="355"/>
      <c r="G252" s="355"/>
      <c r="H252" s="355"/>
      <c r="I252" s="355"/>
      <c r="J252" s="355"/>
      <c r="K252" s="355"/>
      <c r="L252" s="355"/>
      <c r="M252" s="355"/>
      <c r="N252" s="355"/>
      <c r="O252" s="355"/>
      <c r="P252" s="355"/>
      <c r="Q252" s="355"/>
      <c r="R252" s="355"/>
      <c r="S252" s="355"/>
      <c r="T252" s="355"/>
      <c r="U252" s="355"/>
      <c r="V252" s="355"/>
      <c r="W252" s="355"/>
      <c r="X252" s="355"/>
      <c r="Y252" s="355"/>
      <c r="Z252" s="355"/>
    </row>
    <row r="253" spans="1:26" ht="15.75" customHeight="1">
      <c r="A253" s="348"/>
      <c r="B253" s="353"/>
      <c r="C253" s="363"/>
      <c r="D253" s="355"/>
      <c r="E253" s="355"/>
      <c r="F253" s="355"/>
      <c r="G253" s="355"/>
      <c r="H253" s="355"/>
      <c r="I253" s="355"/>
      <c r="J253" s="355"/>
      <c r="K253" s="355"/>
      <c r="L253" s="355"/>
      <c r="M253" s="355"/>
      <c r="N253" s="355"/>
      <c r="O253" s="355"/>
      <c r="P253" s="355"/>
      <c r="Q253" s="355"/>
      <c r="R253" s="355"/>
      <c r="S253" s="355"/>
      <c r="T253" s="355"/>
      <c r="U253" s="355"/>
      <c r="V253" s="355"/>
      <c r="W253" s="355"/>
      <c r="X253" s="355"/>
      <c r="Y253" s="355"/>
      <c r="Z253" s="355"/>
    </row>
    <row r="254" spans="1:26" ht="15.75" customHeight="1">
      <c r="A254" s="348"/>
      <c r="B254" s="353"/>
      <c r="C254" s="363"/>
      <c r="D254" s="355"/>
      <c r="E254" s="355"/>
      <c r="F254" s="355"/>
      <c r="G254" s="355"/>
      <c r="H254" s="355"/>
      <c r="I254" s="355"/>
      <c r="J254" s="355"/>
      <c r="K254" s="355"/>
      <c r="L254" s="355"/>
      <c r="M254" s="355"/>
      <c r="N254" s="355"/>
      <c r="O254" s="355"/>
      <c r="P254" s="355"/>
      <c r="Q254" s="355"/>
      <c r="R254" s="355"/>
      <c r="S254" s="355"/>
      <c r="T254" s="355"/>
      <c r="U254" s="355"/>
      <c r="V254" s="355"/>
      <c r="W254" s="355"/>
      <c r="X254" s="355"/>
      <c r="Y254" s="355"/>
      <c r="Z254" s="355"/>
    </row>
    <row r="255" spans="1:26" ht="15.75" customHeight="1">
      <c r="A255" s="348"/>
      <c r="B255" s="353"/>
      <c r="C255" s="363"/>
      <c r="D255" s="355"/>
      <c r="E255" s="355"/>
      <c r="F255" s="355"/>
      <c r="G255" s="355"/>
      <c r="H255" s="355"/>
      <c r="I255" s="355"/>
      <c r="J255" s="355"/>
      <c r="K255" s="355"/>
      <c r="L255" s="355"/>
      <c r="M255" s="355"/>
      <c r="N255" s="355"/>
      <c r="O255" s="355"/>
      <c r="P255" s="355"/>
      <c r="Q255" s="355"/>
      <c r="R255" s="355"/>
      <c r="S255" s="355"/>
      <c r="T255" s="355"/>
      <c r="U255" s="355"/>
      <c r="V255" s="355"/>
      <c r="W255" s="355"/>
      <c r="X255" s="355"/>
      <c r="Y255" s="355"/>
      <c r="Z255" s="355"/>
    </row>
    <row r="256" spans="1:26" ht="15.75" customHeight="1">
      <c r="A256" s="348"/>
      <c r="B256" s="353"/>
      <c r="C256" s="363"/>
      <c r="D256" s="355"/>
      <c r="E256" s="355"/>
      <c r="F256" s="355"/>
      <c r="G256" s="355"/>
      <c r="H256" s="355"/>
      <c r="I256" s="355"/>
      <c r="J256" s="355"/>
      <c r="K256" s="355"/>
      <c r="L256" s="355"/>
      <c r="M256" s="355"/>
      <c r="N256" s="355"/>
      <c r="O256" s="355"/>
      <c r="P256" s="355"/>
      <c r="Q256" s="355"/>
      <c r="R256" s="355"/>
      <c r="S256" s="355"/>
      <c r="T256" s="355"/>
      <c r="U256" s="355"/>
      <c r="V256" s="355"/>
      <c r="W256" s="355"/>
      <c r="X256" s="355"/>
      <c r="Y256" s="355"/>
      <c r="Z256" s="355"/>
    </row>
    <row r="257" spans="1:26" ht="15.75" customHeight="1">
      <c r="A257" s="348"/>
      <c r="B257" s="353"/>
      <c r="C257" s="363"/>
      <c r="D257" s="355"/>
      <c r="E257" s="355"/>
      <c r="F257" s="355"/>
      <c r="G257" s="355"/>
      <c r="H257" s="355"/>
      <c r="I257" s="355"/>
      <c r="J257" s="355"/>
      <c r="K257" s="355"/>
      <c r="L257" s="355"/>
      <c r="M257" s="355"/>
      <c r="N257" s="355"/>
      <c r="O257" s="355"/>
      <c r="P257" s="355"/>
      <c r="Q257" s="355"/>
      <c r="R257" s="355"/>
      <c r="S257" s="355"/>
      <c r="T257" s="355"/>
      <c r="U257" s="355"/>
      <c r="V257" s="355"/>
      <c r="W257" s="355"/>
      <c r="X257" s="355"/>
      <c r="Y257" s="355"/>
      <c r="Z257" s="355"/>
    </row>
    <row r="258" spans="1:26" ht="15.75" customHeight="1">
      <c r="A258" s="348"/>
      <c r="B258" s="353"/>
      <c r="C258" s="363"/>
      <c r="D258" s="355"/>
      <c r="E258" s="355"/>
      <c r="F258" s="355"/>
      <c r="G258" s="355"/>
      <c r="H258" s="355"/>
      <c r="I258" s="355"/>
      <c r="J258" s="355"/>
      <c r="K258" s="355"/>
      <c r="L258" s="355"/>
      <c r="M258" s="355"/>
      <c r="N258" s="355"/>
      <c r="O258" s="355"/>
      <c r="P258" s="355"/>
      <c r="Q258" s="355"/>
      <c r="R258" s="355"/>
      <c r="S258" s="355"/>
      <c r="T258" s="355"/>
      <c r="U258" s="355"/>
      <c r="V258" s="355"/>
      <c r="W258" s="355"/>
      <c r="X258" s="355"/>
      <c r="Y258" s="355"/>
      <c r="Z258" s="355"/>
    </row>
    <row r="259" spans="1:26" ht="15.75" customHeight="1">
      <c r="A259" s="348"/>
      <c r="B259" s="353"/>
      <c r="C259" s="363"/>
      <c r="D259" s="355"/>
      <c r="E259" s="355"/>
      <c r="F259" s="355"/>
      <c r="G259" s="355"/>
      <c r="H259" s="355"/>
      <c r="I259" s="355"/>
      <c r="J259" s="355"/>
      <c r="K259" s="355"/>
      <c r="L259" s="355"/>
      <c r="M259" s="355"/>
      <c r="N259" s="355"/>
      <c r="O259" s="355"/>
      <c r="P259" s="355"/>
      <c r="Q259" s="355"/>
      <c r="R259" s="355"/>
      <c r="S259" s="355"/>
      <c r="T259" s="355"/>
      <c r="U259" s="355"/>
      <c r="V259" s="355"/>
      <c r="W259" s="355"/>
      <c r="X259" s="355"/>
      <c r="Y259" s="355"/>
      <c r="Z259" s="355"/>
    </row>
    <row r="260" spans="1:26" ht="15.75" customHeight="1">
      <c r="A260" s="348"/>
      <c r="B260" s="353"/>
      <c r="C260" s="363"/>
      <c r="D260" s="355"/>
      <c r="E260" s="355"/>
      <c r="F260" s="355"/>
      <c r="G260" s="355"/>
      <c r="H260" s="355"/>
      <c r="I260" s="355"/>
      <c r="J260" s="355"/>
      <c r="K260" s="355"/>
      <c r="L260" s="355"/>
      <c r="M260" s="355"/>
      <c r="N260" s="355"/>
      <c r="O260" s="355"/>
      <c r="P260" s="355"/>
      <c r="Q260" s="355"/>
      <c r="R260" s="355"/>
      <c r="S260" s="355"/>
      <c r="T260" s="355"/>
      <c r="U260" s="355"/>
      <c r="V260" s="355"/>
      <c r="W260" s="355"/>
      <c r="X260" s="355"/>
      <c r="Y260" s="355"/>
      <c r="Z260" s="355"/>
    </row>
    <row r="261" spans="1:26" ht="15.75" customHeight="1">
      <c r="A261" s="348"/>
      <c r="B261" s="353"/>
      <c r="C261" s="363"/>
      <c r="D261" s="355"/>
      <c r="E261" s="355"/>
      <c r="F261" s="355"/>
      <c r="G261" s="355"/>
      <c r="H261" s="355"/>
      <c r="I261" s="355"/>
      <c r="J261" s="355"/>
      <c r="K261" s="355"/>
      <c r="L261" s="355"/>
      <c r="M261" s="355"/>
      <c r="N261" s="355"/>
      <c r="O261" s="355"/>
      <c r="P261" s="355"/>
      <c r="Q261" s="355"/>
      <c r="R261" s="355"/>
      <c r="S261" s="355"/>
      <c r="T261" s="355"/>
      <c r="U261" s="355"/>
      <c r="V261" s="355"/>
      <c r="W261" s="355"/>
      <c r="X261" s="355"/>
      <c r="Y261" s="355"/>
      <c r="Z261" s="355"/>
    </row>
    <row r="262" spans="1:26" ht="15.75" customHeight="1">
      <c r="A262" s="348"/>
      <c r="B262" s="353"/>
      <c r="C262" s="363"/>
      <c r="D262" s="355"/>
      <c r="E262" s="355"/>
      <c r="F262" s="355"/>
      <c r="G262" s="355"/>
      <c r="H262" s="355"/>
      <c r="I262" s="355"/>
      <c r="J262" s="355"/>
      <c r="K262" s="355"/>
      <c r="L262" s="355"/>
      <c r="M262" s="355"/>
      <c r="N262" s="355"/>
      <c r="O262" s="355"/>
      <c r="P262" s="355"/>
      <c r="Q262" s="355"/>
      <c r="R262" s="355"/>
      <c r="S262" s="355"/>
      <c r="T262" s="355"/>
      <c r="U262" s="355"/>
      <c r="V262" s="355"/>
      <c r="W262" s="355"/>
      <c r="X262" s="355"/>
      <c r="Y262" s="355"/>
      <c r="Z262" s="355"/>
    </row>
    <row r="263" spans="1:26" ht="15.75" customHeight="1">
      <c r="A263" s="348"/>
      <c r="B263" s="353"/>
      <c r="C263" s="363"/>
      <c r="D263" s="355"/>
      <c r="E263" s="355"/>
      <c r="F263" s="355"/>
      <c r="G263" s="355"/>
      <c r="H263" s="355"/>
      <c r="I263" s="355"/>
      <c r="J263" s="355"/>
      <c r="K263" s="355"/>
      <c r="L263" s="355"/>
      <c r="M263" s="355"/>
      <c r="N263" s="355"/>
      <c r="O263" s="355"/>
      <c r="P263" s="355"/>
      <c r="Q263" s="355"/>
      <c r="R263" s="355"/>
      <c r="S263" s="355"/>
      <c r="T263" s="355"/>
      <c r="U263" s="355"/>
      <c r="V263" s="355"/>
      <c r="W263" s="355"/>
      <c r="X263" s="355"/>
      <c r="Y263" s="355"/>
      <c r="Z263" s="355"/>
    </row>
    <row r="264" spans="1:26" ht="15.75" customHeight="1">
      <c r="A264" s="348"/>
      <c r="B264" s="353"/>
      <c r="C264" s="363"/>
      <c r="D264" s="355"/>
      <c r="E264" s="355"/>
      <c r="F264" s="355"/>
      <c r="G264" s="355"/>
      <c r="H264" s="355"/>
      <c r="I264" s="355"/>
      <c r="J264" s="355"/>
      <c r="K264" s="355"/>
      <c r="L264" s="355"/>
      <c r="M264" s="355"/>
      <c r="N264" s="355"/>
      <c r="O264" s="355"/>
      <c r="P264" s="355"/>
      <c r="Q264" s="355"/>
      <c r="R264" s="355"/>
      <c r="S264" s="355"/>
      <c r="T264" s="355"/>
      <c r="U264" s="355"/>
      <c r="V264" s="355"/>
      <c r="W264" s="355"/>
      <c r="X264" s="355"/>
      <c r="Y264" s="355"/>
      <c r="Z264" s="355"/>
    </row>
    <row r="265" spans="1:26" ht="15.75" customHeight="1">
      <c r="A265" s="348"/>
      <c r="B265" s="353"/>
      <c r="C265" s="363"/>
      <c r="D265" s="355"/>
      <c r="E265" s="355"/>
      <c r="F265" s="355"/>
      <c r="G265" s="355"/>
      <c r="H265" s="355"/>
      <c r="I265" s="355"/>
      <c r="J265" s="355"/>
      <c r="K265" s="355"/>
      <c r="L265" s="355"/>
      <c r="M265" s="355"/>
      <c r="N265" s="355"/>
      <c r="O265" s="355"/>
      <c r="P265" s="355"/>
      <c r="Q265" s="355"/>
      <c r="R265" s="355"/>
      <c r="S265" s="355"/>
      <c r="T265" s="355"/>
      <c r="U265" s="355"/>
      <c r="V265" s="355"/>
      <c r="W265" s="355"/>
      <c r="X265" s="355"/>
      <c r="Y265" s="355"/>
      <c r="Z265" s="355"/>
    </row>
    <row r="266" spans="1:26" ht="15.75" customHeight="1">
      <c r="A266" s="348"/>
      <c r="B266" s="353"/>
      <c r="C266" s="363"/>
      <c r="D266" s="355"/>
      <c r="E266" s="355"/>
      <c r="F266" s="355"/>
      <c r="G266" s="355"/>
      <c r="H266" s="355"/>
      <c r="I266" s="355"/>
      <c r="J266" s="355"/>
      <c r="K266" s="355"/>
      <c r="L266" s="355"/>
      <c r="M266" s="355"/>
      <c r="N266" s="355"/>
      <c r="O266" s="355"/>
      <c r="P266" s="355"/>
      <c r="Q266" s="355"/>
      <c r="R266" s="355"/>
      <c r="S266" s="355"/>
      <c r="T266" s="355"/>
      <c r="U266" s="355"/>
      <c r="V266" s="355"/>
      <c r="W266" s="355"/>
      <c r="X266" s="355"/>
      <c r="Y266" s="355"/>
      <c r="Z266" s="355"/>
    </row>
    <row r="267" spans="1:26" ht="15.75" customHeight="1">
      <c r="A267" s="348"/>
      <c r="B267" s="353"/>
      <c r="C267" s="363"/>
      <c r="D267" s="355"/>
      <c r="E267" s="355"/>
      <c r="F267" s="355"/>
      <c r="G267" s="355"/>
      <c r="H267" s="355"/>
      <c r="I267" s="355"/>
      <c r="J267" s="355"/>
      <c r="K267" s="355"/>
      <c r="L267" s="355"/>
      <c r="M267" s="355"/>
      <c r="N267" s="355"/>
      <c r="O267" s="355"/>
      <c r="P267" s="355"/>
      <c r="Q267" s="355"/>
      <c r="R267" s="355"/>
      <c r="S267" s="355"/>
      <c r="T267" s="355"/>
      <c r="U267" s="355"/>
      <c r="V267" s="355"/>
      <c r="W267" s="355"/>
      <c r="X267" s="355"/>
      <c r="Y267" s="355"/>
      <c r="Z267" s="355"/>
    </row>
    <row r="268" spans="1:26" ht="15.75" customHeight="1">
      <c r="A268" s="348"/>
      <c r="B268" s="353"/>
      <c r="C268" s="363"/>
      <c r="D268" s="355"/>
      <c r="E268" s="355"/>
      <c r="F268" s="355"/>
      <c r="G268" s="355"/>
      <c r="H268" s="355"/>
      <c r="I268" s="355"/>
      <c r="J268" s="355"/>
      <c r="K268" s="355"/>
      <c r="L268" s="355"/>
      <c r="M268" s="355"/>
      <c r="N268" s="355"/>
      <c r="O268" s="355"/>
      <c r="P268" s="355"/>
      <c r="Q268" s="355"/>
      <c r="R268" s="355"/>
      <c r="S268" s="355"/>
      <c r="T268" s="355"/>
      <c r="U268" s="355"/>
      <c r="V268" s="355"/>
      <c r="W268" s="355"/>
      <c r="X268" s="355"/>
      <c r="Y268" s="355"/>
      <c r="Z268" s="355"/>
    </row>
    <row r="269" spans="1:26" ht="15.75" customHeight="1">
      <c r="A269" s="348"/>
      <c r="B269" s="353"/>
      <c r="C269" s="363"/>
      <c r="D269" s="355"/>
      <c r="E269" s="355"/>
      <c r="F269" s="355"/>
      <c r="G269" s="355"/>
      <c r="H269" s="355"/>
      <c r="I269" s="355"/>
      <c r="J269" s="355"/>
      <c r="K269" s="355"/>
      <c r="L269" s="355"/>
      <c r="M269" s="355"/>
      <c r="N269" s="355"/>
      <c r="O269" s="355"/>
      <c r="P269" s="355"/>
      <c r="Q269" s="355"/>
      <c r="R269" s="355"/>
      <c r="S269" s="355"/>
      <c r="T269" s="355"/>
      <c r="U269" s="355"/>
      <c r="V269" s="355"/>
      <c r="W269" s="355"/>
      <c r="X269" s="355"/>
      <c r="Y269" s="355"/>
      <c r="Z269" s="355"/>
    </row>
    <row r="270" spans="1:26" ht="15.75" customHeight="1">
      <c r="A270" s="348"/>
      <c r="B270" s="353"/>
      <c r="C270" s="363"/>
      <c r="D270" s="355"/>
      <c r="E270" s="355"/>
      <c r="F270" s="355"/>
      <c r="G270" s="355"/>
      <c r="H270" s="355"/>
      <c r="I270" s="355"/>
      <c r="J270" s="355"/>
      <c r="K270" s="355"/>
      <c r="L270" s="355"/>
      <c r="M270" s="355"/>
      <c r="N270" s="355"/>
      <c r="O270" s="355"/>
      <c r="P270" s="355"/>
      <c r="Q270" s="355"/>
      <c r="R270" s="355"/>
      <c r="S270" s="355"/>
      <c r="T270" s="355"/>
      <c r="U270" s="355"/>
      <c r="V270" s="355"/>
      <c r="W270" s="355"/>
      <c r="X270" s="355"/>
      <c r="Y270" s="355"/>
      <c r="Z270" s="355"/>
    </row>
    <row r="271" spans="1:26" ht="15.75" customHeight="1">
      <c r="A271" s="348"/>
      <c r="B271" s="353"/>
      <c r="C271" s="363"/>
      <c r="D271" s="355"/>
      <c r="E271" s="355"/>
      <c r="F271" s="355"/>
      <c r="G271" s="355"/>
      <c r="H271" s="355"/>
      <c r="I271" s="355"/>
      <c r="J271" s="355"/>
      <c r="K271" s="355"/>
      <c r="L271" s="355"/>
      <c r="M271" s="355"/>
      <c r="N271" s="355"/>
      <c r="O271" s="355"/>
      <c r="P271" s="355"/>
      <c r="Q271" s="355"/>
      <c r="R271" s="355"/>
      <c r="S271" s="355"/>
      <c r="T271" s="355"/>
      <c r="U271" s="355"/>
      <c r="V271" s="355"/>
      <c r="W271" s="355"/>
      <c r="X271" s="355"/>
      <c r="Y271" s="355"/>
      <c r="Z271" s="355"/>
    </row>
    <row r="272" spans="1:26" ht="15.75" customHeight="1">
      <c r="A272" s="348"/>
      <c r="B272" s="353"/>
      <c r="C272" s="363"/>
      <c r="D272" s="355"/>
      <c r="E272" s="355"/>
      <c r="F272" s="355"/>
      <c r="G272" s="355"/>
      <c r="H272" s="355"/>
      <c r="I272" s="355"/>
      <c r="J272" s="355"/>
      <c r="K272" s="355"/>
      <c r="L272" s="355"/>
      <c r="M272" s="355"/>
      <c r="N272" s="355"/>
      <c r="O272" s="355"/>
      <c r="P272" s="355"/>
      <c r="Q272" s="355"/>
      <c r="R272" s="355"/>
      <c r="S272" s="355"/>
      <c r="T272" s="355"/>
      <c r="U272" s="355"/>
      <c r="V272" s="355"/>
      <c r="W272" s="355"/>
      <c r="X272" s="355"/>
      <c r="Y272" s="355"/>
      <c r="Z272" s="355"/>
    </row>
    <row r="273" spans="1:26" ht="15.75" customHeight="1">
      <c r="A273" s="348"/>
      <c r="B273" s="353"/>
      <c r="C273" s="363"/>
      <c r="D273" s="355"/>
      <c r="E273" s="355"/>
      <c r="F273" s="355"/>
      <c r="G273" s="355"/>
      <c r="H273" s="355"/>
      <c r="I273" s="355"/>
      <c r="J273" s="355"/>
      <c r="K273" s="355"/>
      <c r="L273" s="355"/>
      <c r="M273" s="355"/>
      <c r="N273" s="355"/>
      <c r="O273" s="355"/>
      <c r="P273" s="355"/>
      <c r="Q273" s="355"/>
      <c r="R273" s="355"/>
      <c r="S273" s="355"/>
      <c r="T273" s="355"/>
      <c r="U273" s="355"/>
      <c r="V273" s="355"/>
      <c r="W273" s="355"/>
      <c r="X273" s="355"/>
      <c r="Y273" s="355"/>
      <c r="Z273" s="355"/>
    </row>
    <row r="274" spans="1:26" ht="15.75" customHeight="1">
      <c r="A274" s="348"/>
      <c r="B274" s="353"/>
      <c r="C274" s="363"/>
      <c r="D274" s="355"/>
      <c r="E274" s="355"/>
      <c r="F274" s="355"/>
      <c r="G274" s="355"/>
      <c r="H274" s="355"/>
      <c r="I274" s="355"/>
      <c r="J274" s="355"/>
      <c r="K274" s="355"/>
      <c r="L274" s="355"/>
      <c r="M274" s="355"/>
      <c r="N274" s="355"/>
      <c r="O274" s="355"/>
      <c r="P274" s="355"/>
      <c r="Q274" s="355"/>
      <c r="R274" s="355"/>
      <c r="S274" s="355"/>
      <c r="T274" s="355"/>
      <c r="U274" s="355"/>
      <c r="V274" s="355"/>
      <c r="W274" s="355"/>
      <c r="X274" s="355"/>
      <c r="Y274" s="355"/>
      <c r="Z274" s="355"/>
    </row>
    <row r="275" spans="1:26" ht="15.75" customHeight="1">
      <c r="A275" s="348"/>
      <c r="B275" s="353"/>
      <c r="C275" s="363"/>
      <c r="D275" s="355"/>
      <c r="E275" s="355"/>
      <c r="F275" s="355"/>
      <c r="G275" s="355"/>
      <c r="H275" s="355"/>
      <c r="I275" s="355"/>
      <c r="J275" s="355"/>
      <c r="K275" s="355"/>
      <c r="L275" s="355"/>
      <c r="M275" s="355"/>
      <c r="N275" s="355"/>
      <c r="O275" s="355"/>
      <c r="P275" s="355"/>
      <c r="Q275" s="355"/>
      <c r="R275" s="355"/>
      <c r="S275" s="355"/>
      <c r="T275" s="355"/>
      <c r="U275" s="355"/>
      <c r="V275" s="355"/>
      <c r="W275" s="355"/>
      <c r="X275" s="355"/>
      <c r="Y275" s="355"/>
      <c r="Z275" s="355"/>
    </row>
    <row r="276" spans="1:26" ht="15.75" customHeight="1">
      <c r="A276" s="348"/>
      <c r="B276" s="353"/>
      <c r="C276" s="363"/>
      <c r="D276" s="355"/>
      <c r="E276" s="355"/>
      <c r="F276" s="355"/>
      <c r="G276" s="355"/>
      <c r="H276" s="355"/>
      <c r="I276" s="355"/>
      <c r="J276" s="355"/>
      <c r="K276" s="355"/>
      <c r="L276" s="355"/>
      <c r="M276" s="355"/>
      <c r="N276" s="355"/>
      <c r="O276" s="355"/>
      <c r="P276" s="355"/>
      <c r="Q276" s="355"/>
      <c r="R276" s="355"/>
      <c r="S276" s="355"/>
      <c r="T276" s="355"/>
      <c r="U276" s="355"/>
      <c r="V276" s="355"/>
      <c r="W276" s="355"/>
      <c r="X276" s="355"/>
      <c r="Y276" s="355"/>
      <c r="Z276" s="355"/>
    </row>
    <row r="277" spans="1:26" ht="15.75" customHeight="1">
      <c r="A277" s="348"/>
      <c r="B277" s="353"/>
      <c r="C277" s="363"/>
      <c r="D277" s="355"/>
      <c r="E277" s="355"/>
      <c r="F277" s="355"/>
      <c r="G277" s="355"/>
      <c r="H277" s="355"/>
      <c r="I277" s="355"/>
      <c r="J277" s="355"/>
      <c r="K277" s="355"/>
      <c r="L277" s="355"/>
      <c r="M277" s="355"/>
      <c r="N277" s="355"/>
      <c r="O277" s="355"/>
      <c r="P277" s="355"/>
      <c r="Q277" s="355"/>
      <c r="R277" s="355"/>
      <c r="S277" s="355"/>
      <c r="T277" s="355"/>
      <c r="U277" s="355"/>
      <c r="V277" s="355"/>
      <c r="W277" s="355"/>
      <c r="X277" s="355"/>
      <c r="Y277" s="355"/>
      <c r="Z277" s="355"/>
    </row>
    <row r="278" spans="1:26" ht="15.75" customHeight="1">
      <c r="A278" s="348"/>
      <c r="B278" s="353"/>
      <c r="C278" s="363"/>
      <c r="D278" s="355"/>
      <c r="E278" s="355"/>
      <c r="F278" s="355"/>
      <c r="G278" s="355"/>
      <c r="H278" s="355"/>
      <c r="I278" s="355"/>
      <c r="J278" s="355"/>
      <c r="K278" s="355"/>
      <c r="L278" s="355"/>
      <c r="M278" s="355"/>
      <c r="N278" s="355"/>
      <c r="O278" s="355"/>
      <c r="P278" s="355"/>
      <c r="Q278" s="355"/>
      <c r="R278" s="355"/>
      <c r="S278" s="355"/>
      <c r="T278" s="355"/>
      <c r="U278" s="355"/>
      <c r="V278" s="355"/>
      <c r="W278" s="355"/>
      <c r="X278" s="355"/>
      <c r="Y278" s="355"/>
      <c r="Z278" s="355"/>
    </row>
    <row r="279" spans="1:26" ht="15.75" customHeight="1">
      <c r="A279" s="348"/>
      <c r="B279" s="353"/>
      <c r="C279" s="363"/>
      <c r="D279" s="355"/>
      <c r="E279" s="355"/>
      <c r="F279" s="355"/>
      <c r="G279" s="355"/>
      <c r="H279" s="355"/>
      <c r="I279" s="355"/>
      <c r="J279" s="355"/>
      <c r="K279" s="355"/>
      <c r="L279" s="355"/>
      <c r="M279" s="355"/>
      <c r="N279" s="355"/>
      <c r="O279" s="355"/>
      <c r="P279" s="355"/>
      <c r="Q279" s="355"/>
      <c r="R279" s="355"/>
      <c r="S279" s="355"/>
      <c r="T279" s="355"/>
      <c r="U279" s="355"/>
      <c r="V279" s="355"/>
      <c r="W279" s="355"/>
      <c r="X279" s="355"/>
      <c r="Y279" s="355"/>
      <c r="Z279" s="355"/>
    </row>
    <row r="280" spans="1:26" ht="15.75" customHeight="1">
      <c r="A280" s="348"/>
      <c r="B280" s="353"/>
      <c r="C280" s="363"/>
      <c r="D280" s="355"/>
      <c r="E280" s="355"/>
      <c r="F280" s="355"/>
      <c r="G280" s="355"/>
      <c r="H280" s="355"/>
      <c r="I280" s="355"/>
      <c r="J280" s="355"/>
      <c r="K280" s="355"/>
      <c r="L280" s="355"/>
      <c r="M280" s="355"/>
      <c r="N280" s="355"/>
      <c r="O280" s="355"/>
      <c r="P280" s="355"/>
      <c r="Q280" s="355"/>
      <c r="R280" s="355"/>
      <c r="S280" s="355"/>
      <c r="T280" s="355"/>
      <c r="U280" s="355"/>
      <c r="V280" s="355"/>
      <c r="W280" s="355"/>
      <c r="X280" s="355"/>
      <c r="Y280" s="355"/>
      <c r="Z280" s="355"/>
    </row>
    <row r="281" spans="1:26" ht="15.75" customHeight="1">
      <c r="A281" s="348"/>
      <c r="B281" s="353"/>
      <c r="C281" s="363"/>
      <c r="D281" s="355"/>
      <c r="E281" s="355"/>
      <c r="F281" s="355"/>
      <c r="G281" s="355"/>
      <c r="H281" s="355"/>
      <c r="I281" s="355"/>
      <c r="J281" s="355"/>
      <c r="K281" s="355"/>
      <c r="L281" s="355"/>
      <c r="M281" s="355"/>
      <c r="N281" s="355"/>
      <c r="O281" s="355"/>
      <c r="P281" s="355"/>
      <c r="Q281" s="355"/>
      <c r="R281" s="355"/>
      <c r="S281" s="355"/>
      <c r="T281" s="355"/>
      <c r="U281" s="355"/>
      <c r="V281" s="355"/>
      <c r="W281" s="355"/>
      <c r="X281" s="355"/>
      <c r="Y281" s="355"/>
      <c r="Z281" s="355"/>
    </row>
    <row r="282" spans="1:26" ht="15.75" customHeight="1">
      <c r="A282" s="348"/>
      <c r="B282" s="353"/>
      <c r="C282" s="363"/>
      <c r="D282" s="355"/>
      <c r="E282" s="355"/>
      <c r="F282" s="355"/>
      <c r="G282" s="355"/>
      <c r="H282" s="355"/>
      <c r="I282" s="355"/>
      <c r="J282" s="355"/>
      <c r="K282" s="355"/>
      <c r="L282" s="355"/>
      <c r="M282" s="355"/>
      <c r="N282" s="355"/>
      <c r="O282" s="355"/>
      <c r="P282" s="355"/>
      <c r="Q282" s="355"/>
      <c r="R282" s="355"/>
      <c r="S282" s="355"/>
      <c r="T282" s="355"/>
      <c r="U282" s="355"/>
      <c r="V282" s="355"/>
      <c r="W282" s="355"/>
      <c r="X282" s="355"/>
      <c r="Y282" s="355"/>
      <c r="Z282" s="355"/>
    </row>
    <row r="283" spans="1:26" ht="15.75" customHeight="1">
      <c r="A283" s="348"/>
      <c r="B283" s="353"/>
      <c r="C283" s="363"/>
      <c r="D283" s="355"/>
      <c r="E283" s="355"/>
      <c r="F283" s="355"/>
      <c r="G283" s="355"/>
      <c r="H283" s="355"/>
      <c r="I283" s="355"/>
      <c r="J283" s="355"/>
      <c r="K283" s="355"/>
      <c r="L283" s="355"/>
      <c r="M283" s="355"/>
      <c r="N283" s="355"/>
      <c r="O283" s="355"/>
      <c r="P283" s="355"/>
      <c r="Q283" s="355"/>
      <c r="R283" s="355"/>
      <c r="S283" s="355"/>
      <c r="T283" s="355"/>
      <c r="U283" s="355"/>
      <c r="V283" s="355"/>
      <c r="W283" s="355"/>
      <c r="X283" s="355"/>
      <c r="Y283" s="355"/>
      <c r="Z283" s="355"/>
    </row>
    <row r="284" spans="1:26" ht="15.75" customHeight="1">
      <c r="A284" s="348"/>
      <c r="B284" s="353"/>
      <c r="C284" s="363"/>
      <c r="D284" s="355"/>
      <c r="E284" s="355"/>
      <c r="F284" s="355"/>
      <c r="G284" s="355"/>
      <c r="H284" s="355"/>
      <c r="I284" s="355"/>
      <c r="J284" s="355"/>
      <c r="K284" s="355"/>
      <c r="L284" s="355"/>
      <c r="M284" s="355"/>
      <c r="N284" s="355"/>
      <c r="O284" s="355"/>
      <c r="P284" s="355"/>
      <c r="Q284" s="355"/>
      <c r="R284" s="355"/>
      <c r="S284" s="355"/>
      <c r="T284" s="355"/>
      <c r="U284" s="355"/>
      <c r="V284" s="355"/>
      <c r="W284" s="355"/>
      <c r="X284" s="355"/>
      <c r="Y284" s="355"/>
      <c r="Z284" s="355"/>
    </row>
    <row r="285" spans="1:26" ht="15.75" customHeight="1">
      <c r="A285" s="348"/>
      <c r="B285" s="353"/>
      <c r="C285" s="363"/>
      <c r="D285" s="355"/>
      <c r="E285" s="355"/>
      <c r="F285" s="355"/>
      <c r="G285" s="355"/>
      <c r="H285" s="355"/>
      <c r="I285" s="355"/>
      <c r="J285" s="355"/>
      <c r="K285" s="355"/>
      <c r="L285" s="355"/>
      <c r="M285" s="355"/>
      <c r="N285" s="355"/>
      <c r="O285" s="355"/>
      <c r="P285" s="355"/>
      <c r="Q285" s="355"/>
      <c r="R285" s="355"/>
      <c r="S285" s="355"/>
      <c r="T285" s="355"/>
      <c r="U285" s="355"/>
      <c r="V285" s="355"/>
      <c r="W285" s="355"/>
      <c r="X285" s="355"/>
      <c r="Y285" s="355"/>
      <c r="Z285" s="355"/>
    </row>
    <row r="286" spans="1:26" ht="15.75" customHeight="1">
      <c r="A286" s="348"/>
      <c r="B286" s="353"/>
      <c r="C286" s="363"/>
      <c r="D286" s="355"/>
      <c r="E286" s="355"/>
      <c r="F286" s="355"/>
      <c r="G286" s="355"/>
      <c r="H286" s="355"/>
      <c r="I286" s="355"/>
      <c r="J286" s="355"/>
      <c r="K286" s="355"/>
      <c r="L286" s="355"/>
      <c r="M286" s="355"/>
      <c r="N286" s="355"/>
      <c r="O286" s="355"/>
      <c r="P286" s="355"/>
      <c r="Q286" s="355"/>
      <c r="R286" s="355"/>
      <c r="S286" s="355"/>
      <c r="T286" s="355"/>
      <c r="U286" s="355"/>
      <c r="V286" s="355"/>
      <c r="W286" s="355"/>
      <c r="X286" s="355"/>
      <c r="Y286" s="355"/>
      <c r="Z286" s="355"/>
    </row>
    <row r="287" spans="1:26" ht="15.75" customHeight="1">
      <c r="A287" s="348"/>
      <c r="B287" s="353"/>
      <c r="C287" s="363"/>
      <c r="D287" s="355"/>
      <c r="E287" s="355"/>
      <c r="F287" s="355"/>
      <c r="G287" s="355"/>
      <c r="H287" s="355"/>
      <c r="I287" s="355"/>
      <c r="J287" s="355"/>
      <c r="K287" s="355"/>
      <c r="L287" s="355"/>
      <c r="M287" s="355"/>
      <c r="N287" s="355"/>
      <c r="O287" s="355"/>
      <c r="P287" s="355"/>
      <c r="Q287" s="355"/>
      <c r="R287" s="355"/>
      <c r="S287" s="355"/>
      <c r="T287" s="355"/>
      <c r="U287" s="355"/>
      <c r="V287" s="355"/>
      <c r="W287" s="355"/>
      <c r="X287" s="355"/>
      <c r="Y287" s="355"/>
      <c r="Z287" s="355"/>
    </row>
    <row r="288" spans="1:26" ht="15.75" customHeight="1">
      <c r="A288" s="348"/>
      <c r="B288" s="353"/>
      <c r="C288" s="363"/>
      <c r="D288" s="355"/>
      <c r="E288" s="355"/>
      <c r="F288" s="355"/>
      <c r="G288" s="355"/>
      <c r="H288" s="355"/>
      <c r="I288" s="355"/>
      <c r="J288" s="355"/>
      <c r="K288" s="355"/>
      <c r="L288" s="355"/>
      <c r="M288" s="355"/>
      <c r="N288" s="355"/>
      <c r="O288" s="355"/>
      <c r="P288" s="355"/>
      <c r="Q288" s="355"/>
      <c r="R288" s="355"/>
      <c r="S288" s="355"/>
      <c r="T288" s="355"/>
      <c r="U288" s="355"/>
      <c r="V288" s="355"/>
      <c r="W288" s="355"/>
      <c r="X288" s="355"/>
      <c r="Y288" s="355"/>
      <c r="Z288" s="355"/>
    </row>
    <row r="289" spans="1:26" ht="15.75" customHeight="1">
      <c r="A289" s="348"/>
      <c r="B289" s="353"/>
      <c r="C289" s="363"/>
      <c r="D289" s="355"/>
      <c r="E289" s="355"/>
      <c r="F289" s="355"/>
      <c r="G289" s="355"/>
      <c r="H289" s="355"/>
      <c r="I289" s="355"/>
      <c r="J289" s="355"/>
      <c r="K289" s="355"/>
      <c r="L289" s="355"/>
      <c r="M289" s="355"/>
      <c r="N289" s="355"/>
      <c r="O289" s="355"/>
      <c r="P289" s="355"/>
      <c r="Q289" s="355"/>
      <c r="R289" s="355"/>
      <c r="S289" s="355"/>
      <c r="T289" s="355"/>
      <c r="U289" s="355"/>
      <c r="V289" s="355"/>
      <c r="W289" s="355"/>
      <c r="X289" s="355"/>
      <c r="Y289" s="355"/>
      <c r="Z289" s="355"/>
    </row>
    <row r="290" spans="1:26" ht="15.75" customHeight="1">
      <c r="A290" s="348"/>
      <c r="B290" s="353"/>
      <c r="C290" s="363"/>
      <c r="D290" s="355"/>
      <c r="E290" s="355"/>
      <c r="F290" s="355"/>
      <c r="G290" s="355"/>
      <c r="H290" s="355"/>
      <c r="I290" s="355"/>
      <c r="J290" s="355"/>
      <c r="K290" s="355"/>
      <c r="L290" s="355"/>
      <c r="M290" s="355"/>
      <c r="N290" s="355"/>
      <c r="O290" s="355"/>
      <c r="P290" s="355"/>
      <c r="Q290" s="355"/>
      <c r="R290" s="355"/>
      <c r="S290" s="355"/>
      <c r="T290" s="355"/>
      <c r="U290" s="355"/>
      <c r="V290" s="355"/>
      <c r="W290" s="355"/>
      <c r="X290" s="355"/>
      <c r="Y290" s="355"/>
      <c r="Z290" s="355"/>
    </row>
    <row r="291" spans="1:26" ht="15.75" customHeight="1">
      <c r="A291" s="348"/>
      <c r="B291" s="353"/>
      <c r="C291" s="363"/>
      <c r="D291" s="355"/>
      <c r="E291" s="355"/>
      <c r="F291" s="355"/>
      <c r="G291" s="355"/>
      <c r="H291" s="355"/>
      <c r="I291" s="355"/>
      <c r="J291" s="355"/>
      <c r="K291" s="355"/>
      <c r="L291" s="355"/>
      <c r="M291" s="355"/>
      <c r="N291" s="355"/>
      <c r="O291" s="355"/>
      <c r="P291" s="355"/>
      <c r="Q291" s="355"/>
      <c r="R291" s="355"/>
      <c r="S291" s="355"/>
      <c r="T291" s="355"/>
      <c r="U291" s="355"/>
      <c r="V291" s="355"/>
      <c r="W291" s="355"/>
      <c r="X291" s="355"/>
      <c r="Y291" s="355"/>
      <c r="Z291" s="355"/>
    </row>
    <row r="292" spans="1:26" ht="15.75" customHeight="1">
      <c r="A292" s="348"/>
      <c r="B292" s="353"/>
      <c r="C292" s="363"/>
      <c r="D292" s="355"/>
      <c r="E292" s="355"/>
      <c r="F292" s="355"/>
      <c r="G292" s="355"/>
      <c r="H292" s="355"/>
      <c r="I292" s="355"/>
      <c r="J292" s="355"/>
      <c r="K292" s="355"/>
      <c r="L292" s="355"/>
      <c r="M292" s="355"/>
      <c r="N292" s="355"/>
      <c r="O292" s="355"/>
      <c r="P292" s="355"/>
      <c r="Q292" s="355"/>
      <c r="R292" s="355"/>
      <c r="S292" s="355"/>
      <c r="T292" s="355"/>
      <c r="U292" s="355"/>
      <c r="V292" s="355"/>
      <c r="W292" s="355"/>
      <c r="X292" s="355"/>
      <c r="Y292" s="355"/>
      <c r="Z292" s="355"/>
    </row>
    <row r="293" spans="1:26" ht="15.75" customHeight="1">
      <c r="A293" s="348"/>
      <c r="B293" s="353"/>
      <c r="C293" s="363"/>
      <c r="D293" s="355"/>
      <c r="E293" s="355"/>
      <c r="F293" s="355"/>
      <c r="G293" s="355"/>
      <c r="H293" s="355"/>
      <c r="I293" s="355"/>
      <c r="J293" s="355"/>
      <c r="K293" s="355"/>
      <c r="L293" s="355"/>
      <c r="M293" s="355"/>
      <c r="N293" s="355"/>
      <c r="O293" s="355"/>
      <c r="P293" s="355"/>
      <c r="Q293" s="355"/>
      <c r="R293" s="355"/>
      <c r="S293" s="355"/>
      <c r="T293" s="355"/>
      <c r="U293" s="355"/>
      <c r="V293" s="355"/>
      <c r="W293" s="355"/>
      <c r="X293" s="355"/>
      <c r="Y293" s="355"/>
      <c r="Z293" s="355"/>
    </row>
    <row r="294" spans="1:26" ht="15.75" customHeight="1">
      <c r="A294" s="348"/>
      <c r="B294" s="353"/>
      <c r="C294" s="363"/>
      <c r="D294" s="355"/>
      <c r="E294" s="355"/>
      <c r="F294" s="355"/>
      <c r="G294" s="355"/>
      <c r="H294" s="355"/>
      <c r="I294" s="355"/>
      <c r="J294" s="355"/>
      <c r="K294" s="355"/>
      <c r="L294" s="355"/>
      <c r="M294" s="355"/>
      <c r="N294" s="355"/>
      <c r="O294" s="355"/>
      <c r="P294" s="355"/>
      <c r="Q294" s="355"/>
      <c r="R294" s="355"/>
      <c r="S294" s="355"/>
      <c r="T294" s="355"/>
      <c r="U294" s="355"/>
      <c r="V294" s="355"/>
      <c r="W294" s="355"/>
      <c r="X294" s="355"/>
      <c r="Y294" s="355"/>
      <c r="Z294" s="355"/>
    </row>
    <row r="295" spans="1:26" ht="15.75" customHeight="1">
      <c r="A295" s="348"/>
      <c r="B295" s="353"/>
      <c r="C295" s="363"/>
      <c r="D295" s="355"/>
      <c r="E295" s="355"/>
      <c r="F295" s="355"/>
      <c r="G295" s="355"/>
      <c r="H295" s="355"/>
      <c r="I295" s="355"/>
      <c r="J295" s="355"/>
      <c r="K295" s="355"/>
      <c r="L295" s="355"/>
      <c r="M295" s="355"/>
      <c r="N295" s="355"/>
      <c r="O295" s="355"/>
      <c r="P295" s="355"/>
      <c r="Q295" s="355"/>
      <c r="R295" s="355"/>
      <c r="S295" s="355"/>
      <c r="T295" s="355"/>
      <c r="U295" s="355"/>
      <c r="V295" s="355"/>
      <c r="W295" s="355"/>
      <c r="X295" s="355"/>
      <c r="Y295" s="355"/>
      <c r="Z295" s="355"/>
    </row>
    <row r="296" spans="1:26" ht="15.75" customHeight="1">
      <c r="A296" s="348"/>
      <c r="B296" s="353"/>
      <c r="C296" s="363"/>
      <c r="D296" s="355"/>
      <c r="E296" s="355"/>
      <c r="F296" s="355"/>
      <c r="G296" s="355"/>
      <c r="H296" s="355"/>
      <c r="I296" s="355"/>
      <c r="J296" s="355"/>
      <c r="K296" s="355"/>
      <c r="L296" s="355"/>
      <c r="M296" s="355"/>
      <c r="N296" s="355"/>
      <c r="O296" s="355"/>
      <c r="P296" s="355"/>
      <c r="Q296" s="355"/>
      <c r="R296" s="355"/>
      <c r="S296" s="355"/>
      <c r="T296" s="355"/>
      <c r="U296" s="355"/>
      <c r="V296" s="355"/>
      <c r="W296" s="355"/>
      <c r="X296" s="355"/>
      <c r="Y296" s="355"/>
      <c r="Z296" s="355"/>
    </row>
    <row r="297" spans="1:26" ht="15.75" customHeight="1">
      <c r="A297" s="348"/>
      <c r="B297" s="353"/>
      <c r="C297" s="363"/>
      <c r="D297" s="355"/>
      <c r="E297" s="355"/>
      <c r="F297" s="355"/>
      <c r="G297" s="355"/>
      <c r="H297" s="355"/>
      <c r="I297" s="355"/>
      <c r="J297" s="355"/>
      <c r="K297" s="355"/>
      <c r="L297" s="355"/>
      <c r="M297" s="355"/>
      <c r="N297" s="355"/>
      <c r="O297" s="355"/>
      <c r="P297" s="355"/>
      <c r="Q297" s="355"/>
      <c r="R297" s="355"/>
      <c r="S297" s="355"/>
      <c r="T297" s="355"/>
      <c r="U297" s="355"/>
      <c r="V297" s="355"/>
      <c r="W297" s="355"/>
      <c r="X297" s="355"/>
      <c r="Y297" s="355"/>
      <c r="Z297" s="355"/>
    </row>
    <row r="298" spans="1:26" ht="15.75" customHeight="1">
      <c r="A298" s="348"/>
      <c r="B298" s="353"/>
      <c r="C298" s="363"/>
      <c r="D298" s="355"/>
      <c r="E298" s="355"/>
      <c r="F298" s="355"/>
      <c r="G298" s="355"/>
      <c r="H298" s="355"/>
      <c r="I298" s="355"/>
      <c r="J298" s="355"/>
      <c r="K298" s="355"/>
      <c r="L298" s="355"/>
      <c r="M298" s="355"/>
      <c r="N298" s="355"/>
      <c r="O298" s="355"/>
      <c r="P298" s="355"/>
      <c r="Q298" s="355"/>
      <c r="R298" s="355"/>
      <c r="S298" s="355"/>
      <c r="T298" s="355"/>
      <c r="U298" s="355"/>
      <c r="V298" s="355"/>
      <c r="W298" s="355"/>
      <c r="X298" s="355"/>
      <c r="Y298" s="355"/>
      <c r="Z298" s="355"/>
    </row>
    <row r="299" spans="1:26" ht="15.75" customHeight="1">
      <c r="A299" s="348"/>
      <c r="B299" s="353"/>
      <c r="C299" s="363"/>
      <c r="D299" s="355"/>
      <c r="E299" s="355"/>
      <c r="F299" s="355"/>
      <c r="G299" s="355"/>
      <c r="H299" s="355"/>
      <c r="I299" s="355"/>
      <c r="J299" s="355"/>
      <c r="K299" s="355"/>
      <c r="L299" s="355"/>
      <c r="M299" s="355"/>
      <c r="N299" s="355"/>
      <c r="O299" s="355"/>
      <c r="P299" s="355"/>
      <c r="Q299" s="355"/>
      <c r="R299" s="355"/>
      <c r="S299" s="355"/>
      <c r="T299" s="355"/>
      <c r="U299" s="355"/>
      <c r="V299" s="355"/>
      <c r="W299" s="355"/>
      <c r="X299" s="355"/>
      <c r="Y299" s="355"/>
      <c r="Z299" s="355"/>
    </row>
    <row r="300" spans="1:26" ht="15.75" customHeight="1">
      <c r="A300" s="348"/>
      <c r="B300" s="353"/>
      <c r="C300" s="363"/>
      <c r="D300" s="355"/>
      <c r="E300" s="355"/>
      <c r="F300" s="355"/>
      <c r="G300" s="355"/>
      <c r="H300" s="355"/>
      <c r="I300" s="355"/>
      <c r="J300" s="355"/>
      <c r="K300" s="355"/>
      <c r="L300" s="355"/>
      <c r="M300" s="355"/>
      <c r="N300" s="355"/>
      <c r="O300" s="355"/>
      <c r="P300" s="355"/>
      <c r="Q300" s="355"/>
      <c r="R300" s="355"/>
      <c r="S300" s="355"/>
      <c r="T300" s="355"/>
      <c r="U300" s="355"/>
      <c r="V300" s="355"/>
      <c r="W300" s="355"/>
      <c r="X300" s="355"/>
      <c r="Y300" s="355"/>
      <c r="Z300" s="355"/>
    </row>
    <row r="301" spans="1:26" ht="15.75" customHeight="1">
      <c r="A301" s="348"/>
      <c r="B301" s="353"/>
      <c r="C301" s="363"/>
      <c r="D301" s="355"/>
      <c r="E301" s="355"/>
      <c r="F301" s="355"/>
      <c r="G301" s="355"/>
      <c r="H301" s="355"/>
      <c r="I301" s="355"/>
      <c r="J301" s="355"/>
      <c r="K301" s="355"/>
      <c r="L301" s="355"/>
      <c r="M301" s="355"/>
      <c r="N301" s="355"/>
      <c r="O301" s="355"/>
      <c r="P301" s="355"/>
      <c r="Q301" s="355"/>
      <c r="R301" s="355"/>
      <c r="S301" s="355"/>
      <c r="T301" s="355"/>
      <c r="U301" s="355"/>
      <c r="V301" s="355"/>
      <c r="W301" s="355"/>
      <c r="X301" s="355"/>
      <c r="Y301" s="355"/>
      <c r="Z301" s="355"/>
    </row>
    <row r="302" spans="1:26" ht="15.75" customHeight="1">
      <c r="A302" s="348"/>
      <c r="B302" s="353"/>
      <c r="C302" s="363"/>
      <c r="D302" s="355"/>
      <c r="E302" s="355"/>
      <c r="F302" s="355"/>
      <c r="G302" s="355"/>
      <c r="H302" s="355"/>
      <c r="I302" s="355"/>
      <c r="J302" s="355"/>
      <c r="K302" s="355"/>
      <c r="L302" s="355"/>
      <c r="M302" s="355"/>
      <c r="N302" s="355"/>
      <c r="O302" s="355"/>
      <c r="P302" s="355"/>
      <c r="Q302" s="355"/>
      <c r="R302" s="355"/>
      <c r="S302" s="355"/>
      <c r="T302" s="355"/>
      <c r="U302" s="355"/>
      <c r="V302" s="355"/>
      <c r="W302" s="355"/>
      <c r="X302" s="355"/>
      <c r="Y302" s="355"/>
      <c r="Z302" s="355"/>
    </row>
    <row r="303" spans="1:26" ht="15.75" customHeight="1">
      <c r="A303" s="348"/>
      <c r="B303" s="353"/>
      <c r="C303" s="363"/>
      <c r="D303" s="355"/>
      <c r="E303" s="355"/>
      <c r="F303" s="355"/>
      <c r="G303" s="355"/>
      <c r="H303" s="355"/>
      <c r="I303" s="355"/>
      <c r="J303" s="355"/>
      <c r="K303" s="355"/>
      <c r="L303" s="355"/>
      <c r="M303" s="355"/>
      <c r="N303" s="355"/>
      <c r="O303" s="355"/>
      <c r="P303" s="355"/>
      <c r="Q303" s="355"/>
      <c r="R303" s="355"/>
      <c r="S303" s="355"/>
      <c r="T303" s="355"/>
      <c r="U303" s="355"/>
      <c r="V303" s="355"/>
      <c r="W303" s="355"/>
      <c r="X303" s="355"/>
      <c r="Y303" s="355"/>
      <c r="Z303" s="355"/>
    </row>
    <row r="304" spans="1:26" ht="15.75" customHeight="1">
      <c r="A304" s="348"/>
      <c r="B304" s="353"/>
      <c r="C304" s="363"/>
      <c r="D304" s="355"/>
      <c r="E304" s="355"/>
      <c r="F304" s="355"/>
      <c r="G304" s="355"/>
      <c r="H304" s="355"/>
      <c r="I304" s="355"/>
      <c r="J304" s="355"/>
      <c r="K304" s="355"/>
      <c r="L304" s="355"/>
      <c r="M304" s="355"/>
      <c r="N304" s="355"/>
      <c r="O304" s="355"/>
      <c r="P304" s="355"/>
      <c r="Q304" s="355"/>
      <c r="R304" s="355"/>
      <c r="S304" s="355"/>
      <c r="T304" s="355"/>
      <c r="U304" s="355"/>
      <c r="V304" s="355"/>
      <c r="W304" s="355"/>
      <c r="X304" s="355"/>
      <c r="Y304" s="355"/>
      <c r="Z304" s="355"/>
    </row>
    <row r="305" spans="1:26" ht="15.75" customHeight="1">
      <c r="A305" s="348"/>
      <c r="B305" s="353"/>
      <c r="C305" s="363"/>
      <c r="D305" s="355"/>
      <c r="E305" s="355"/>
      <c r="F305" s="355"/>
      <c r="G305" s="355"/>
      <c r="H305" s="355"/>
      <c r="I305" s="355"/>
      <c r="J305" s="355"/>
      <c r="K305" s="355"/>
      <c r="L305" s="355"/>
      <c r="M305" s="355"/>
      <c r="N305" s="355"/>
      <c r="O305" s="355"/>
      <c r="P305" s="355"/>
      <c r="Q305" s="355"/>
      <c r="R305" s="355"/>
      <c r="S305" s="355"/>
      <c r="T305" s="355"/>
      <c r="U305" s="355"/>
      <c r="V305" s="355"/>
      <c r="W305" s="355"/>
      <c r="X305" s="355"/>
      <c r="Y305" s="355"/>
      <c r="Z305" s="355"/>
    </row>
    <row r="306" spans="1:26" ht="15.75" customHeight="1">
      <c r="A306" s="348"/>
      <c r="B306" s="353"/>
      <c r="C306" s="363"/>
      <c r="D306" s="355"/>
      <c r="E306" s="355"/>
      <c r="F306" s="355"/>
      <c r="G306" s="355"/>
      <c r="H306" s="355"/>
      <c r="I306" s="355"/>
      <c r="J306" s="355"/>
      <c r="K306" s="355"/>
      <c r="L306" s="355"/>
      <c r="M306" s="355"/>
      <c r="N306" s="355"/>
      <c r="O306" s="355"/>
      <c r="P306" s="355"/>
      <c r="Q306" s="355"/>
      <c r="R306" s="355"/>
      <c r="S306" s="355"/>
      <c r="T306" s="355"/>
      <c r="U306" s="355"/>
      <c r="V306" s="355"/>
      <c r="W306" s="355"/>
      <c r="X306" s="355"/>
      <c r="Y306" s="355"/>
      <c r="Z306" s="355"/>
    </row>
    <row r="307" spans="1:26" ht="15.75" customHeight="1">
      <c r="A307" s="348"/>
      <c r="B307" s="353"/>
      <c r="C307" s="363"/>
      <c r="D307" s="355"/>
      <c r="E307" s="355"/>
      <c r="F307" s="355"/>
      <c r="G307" s="355"/>
      <c r="H307" s="355"/>
      <c r="I307" s="355"/>
      <c r="J307" s="355"/>
      <c r="K307" s="355"/>
      <c r="L307" s="355"/>
      <c r="M307" s="355"/>
      <c r="N307" s="355"/>
      <c r="O307" s="355"/>
      <c r="P307" s="355"/>
      <c r="Q307" s="355"/>
      <c r="R307" s="355"/>
      <c r="S307" s="355"/>
      <c r="T307" s="355"/>
      <c r="U307" s="355"/>
      <c r="V307" s="355"/>
      <c r="W307" s="355"/>
      <c r="X307" s="355"/>
      <c r="Y307" s="355"/>
      <c r="Z307" s="355"/>
    </row>
    <row r="308" spans="1:26" ht="15.75" customHeight="1">
      <c r="A308" s="348"/>
      <c r="B308" s="353"/>
      <c r="C308" s="363"/>
      <c r="D308" s="355"/>
      <c r="E308" s="355"/>
      <c r="F308" s="355"/>
      <c r="G308" s="355"/>
      <c r="H308" s="355"/>
      <c r="I308" s="355"/>
      <c r="J308" s="355"/>
      <c r="K308" s="355"/>
      <c r="L308" s="355"/>
      <c r="M308" s="355"/>
      <c r="N308" s="355"/>
      <c r="O308" s="355"/>
      <c r="P308" s="355"/>
      <c r="Q308" s="355"/>
      <c r="R308" s="355"/>
      <c r="S308" s="355"/>
      <c r="T308" s="355"/>
      <c r="U308" s="355"/>
      <c r="V308" s="355"/>
      <c r="W308" s="355"/>
      <c r="X308" s="355"/>
      <c r="Y308" s="355"/>
      <c r="Z308" s="355"/>
    </row>
    <row r="309" spans="1:26" ht="15.75" customHeight="1">
      <c r="A309" s="348"/>
      <c r="B309" s="353"/>
      <c r="C309" s="363"/>
      <c r="D309" s="355"/>
      <c r="E309" s="355"/>
      <c r="F309" s="355"/>
      <c r="G309" s="355"/>
      <c r="H309" s="355"/>
      <c r="I309" s="355"/>
      <c r="J309" s="355"/>
      <c r="K309" s="355"/>
      <c r="L309" s="355"/>
      <c r="M309" s="355"/>
      <c r="N309" s="355"/>
      <c r="O309" s="355"/>
      <c r="P309" s="355"/>
      <c r="Q309" s="355"/>
      <c r="R309" s="355"/>
      <c r="S309" s="355"/>
      <c r="T309" s="355"/>
      <c r="U309" s="355"/>
      <c r="V309" s="355"/>
      <c r="W309" s="355"/>
      <c r="X309" s="355"/>
      <c r="Y309" s="355"/>
      <c r="Z309" s="355"/>
    </row>
    <row r="310" spans="1:26" ht="15.75" customHeight="1">
      <c r="A310" s="348"/>
      <c r="B310" s="353"/>
      <c r="C310" s="363"/>
      <c r="D310" s="355"/>
      <c r="E310" s="355"/>
      <c r="F310" s="355"/>
      <c r="G310" s="355"/>
      <c r="H310" s="355"/>
      <c r="I310" s="355"/>
      <c r="J310" s="355"/>
      <c r="K310" s="355"/>
      <c r="L310" s="355"/>
      <c r="M310" s="355"/>
      <c r="N310" s="355"/>
      <c r="O310" s="355"/>
      <c r="P310" s="355"/>
      <c r="Q310" s="355"/>
      <c r="R310" s="355"/>
      <c r="S310" s="355"/>
      <c r="T310" s="355"/>
      <c r="U310" s="355"/>
      <c r="V310" s="355"/>
      <c r="W310" s="355"/>
      <c r="X310" s="355"/>
      <c r="Y310" s="355"/>
      <c r="Z310" s="355"/>
    </row>
    <row r="311" spans="1:26" ht="15.75" customHeight="1">
      <c r="A311" s="348"/>
      <c r="B311" s="353"/>
      <c r="C311" s="363"/>
      <c r="D311" s="355"/>
      <c r="E311" s="355"/>
      <c r="F311" s="355"/>
      <c r="G311" s="355"/>
      <c r="H311" s="355"/>
      <c r="I311" s="355"/>
      <c r="J311" s="355"/>
      <c r="K311" s="355"/>
      <c r="L311" s="355"/>
      <c r="M311" s="355"/>
      <c r="N311" s="355"/>
      <c r="O311" s="355"/>
      <c r="P311" s="355"/>
      <c r="Q311" s="355"/>
      <c r="R311" s="355"/>
      <c r="S311" s="355"/>
      <c r="T311" s="355"/>
      <c r="U311" s="355"/>
      <c r="V311" s="355"/>
      <c r="W311" s="355"/>
      <c r="X311" s="355"/>
      <c r="Y311" s="355"/>
      <c r="Z311" s="355"/>
    </row>
    <row r="312" spans="1:26" ht="15.75" customHeight="1">
      <c r="A312" s="348"/>
      <c r="B312" s="353"/>
      <c r="C312" s="363"/>
      <c r="D312" s="355"/>
      <c r="E312" s="355"/>
      <c r="F312" s="355"/>
      <c r="G312" s="355"/>
      <c r="H312" s="355"/>
      <c r="I312" s="355"/>
      <c r="J312" s="355"/>
      <c r="K312" s="355"/>
      <c r="L312" s="355"/>
      <c r="M312" s="355"/>
      <c r="N312" s="355"/>
      <c r="O312" s="355"/>
      <c r="P312" s="355"/>
      <c r="Q312" s="355"/>
      <c r="R312" s="355"/>
      <c r="S312" s="355"/>
      <c r="T312" s="355"/>
      <c r="U312" s="355"/>
      <c r="V312" s="355"/>
      <c r="W312" s="355"/>
      <c r="X312" s="355"/>
      <c r="Y312" s="355"/>
      <c r="Z312" s="355"/>
    </row>
    <row r="313" spans="1:26" ht="15.75" customHeight="1">
      <c r="A313" s="348"/>
      <c r="B313" s="353"/>
      <c r="C313" s="363"/>
      <c r="D313" s="355"/>
      <c r="E313" s="355"/>
      <c r="F313" s="355"/>
      <c r="G313" s="355"/>
      <c r="H313" s="355"/>
      <c r="I313" s="355"/>
      <c r="J313" s="355"/>
      <c r="K313" s="355"/>
      <c r="L313" s="355"/>
      <c r="M313" s="355"/>
      <c r="N313" s="355"/>
      <c r="O313" s="355"/>
      <c r="P313" s="355"/>
      <c r="Q313" s="355"/>
      <c r="R313" s="355"/>
      <c r="S313" s="355"/>
      <c r="T313" s="355"/>
      <c r="U313" s="355"/>
      <c r="V313" s="355"/>
      <c r="W313" s="355"/>
      <c r="X313" s="355"/>
      <c r="Y313" s="355"/>
      <c r="Z313" s="355"/>
    </row>
    <row r="314" spans="1:26" ht="15.75" customHeight="1">
      <c r="A314" s="348"/>
      <c r="B314" s="353"/>
      <c r="C314" s="363"/>
      <c r="D314" s="355"/>
      <c r="E314" s="355"/>
      <c r="F314" s="355"/>
      <c r="G314" s="355"/>
      <c r="H314" s="355"/>
      <c r="I314" s="355"/>
      <c r="J314" s="355"/>
      <c r="K314" s="355"/>
      <c r="L314" s="355"/>
      <c r="M314" s="355"/>
      <c r="N314" s="355"/>
      <c r="O314" s="355"/>
      <c r="P314" s="355"/>
      <c r="Q314" s="355"/>
      <c r="R314" s="355"/>
      <c r="S314" s="355"/>
      <c r="T314" s="355"/>
      <c r="U314" s="355"/>
      <c r="V314" s="355"/>
      <c r="W314" s="355"/>
      <c r="X314" s="355"/>
      <c r="Y314" s="355"/>
      <c r="Z314" s="355"/>
    </row>
    <row r="315" spans="1:26" ht="15.75" customHeight="1">
      <c r="A315" s="348"/>
      <c r="B315" s="353"/>
      <c r="C315" s="363"/>
      <c r="D315" s="355"/>
      <c r="E315" s="355"/>
      <c r="F315" s="355"/>
      <c r="G315" s="355"/>
      <c r="H315" s="355"/>
      <c r="I315" s="355"/>
      <c r="J315" s="355"/>
      <c r="K315" s="355"/>
      <c r="L315" s="355"/>
      <c r="M315" s="355"/>
      <c r="N315" s="355"/>
      <c r="O315" s="355"/>
      <c r="P315" s="355"/>
      <c r="Q315" s="355"/>
      <c r="R315" s="355"/>
      <c r="S315" s="355"/>
      <c r="T315" s="355"/>
      <c r="U315" s="355"/>
      <c r="V315" s="355"/>
      <c r="W315" s="355"/>
      <c r="X315" s="355"/>
      <c r="Y315" s="355"/>
      <c r="Z315" s="355"/>
    </row>
    <row r="316" spans="1:26" ht="15.75" customHeight="1">
      <c r="A316" s="348"/>
      <c r="B316" s="353"/>
      <c r="C316" s="363"/>
      <c r="D316" s="355"/>
      <c r="E316" s="355"/>
      <c r="F316" s="355"/>
      <c r="G316" s="355"/>
      <c r="H316" s="355"/>
      <c r="I316" s="355"/>
      <c r="J316" s="355"/>
      <c r="K316" s="355"/>
      <c r="L316" s="355"/>
      <c r="M316" s="355"/>
      <c r="N316" s="355"/>
      <c r="O316" s="355"/>
      <c r="P316" s="355"/>
      <c r="Q316" s="355"/>
      <c r="R316" s="355"/>
      <c r="S316" s="355"/>
      <c r="T316" s="355"/>
      <c r="U316" s="355"/>
      <c r="V316" s="355"/>
      <c r="W316" s="355"/>
      <c r="X316" s="355"/>
      <c r="Y316" s="355"/>
      <c r="Z316" s="355"/>
    </row>
    <row r="317" spans="1:26" ht="15.75" customHeight="1">
      <c r="A317" s="348"/>
      <c r="B317" s="353"/>
      <c r="C317" s="363"/>
      <c r="D317" s="355"/>
      <c r="E317" s="355"/>
      <c r="F317" s="355"/>
      <c r="G317" s="355"/>
      <c r="H317" s="355"/>
      <c r="I317" s="355"/>
      <c r="J317" s="355"/>
      <c r="K317" s="355"/>
      <c r="L317" s="355"/>
      <c r="M317" s="355"/>
      <c r="N317" s="355"/>
      <c r="O317" s="355"/>
      <c r="P317" s="355"/>
      <c r="Q317" s="355"/>
      <c r="R317" s="355"/>
      <c r="S317" s="355"/>
      <c r="T317" s="355"/>
      <c r="U317" s="355"/>
      <c r="V317" s="355"/>
      <c r="W317" s="355"/>
      <c r="X317" s="355"/>
      <c r="Y317" s="355"/>
      <c r="Z317" s="355"/>
    </row>
    <row r="318" spans="1:26" ht="15.75" customHeight="1">
      <c r="A318" s="348"/>
      <c r="B318" s="353"/>
      <c r="C318" s="363"/>
      <c r="D318" s="355"/>
      <c r="E318" s="355"/>
      <c r="F318" s="355"/>
      <c r="G318" s="355"/>
      <c r="H318" s="355"/>
      <c r="I318" s="355"/>
      <c r="J318" s="355"/>
      <c r="K318" s="355"/>
      <c r="L318" s="355"/>
      <c r="M318" s="355"/>
      <c r="N318" s="355"/>
      <c r="O318" s="355"/>
      <c r="P318" s="355"/>
      <c r="Q318" s="355"/>
      <c r="R318" s="355"/>
      <c r="S318" s="355"/>
      <c r="T318" s="355"/>
      <c r="U318" s="355"/>
      <c r="V318" s="355"/>
      <c r="W318" s="355"/>
      <c r="X318" s="355"/>
      <c r="Y318" s="355"/>
      <c r="Z318" s="355"/>
    </row>
    <row r="319" spans="1:26" ht="15.75" customHeight="1">
      <c r="A319" s="348"/>
      <c r="B319" s="353"/>
      <c r="C319" s="363"/>
      <c r="D319" s="355"/>
      <c r="E319" s="355"/>
      <c r="F319" s="355"/>
      <c r="G319" s="355"/>
      <c r="H319" s="355"/>
      <c r="I319" s="355"/>
      <c r="J319" s="355"/>
      <c r="K319" s="355"/>
      <c r="L319" s="355"/>
      <c r="M319" s="355"/>
      <c r="N319" s="355"/>
      <c r="O319" s="355"/>
      <c r="P319" s="355"/>
      <c r="Q319" s="355"/>
      <c r="R319" s="355"/>
      <c r="S319" s="355"/>
      <c r="T319" s="355"/>
      <c r="U319" s="355"/>
      <c r="V319" s="355"/>
      <c r="W319" s="355"/>
      <c r="X319" s="355"/>
      <c r="Y319" s="355"/>
      <c r="Z319" s="355"/>
    </row>
    <row r="320" spans="1:26" ht="15.75" customHeight="1">
      <c r="A320" s="348"/>
      <c r="B320" s="353"/>
      <c r="C320" s="363"/>
      <c r="D320" s="355"/>
      <c r="E320" s="355"/>
      <c r="F320" s="355"/>
      <c r="G320" s="355"/>
      <c r="H320" s="355"/>
      <c r="I320" s="355"/>
      <c r="J320" s="355"/>
      <c r="K320" s="355"/>
      <c r="L320" s="355"/>
      <c r="M320" s="355"/>
      <c r="N320" s="355"/>
      <c r="O320" s="355"/>
      <c r="P320" s="355"/>
      <c r="Q320" s="355"/>
      <c r="R320" s="355"/>
      <c r="S320" s="355"/>
      <c r="T320" s="355"/>
      <c r="U320" s="355"/>
      <c r="V320" s="355"/>
      <c r="W320" s="355"/>
      <c r="X320" s="355"/>
      <c r="Y320" s="355"/>
      <c r="Z320" s="355"/>
    </row>
    <row r="321" spans="1:26" ht="15.75" customHeight="1">
      <c r="A321" s="348"/>
      <c r="B321" s="353"/>
      <c r="C321" s="363"/>
      <c r="D321" s="355"/>
      <c r="E321" s="355"/>
      <c r="F321" s="355"/>
      <c r="G321" s="355"/>
      <c r="H321" s="355"/>
      <c r="I321" s="355"/>
      <c r="J321" s="355"/>
      <c r="K321" s="355"/>
      <c r="L321" s="355"/>
      <c r="M321" s="355"/>
      <c r="N321" s="355"/>
      <c r="O321" s="355"/>
      <c r="P321" s="355"/>
      <c r="Q321" s="355"/>
      <c r="R321" s="355"/>
      <c r="S321" s="355"/>
      <c r="T321" s="355"/>
      <c r="U321" s="355"/>
      <c r="V321" s="355"/>
      <c r="W321" s="355"/>
      <c r="X321" s="355"/>
      <c r="Y321" s="355"/>
      <c r="Z321" s="355"/>
    </row>
    <row r="322" spans="1:26" ht="15.75" customHeight="1">
      <c r="A322" s="348"/>
      <c r="B322" s="353"/>
      <c r="C322" s="363"/>
      <c r="D322" s="355"/>
      <c r="E322" s="355"/>
      <c r="F322" s="355"/>
      <c r="G322" s="355"/>
      <c r="H322" s="355"/>
      <c r="I322" s="355"/>
      <c r="J322" s="355"/>
      <c r="K322" s="355"/>
      <c r="L322" s="355"/>
      <c r="M322" s="355"/>
      <c r="N322" s="355"/>
      <c r="O322" s="355"/>
      <c r="P322" s="355"/>
      <c r="Q322" s="355"/>
      <c r="R322" s="355"/>
      <c r="S322" s="355"/>
      <c r="T322" s="355"/>
      <c r="U322" s="355"/>
      <c r="V322" s="355"/>
      <c r="W322" s="355"/>
      <c r="X322" s="355"/>
      <c r="Y322" s="355"/>
      <c r="Z322" s="355"/>
    </row>
    <row r="323" spans="1:26" ht="15.75" customHeight="1">
      <c r="A323" s="348"/>
      <c r="B323" s="353"/>
      <c r="C323" s="363"/>
      <c r="D323" s="355"/>
      <c r="E323" s="355"/>
      <c r="F323" s="355"/>
      <c r="G323" s="355"/>
      <c r="H323" s="355"/>
      <c r="I323" s="355"/>
      <c r="J323" s="355"/>
      <c r="K323" s="355"/>
      <c r="L323" s="355"/>
      <c r="M323" s="355"/>
      <c r="N323" s="355"/>
      <c r="O323" s="355"/>
      <c r="P323" s="355"/>
      <c r="Q323" s="355"/>
      <c r="R323" s="355"/>
      <c r="S323" s="355"/>
      <c r="T323" s="355"/>
      <c r="U323" s="355"/>
      <c r="V323" s="355"/>
      <c r="W323" s="355"/>
      <c r="X323" s="355"/>
      <c r="Y323" s="355"/>
      <c r="Z323" s="355"/>
    </row>
    <row r="324" spans="1:26" ht="15.75" customHeight="1">
      <c r="A324" s="348"/>
      <c r="B324" s="353"/>
      <c r="C324" s="363"/>
      <c r="D324" s="355"/>
      <c r="E324" s="355"/>
      <c r="F324" s="355"/>
      <c r="G324" s="355"/>
      <c r="H324" s="355"/>
      <c r="I324" s="355"/>
      <c r="J324" s="355"/>
      <c r="K324" s="355"/>
      <c r="L324" s="355"/>
      <c r="M324" s="355"/>
      <c r="N324" s="355"/>
      <c r="O324" s="355"/>
      <c r="P324" s="355"/>
      <c r="Q324" s="355"/>
      <c r="R324" s="355"/>
      <c r="S324" s="355"/>
      <c r="T324" s="355"/>
      <c r="U324" s="355"/>
      <c r="V324" s="355"/>
      <c r="W324" s="355"/>
      <c r="X324" s="355"/>
      <c r="Y324" s="355"/>
      <c r="Z324" s="355"/>
    </row>
    <row r="325" spans="1:26" ht="15.75" customHeight="1">
      <c r="A325" s="348"/>
      <c r="B325" s="353"/>
      <c r="C325" s="363"/>
      <c r="D325" s="355"/>
      <c r="E325" s="355"/>
      <c r="F325" s="355"/>
      <c r="G325" s="355"/>
      <c r="H325" s="355"/>
      <c r="I325" s="355"/>
      <c r="J325" s="355"/>
      <c r="K325" s="355"/>
      <c r="L325" s="355"/>
      <c r="M325" s="355"/>
      <c r="N325" s="355"/>
      <c r="O325" s="355"/>
      <c r="P325" s="355"/>
      <c r="Q325" s="355"/>
      <c r="R325" s="355"/>
      <c r="S325" s="355"/>
      <c r="T325" s="355"/>
      <c r="U325" s="355"/>
      <c r="V325" s="355"/>
      <c r="W325" s="355"/>
      <c r="X325" s="355"/>
      <c r="Y325" s="355"/>
      <c r="Z325" s="355"/>
    </row>
    <row r="326" spans="1:26" ht="15.75" customHeight="1">
      <c r="A326" s="348"/>
      <c r="B326" s="353"/>
      <c r="C326" s="363"/>
      <c r="D326" s="355"/>
      <c r="E326" s="355"/>
      <c r="F326" s="355"/>
      <c r="G326" s="355"/>
      <c r="H326" s="355"/>
      <c r="I326" s="355"/>
      <c r="J326" s="355"/>
      <c r="K326" s="355"/>
      <c r="L326" s="355"/>
      <c r="M326" s="355"/>
      <c r="N326" s="355"/>
      <c r="O326" s="355"/>
      <c r="P326" s="355"/>
      <c r="Q326" s="355"/>
      <c r="R326" s="355"/>
      <c r="S326" s="355"/>
      <c r="T326" s="355"/>
      <c r="U326" s="355"/>
      <c r="V326" s="355"/>
      <c r="W326" s="355"/>
      <c r="X326" s="355"/>
      <c r="Y326" s="355"/>
      <c r="Z326" s="355"/>
    </row>
    <row r="327" spans="1:26" ht="15.75" customHeight="1">
      <c r="A327" s="348"/>
      <c r="B327" s="353"/>
      <c r="C327" s="363"/>
      <c r="D327" s="355"/>
      <c r="E327" s="355"/>
      <c r="F327" s="355"/>
      <c r="G327" s="355"/>
      <c r="H327" s="355"/>
      <c r="I327" s="355"/>
      <c r="J327" s="355"/>
      <c r="K327" s="355"/>
      <c r="L327" s="355"/>
      <c r="M327" s="355"/>
      <c r="N327" s="355"/>
      <c r="O327" s="355"/>
      <c r="P327" s="355"/>
      <c r="Q327" s="355"/>
      <c r="R327" s="355"/>
      <c r="S327" s="355"/>
      <c r="T327" s="355"/>
      <c r="U327" s="355"/>
      <c r="V327" s="355"/>
      <c r="W327" s="355"/>
      <c r="X327" s="355"/>
      <c r="Y327" s="355"/>
      <c r="Z327" s="355"/>
    </row>
    <row r="328" spans="1:26" ht="15.75" customHeight="1">
      <c r="A328" s="348"/>
      <c r="B328" s="353"/>
      <c r="C328" s="363"/>
      <c r="D328" s="355"/>
      <c r="E328" s="355"/>
      <c r="F328" s="355"/>
      <c r="G328" s="355"/>
      <c r="H328" s="355"/>
      <c r="I328" s="355"/>
      <c r="J328" s="355"/>
      <c r="K328" s="355"/>
      <c r="L328" s="355"/>
      <c r="M328" s="355"/>
      <c r="N328" s="355"/>
      <c r="O328" s="355"/>
      <c r="P328" s="355"/>
      <c r="Q328" s="355"/>
      <c r="R328" s="355"/>
      <c r="S328" s="355"/>
      <c r="T328" s="355"/>
      <c r="U328" s="355"/>
      <c r="V328" s="355"/>
      <c r="W328" s="355"/>
      <c r="X328" s="355"/>
      <c r="Y328" s="355"/>
      <c r="Z328" s="355"/>
    </row>
    <row r="329" spans="1:26" ht="15.75" customHeight="1">
      <c r="A329" s="348"/>
      <c r="B329" s="353"/>
      <c r="C329" s="363"/>
      <c r="D329" s="355"/>
      <c r="E329" s="355"/>
      <c r="F329" s="355"/>
      <c r="G329" s="355"/>
      <c r="H329" s="355"/>
      <c r="I329" s="355"/>
      <c r="J329" s="355"/>
      <c r="K329" s="355"/>
      <c r="L329" s="355"/>
      <c r="M329" s="355"/>
      <c r="N329" s="355"/>
      <c r="O329" s="355"/>
      <c r="P329" s="355"/>
      <c r="Q329" s="355"/>
      <c r="R329" s="355"/>
      <c r="S329" s="355"/>
      <c r="T329" s="355"/>
      <c r="U329" s="355"/>
      <c r="V329" s="355"/>
      <c r="W329" s="355"/>
      <c r="X329" s="355"/>
      <c r="Y329" s="355"/>
      <c r="Z329" s="355"/>
    </row>
    <row r="330" spans="1:26" ht="15.75" customHeight="1">
      <c r="A330" s="348"/>
      <c r="B330" s="353"/>
      <c r="C330" s="363"/>
      <c r="D330" s="355"/>
      <c r="E330" s="355"/>
      <c r="F330" s="355"/>
      <c r="G330" s="355"/>
      <c r="H330" s="355"/>
      <c r="I330" s="355"/>
      <c r="J330" s="355"/>
      <c r="K330" s="355"/>
      <c r="L330" s="355"/>
      <c r="M330" s="355"/>
      <c r="N330" s="355"/>
      <c r="O330" s="355"/>
      <c r="P330" s="355"/>
      <c r="Q330" s="355"/>
      <c r="R330" s="355"/>
      <c r="S330" s="355"/>
      <c r="T330" s="355"/>
      <c r="U330" s="355"/>
      <c r="V330" s="355"/>
      <c r="W330" s="355"/>
      <c r="X330" s="355"/>
      <c r="Y330" s="355"/>
      <c r="Z330" s="355"/>
    </row>
    <row r="331" spans="1:26" ht="15.75" customHeight="1">
      <c r="A331" s="348"/>
      <c r="B331" s="353"/>
      <c r="C331" s="363"/>
      <c r="D331" s="355"/>
      <c r="E331" s="355"/>
      <c r="F331" s="355"/>
      <c r="G331" s="355"/>
      <c r="H331" s="355"/>
      <c r="I331" s="355"/>
      <c r="J331" s="355"/>
      <c r="K331" s="355"/>
      <c r="L331" s="355"/>
      <c r="M331" s="355"/>
      <c r="N331" s="355"/>
      <c r="O331" s="355"/>
      <c r="P331" s="355"/>
      <c r="Q331" s="355"/>
      <c r="R331" s="355"/>
      <c r="S331" s="355"/>
      <c r="T331" s="355"/>
      <c r="U331" s="355"/>
      <c r="V331" s="355"/>
      <c r="W331" s="355"/>
      <c r="X331" s="355"/>
      <c r="Y331" s="355"/>
      <c r="Z331" s="355"/>
    </row>
    <row r="332" spans="1:26" ht="15.75" customHeight="1">
      <c r="A332" s="348"/>
      <c r="B332" s="353"/>
      <c r="C332" s="363"/>
      <c r="D332" s="355"/>
      <c r="E332" s="355"/>
      <c r="F332" s="355"/>
      <c r="G332" s="355"/>
      <c r="H332" s="355"/>
      <c r="I332" s="355"/>
      <c r="J332" s="355"/>
      <c r="K332" s="355"/>
      <c r="L332" s="355"/>
      <c r="M332" s="355"/>
      <c r="N332" s="355"/>
      <c r="O332" s="355"/>
      <c r="P332" s="355"/>
      <c r="Q332" s="355"/>
      <c r="R332" s="355"/>
      <c r="S332" s="355"/>
      <c r="T332" s="355"/>
      <c r="U332" s="355"/>
      <c r="V332" s="355"/>
      <c r="W332" s="355"/>
      <c r="X332" s="355"/>
      <c r="Y332" s="355"/>
      <c r="Z332" s="355"/>
    </row>
    <row r="333" spans="1:26" ht="15.75" customHeight="1">
      <c r="A333" s="348"/>
      <c r="B333" s="353"/>
      <c r="C333" s="363"/>
      <c r="D333" s="355"/>
      <c r="E333" s="355"/>
      <c r="F333" s="355"/>
      <c r="G333" s="355"/>
      <c r="H333" s="355"/>
      <c r="I333" s="355"/>
      <c r="J333" s="355"/>
      <c r="K333" s="355"/>
      <c r="L333" s="355"/>
      <c r="M333" s="355"/>
      <c r="N333" s="355"/>
      <c r="O333" s="355"/>
      <c r="P333" s="355"/>
      <c r="Q333" s="355"/>
      <c r="R333" s="355"/>
      <c r="S333" s="355"/>
      <c r="T333" s="355"/>
      <c r="U333" s="355"/>
      <c r="V333" s="355"/>
      <c r="W333" s="355"/>
      <c r="X333" s="355"/>
      <c r="Y333" s="355"/>
      <c r="Z333" s="355"/>
    </row>
    <row r="334" spans="1:26" ht="15.75" customHeight="1">
      <c r="A334" s="348"/>
      <c r="B334" s="353"/>
      <c r="C334" s="363"/>
      <c r="D334" s="355"/>
      <c r="E334" s="355"/>
      <c r="F334" s="355"/>
      <c r="G334" s="355"/>
      <c r="H334" s="355"/>
      <c r="I334" s="355"/>
      <c r="J334" s="355"/>
      <c r="K334" s="355"/>
      <c r="L334" s="355"/>
      <c r="M334" s="355"/>
      <c r="N334" s="355"/>
      <c r="O334" s="355"/>
      <c r="P334" s="355"/>
      <c r="Q334" s="355"/>
      <c r="R334" s="355"/>
      <c r="S334" s="355"/>
      <c r="T334" s="355"/>
      <c r="U334" s="355"/>
      <c r="V334" s="355"/>
      <c r="W334" s="355"/>
      <c r="X334" s="355"/>
      <c r="Y334" s="355"/>
      <c r="Z334" s="355"/>
    </row>
    <row r="335" spans="1:26" ht="15.75" customHeight="1">
      <c r="A335" s="348"/>
      <c r="B335" s="353"/>
      <c r="C335" s="363"/>
      <c r="D335" s="355"/>
      <c r="E335" s="355"/>
      <c r="F335" s="355"/>
      <c r="G335" s="355"/>
      <c r="H335" s="355"/>
      <c r="I335" s="355"/>
      <c r="J335" s="355"/>
      <c r="K335" s="355"/>
      <c r="L335" s="355"/>
      <c r="M335" s="355"/>
      <c r="N335" s="355"/>
      <c r="O335" s="355"/>
      <c r="P335" s="355"/>
      <c r="Q335" s="355"/>
      <c r="R335" s="355"/>
      <c r="S335" s="355"/>
      <c r="T335" s="355"/>
      <c r="U335" s="355"/>
      <c r="V335" s="355"/>
      <c r="W335" s="355"/>
      <c r="X335" s="355"/>
      <c r="Y335" s="355"/>
      <c r="Z335" s="355"/>
    </row>
    <row r="336" spans="1:26" ht="15.75" customHeight="1">
      <c r="A336" s="348"/>
      <c r="B336" s="353"/>
      <c r="C336" s="363"/>
      <c r="D336" s="355"/>
      <c r="E336" s="355"/>
      <c r="F336" s="355"/>
      <c r="G336" s="355"/>
      <c r="H336" s="355"/>
      <c r="I336" s="355"/>
      <c r="J336" s="355"/>
      <c r="K336" s="355"/>
      <c r="L336" s="355"/>
      <c r="M336" s="355"/>
      <c r="N336" s="355"/>
      <c r="O336" s="355"/>
      <c r="P336" s="355"/>
      <c r="Q336" s="355"/>
      <c r="R336" s="355"/>
      <c r="S336" s="355"/>
      <c r="T336" s="355"/>
      <c r="U336" s="355"/>
      <c r="V336" s="355"/>
      <c r="W336" s="355"/>
      <c r="X336" s="355"/>
      <c r="Y336" s="355"/>
      <c r="Z336" s="355"/>
    </row>
    <row r="337" spans="1:26" ht="15.75" customHeight="1">
      <c r="A337" s="348"/>
      <c r="B337" s="353"/>
      <c r="C337" s="363"/>
      <c r="D337" s="355"/>
      <c r="E337" s="355"/>
      <c r="F337" s="355"/>
      <c r="G337" s="355"/>
      <c r="H337" s="355"/>
      <c r="I337" s="355"/>
      <c r="J337" s="355"/>
      <c r="K337" s="355"/>
      <c r="L337" s="355"/>
      <c r="M337" s="355"/>
      <c r="N337" s="355"/>
      <c r="O337" s="355"/>
      <c r="P337" s="355"/>
      <c r="Q337" s="355"/>
      <c r="R337" s="355"/>
      <c r="S337" s="355"/>
      <c r="T337" s="355"/>
      <c r="U337" s="355"/>
      <c r="V337" s="355"/>
      <c r="W337" s="355"/>
      <c r="X337" s="355"/>
      <c r="Y337" s="355"/>
      <c r="Z337" s="355"/>
    </row>
    <row r="338" spans="1:26" ht="15.75" customHeight="1">
      <c r="A338" s="348"/>
      <c r="B338" s="353"/>
      <c r="C338" s="363"/>
      <c r="D338" s="355"/>
      <c r="E338" s="355"/>
      <c r="F338" s="355"/>
      <c r="G338" s="355"/>
      <c r="H338" s="355"/>
      <c r="I338" s="355"/>
      <c r="J338" s="355"/>
      <c r="K338" s="355"/>
      <c r="L338" s="355"/>
      <c r="M338" s="355"/>
      <c r="N338" s="355"/>
      <c r="O338" s="355"/>
      <c r="P338" s="355"/>
      <c r="Q338" s="355"/>
      <c r="R338" s="355"/>
      <c r="S338" s="355"/>
      <c r="T338" s="355"/>
      <c r="U338" s="355"/>
      <c r="V338" s="355"/>
      <c r="W338" s="355"/>
      <c r="X338" s="355"/>
      <c r="Y338" s="355"/>
      <c r="Z338" s="355"/>
    </row>
    <row r="339" spans="1:26" ht="15.75" customHeight="1">
      <c r="A339" s="348"/>
      <c r="B339" s="353"/>
      <c r="C339" s="363"/>
      <c r="D339" s="355"/>
      <c r="E339" s="355"/>
      <c r="F339" s="355"/>
      <c r="G339" s="355"/>
      <c r="H339" s="355"/>
      <c r="I339" s="355"/>
      <c r="J339" s="355"/>
      <c r="K339" s="355"/>
      <c r="L339" s="355"/>
      <c r="M339" s="355"/>
      <c r="N339" s="355"/>
      <c r="O339" s="355"/>
      <c r="P339" s="355"/>
      <c r="Q339" s="355"/>
      <c r="R339" s="355"/>
      <c r="S339" s="355"/>
      <c r="T339" s="355"/>
      <c r="U339" s="355"/>
      <c r="V339" s="355"/>
      <c r="W339" s="355"/>
      <c r="X339" s="355"/>
      <c r="Y339" s="355"/>
      <c r="Z339" s="355"/>
    </row>
    <row r="340" spans="1:26" ht="15.75" customHeight="1">
      <c r="A340" s="348"/>
      <c r="B340" s="353"/>
      <c r="C340" s="363"/>
      <c r="D340" s="355"/>
      <c r="E340" s="355"/>
      <c r="F340" s="355"/>
      <c r="G340" s="355"/>
      <c r="H340" s="355"/>
      <c r="I340" s="355"/>
      <c r="J340" s="355"/>
      <c r="K340" s="355"/>
      <c r="L340" s="355"/>
      <c r="M340" s="355"/>
      <c r="N340" s="355"/>
      <c r="O340" s="355"/>
      <c r="P340" s="355"/>
      <c r="Q340" s="355"/>
      <c r="R340" s="355"/>
      <c r="S340" s="355"/>
      <c r="T340" s="355"/>
      <c r="U340" s="355"/>
      <c r="V340" s="355"/>
      <c r="W340" s="355"/>
      <c r="X340" s="355"/>
      <c r="Y340" s="355"/>
      <c r="Z340" s="355"/>
    </row>
    <row r="341" spans="1:26" ht="15.75" customHeight="1">
      <c r="A341" s="348"/>
      <c r="B341" s="353"/>
      <c r="C341" s="363"/>
      <c r="D341" s="355"/>
      <c r="E341" s="355"/>
      <c r="F341" s="355"/>
      <c r="G341" s="355"/>
      <c r="H341" s="355"/>
      <c r="I341" s="355"/>
      <c r="J341" s="355"/>
      <c r="K341" s="355"/>
      <c r="L341" s="355"/>
      <c r="M341" s="355"/>
      <c r="N341" s="355"/>
      <c r="O341" s="355"/>
      <c r="P341" s="355"/>
      <c r="Q341" s="355"/>
      <c r="R341" s="355"/>
      <c r="S341" s="355"/>
      <c r="T341" s="355"/>
      <c r="U341" s="355"/>
      <c r="V341" s="355"/>
      <c r="W341" s="355"/>
      <c r="X341" s="355"/>
      <c r="Y341" s="355"/>
      <c r="Z341" s="355"/>
    </row>
    <row r="342" spans="1:26" ht="15.75" customHeight="1">
      <c r="A342" s="348"/>
      <c r="B342" s="353"/>
      <c r="C342" s="363"/>
      <c r="D342" s="355"/>
      <c r="E342" s="355"/>
      <c r="F342" s="355"/>
      <c r="G342" s="355"/>
      <c r="H342" s="355"/>
      <c r="I342" s="355"/>
      <c r="J342" s="355"/>
      <c r="K342" s="355"/>
      <c r="L342" s="355"/>
      <c r="M342" s="355"/>
      <c r="N342" s="355"/>
      <c r="O342" s="355"/>
      <c r="P342" s="355"/>
      <c r="Q342" s="355"/>
      <c r="R342" s="355"/>
      <c r="S342" s="355"/>
      <c r="T342" s="355"/>
      <c r="U342" s="355"/>
      <c r="V342" s="355"/>
      <c r="W342" s="355"/>
      <c r="X342" s="355"/>
      <c r="Y342" s="355"/>
      <c r="Z342" s="355"/>
    </row>
    <row r="343" spans="1:26" ht="15.75" customHeight="1">
      <c r="A343" s="348"/>
      <c r="B343" s="353"/>
      <c r="C343" s="363"/>
      <c r="D343" s="355"/>
      <c r="E343" s="355"/>
      <c r="F343" s="355"/>
      <c r="G343" s="355"/>
      <c r="H343" s="355"/>
      <c r="I343" s="355"/>
      <c r="J343" s="355"/>
      <c r="K343" s="355"/>
      <c r="L343" s="355"/>
      <c r="M343" s="355"/>
      <c r="N343" s="355"/>
      <c r="O343" s="355"/>
      <c r="P343" s="355"/>
      <c r="Q343" s="355"/>
      <c r="R343" s="355"/>
      <c r="S343" s="355"/>
      <c r="T343" s="355"/>
      <c r="U343" s="355"/>
      <c r="V343" s="355"/>
      <c r="W343" s="355"/>
      <c r="X343" s="355"/>
      <c r="Y343" s="355"/>
      <c r="Z343" s="355"/>
    </row>
    <row r="344" spans="1:26" ht="15.75" customHeight="1">
      <c r="A344" s="348"/>
      <c r="B344" s="353"/>
      <c r="C344" s="363"/>
      <c r="D344" s="355"/>
      <c r="E344" s="355"/>
      <c r="F344" s="355"/>
      <c r="G344" s="355"/>
      <c r="H344" s="355"/>
      <c r="I344" s="355"/>
      <c r="J344" s="355"/>
      <c r="K344" s="355"/>
      <c r="L344" s="355"/>
      <c r="M344" s="355"/>
      <c r="N344" s="355"/>
      <c r="O344" s="355"/>
      <c r="P344" s="355"/>
      <c r="Q344" s="355"/>
      <c r="R344" s="355"/>
      <c r="S344" s="355"/>
      <c r="T344" s="355"/>
      <c r="U344" s="355"/>
      <c r="V344" s="355"/>
      <c r="W344" s="355"/>
      <c r="X344" s="355"/>
      <c r="Y344" s="355"/>
      <c r="Z344" s="355"/>
    </row>
    <row r="345" spans="1:26" ht="15.75" customHeight="1">
      <c r="A345" s="348"/>
      <c r="B345" s="353"/>
      <c r="C345" s="363"/>
      <c r="D345" s="355"/>
      <c r="E345" s="355"/>
      <c r="F345" s="355"/>
      <c r="G345" s="355"/>
      <c r="H345" s="355"/>
      <c r="I345" s="355"/>
      <c r="J345" s="355"/>
      <c r="K345" s="355"/>
      <c r="L345" s="355"/>
      <c r="M345" s="355"/>
      <c r="N345" s="355"/>
      <c r="O345" s="355"/>
      <c r="P345" s="355"/>
      <c r="Q345" s="355"/>
      <c r="R345" s="355"/>
      <c r="S345" s="355"/>
      <c r="T345" s="355"/>
      <c r="U345" s="355"/>
      <c r="V345" s="355"/>
      <c r="W345" s="355"/>
      <c r="X345" s="355"/>
      <c r="Y345" s="355"/>
      <c r="Z345" s="355"/>
    </row>
    <row r="346" spans="1:26" ht="15.75" customHeight="1">
      <c r="A346" s="348"/>
      <c r="B346" s="353"/>
      <c r="C346" s="363"/>
      <c r="D346" s="355"/>
      <c r="E346" s="355"/>
      <c r="F346" s="355"/>
      <c r="G346" s="355"/>
      <c r="H346" s="355"/>
      <c r="I346" s="355"/>
      <c r="J346" s="355"/>
      <c r="K346" s="355"/>
      <c r="L346" s="355"/>
      <c r="M346" s="355"/>
      <c r="N346" s="355"/>
      <c r="O346" s="355"/>
      <c r="P346" s="355"/>
      <c r="Q346" s="355"/>
      <c r="R346" s="355"/>
      <c r="S346" s="355"/>
      <c r="T346" s="355"/>
      <c r="U346" s="355"/>
      <c r="V346" s="355"/>
      <c r="W346" s="355"/>
      <c r="X346" s="355"/>
      <c r="Y346" s="355"/>
      <c r="Z346" s="355"/>
    </row>
    <row r="347" spans="1:26" ht="15.75" customHeight="1">
      <c r="A347" s="348"/>
      <c r="B347" s="353"/>
      <c r="C347" s="363"/>
      <c r="D347" s="355"/>
      <c r="E347" s="355"/>
      <c r="F347" s="355"/>
      <c r="G347" s="355"/>
      <c r="H347" s="355"/>
      <c r="I347" s="355"/>
      <c r="J347" s="355"/>
      <c r="K347" s="355"/>
      <c r="L347" s="355"/>
      <c r="M347" s="355"/>
      <c r="N347" s="355"/>
      <c r="O347" s="355"/>
      <c r="P347" s="355"/>
      <c r="Q347" s="355"/>
      <c r="R347" s="355"/>
      <c r="S347" s="355"/>
      <c r="T347" s="355"/>
      <c r="U347" s="355"/>
      <c r="V347" s="355"/>
      <c r="W347" s="355"/>
      <c r="X347" s="355"/>
      <c r="Y347" s="355"/>
      <c r="Z347" s="355"/>
    </row>
    <row r="348" spans="1:26" ht="15.75" customHeight="1">
      <c r="A348" s="348"/>
      <c r="B348" s="353"/>
      <c r="C348" s="363"/>
      <c r="D348" s="355"/>
      <c r="E348" s="355"/>
      <c r="F348" s="355"/>
      <c r="G348" s="355"/>
      <c r="H348" s="355"/>
      <c r="I348" s="355"/>
      <c r="J348" s="355"/>
      <c r="K348" s="355"/>
      <c r="L348" s="355"/>
      <c r="M348" s="355"/>
      <c r="N348" s="355"/>
      <c r="O348" s="355"/>
      <c r="P348" s="355"/>
      <c r="Q348" s="355"/>
      <c r="R348" s="355"/>
      <c r="S348" s="355"/>
      <c r="T348" s="355"/>
      <c r="U348" s="355"/>
      <c r="V348" s="355"/>
      <c r="W348" s="355"/>
      <c r="X348" s="355"/>
      <c r="Y348" s="355"/>
      <c r="Z348" s="355"/>
    </row>
    <row r="349" spans="1:26" ht="15.75" customHeight="1">
      <c r="A349" s="348"/>
      <c r="B349" s="353"/>
      <c r="C349" s="363"/>
      <c r="D349" s="355"/>
      <c r="E349" s="355"/>
      <c r="F349" s="355"/>
      <c r="G349" s="355"/>
      <c r="H349" s="355"/>
      <c r="I349" s="355"/>
      <c r="J349" s="355"/>
      <c r="K349" s="355"/>
      <c r="L349" s="355"/>
      <c r="M349" s="355"/>
      <c r="N349" s="355"/>
      <c r="O349" s="355"/>
      <c r="P349" s="355"/>
      <c r="Q349" s="355"/>
      <c r="R349" s="355"/>
      <c r="S349" s="355"/>
      <c r="T349" s="355"/>
      <c r="U349" s="355"/>
      <c r="V349" s="355"/>
      <c r="W349" s="355"/>
      <c r="X349" s="355"/>
      <c r="Y349" s="355"/>
      <c r="Z349" s="355"/>
    </row>
    <row r="350" spans="1:26" ht="15.75" customHeight="1">
      <c r="A350" s="348"/>
      <c r="B350" s="353"/>
      <c r="C350" s="363"/>
      <c r="D350" s="355"/>
      <c r="E350" s="355"/>
      <c r="F350" s="355"/>
      <c r="G350" s="355"/>
      <c r="H350" s="355"/>
      <c r="I350" s="355"/>
      <c r="J350" s="355"/>
      <c r="K350" s="355"/>
      <c r="L350" s="355"/>
      <c r="M350" s="355"/>
      <c r="N350" s="355"/>
      <c r="O350" s="355"/>
      <c r="P350" s="355"/>
      <c r="Q350" s="355"/>
      <c r="R350" s="355"/>
      <c r="S350" s="355"/>
      <c r="T350" s="355"/>
      <c r="U350" s="355"/>
      <c r="V350" s="355"/>
      <c r="W350" s="355"/>
      <c r="X350" s="355"/>
      <c r="Y350" s="355"/>
      <c r="Z350" s="355"/>
    </row>
    <row r="351" spans="1:26" ht="15.75" customHeight="1">
      <c r="A351" s="348"/>
      <c r="B351" s="353"/>
      <c r="C351" s="363"/>
      <c r="D351" s="355"/>
      <c r="E351" s="355"/>
      <c r="F351" s="355"/>
      <c r="G351" s="355"/>
      <c r="H351" s="355"/>
      <c r="I351" s="355"/>
      <c r="J351" s="355"/>
      <c r="K351" s="355"/>
      <c r="L351" s="355"/>
      <c r="M351" s="355"/>
      <c r="N351" s="355"/>
      <c r="O351" s="355"/>
      <c r="P351" s="355"/>
      <c r="Q351" s="355"/>
      <c r="R351" s="355"/>
      <c r="S351" s="355"/>
      <c r="T351" s="355"/>
      <c r="U351" s="355"/>
      <c r="V351" s="355"/>
      <c r="W351" s="355"/>
      <c r="X351" s="355"/>
      <c r="Y351" s="355"/>
      <c r="Z351" s="355"/>
    </row>
    <row r="352" spans="1:26" ht="15.75" customHeight="1">
      <c r="A352" s="348"/>
      <c r="B352" s="353"/>
      <c r="C352" s="363"/>
      <c r="D352" s="355"/>
      <c r="E352" s="355"/>
      <c r="F352" s="355"/>
      <c r="G352" s="355"/>
      <c r="H352" s="355"/>
      <c r="I352" s="355"/>
      <c r="J352" s="355"/>
      <c r="K352" s="355"/>
      <c r="L352" s="355"/>
      <c r="M352" s="355"/>
      <c r="N352" s="355"/>
      <c r="O352" s="355"/>
      <c r="P352" s="355"/>
      <c r="Q352" s="355"/>
      <c r="R352" s="355"/>
      <c r="S352" s="355"/>
      <c r="T352" s="355"/>
      <c r="U352" s="355"/>
      <c r="V352" s="355"/>
      <c r="W352" s="355"/>
      <c r="X352" s="355"/>
      <c r="Y352" s="355"/>
      <c r="Z352" s="355"/>
    </row>
    <row r="353" spans="1:26" ht="15.75" customHeight="1">
      <c r="A353" s="348"/>
      <c r="B353" s="353"/>
      <c r="C353" s="363"/>
      <c r="D353" s="355"/>
      <c r="E353" s="355"/>
      <c r="F353" s="355"/>
      <c r="G353" s="355"/>
      <c r="H353" s="355"/>
      <c r="I353" s="355"/>
      <c r="J353" s="355"/>
      <c r="K353" s="355"/>
      <c r="L353" s="355"/>
      <c r="M353" s="355"/>
      <c r="N353" s="355"/>
      <c r="O353" s="355"/>
      <c r="P353" s="355"/>
      <c r="Q353" s="355"/>
      <c r="R353" s="355"/>
      <c r="S353" s="355"/>
      <c r="T353" s="355"/>
      <c r="U353" s="355"/>
      <c r="V353" s="355"/>
      <c r="W353" s="355"/>
      <c r="X353" s="355"/>
      <c r="Y353" s="355"/>
      <c r="Z353" s="355"/>
    </row>
    <row r="354" spans="1:26" ht="15.75" customHeight="1">
      <c r="A354" s="348"/>
      <c r="B354" s="353"/>
      <c r="C354" s="363"/>
      <c r="D354" s="355"/>
      <c r="E354" s="355"/>
      <c r="F354" s="355"/>
      <c r="G354" s="355"/>
      <c r="H354" s="355"/>
      <c r="I354" s="355"/>
      <c r="J354" s="355"/>
      <c r="K354" s="355"/>
      <c r="L354" s="355"/>
      <c r="M354" s="355"/>
      <c r="N354" s="355"/>
      <c r="O354" s="355"/>
      <c r="P354" s="355"/>
      <c r="Q354" s="355"/>
      <c r="R354" s="355"/>
      <c r="S354" s="355"/>
      <c r="T354" s="355"/>
      <c r="U354" s="355"/>
      <c r="V354" s="355"/>
      <c r="W354" s="355"/>
      <c r="X354" s="355"/>
      <c r="Y354" s="355"/>
      <c r="Z354" s="355"/>
    </row>
    <row r="355" spans="1:26" ht="15.75" customHeight="1">
      <c r="A355" s="348"/>
      <c r="B355" s="353"/>
      <c r="C355" s="363"/>
      <c r="D355" s="355"/>
      <c r="E355" s="355"/>
      <c r="F355" s="355"/>
      <c r="G355" s="355"/>
      <c r="H355" s="355"/>
      <c r="I355" s="355"/>
      <c r="J355" s="355"/>
      <c r="K355" s="355"/>
      <c r="L355" s="355"/>
      <c r="M355" s="355"/>
      <c r="N355" s="355"/>
      <c r="O355" s="355"/>
      <c r="P355" s="355"/>
      <c r="Q355" s="355"/>
      <c r="R355" s="355"/>
      <c r="S355" s="355"/>
      <c r="T355" s="355"/>
      <c r="U355" s="355"/>
      <c r="V355" s="355"/>
      <c r="W355" s="355"/>
      <c r="X355" s="355"/>
      <c r="Y355" s="355"/>
      <c r="Z355" s="355"/>
    </row>
    <row r="356" spans="1:26" ht="15.75" customHeight="1">
      <c r="A356" s="348"/>
      <c r="B356" s="353"/>
      <c r="C356" s="363"/>
      <c r="D356" s="355"/>
      <c r="E356" s="355"/>
      <c r="F356" s="355"/>
      <c r="G356" s="355"/>
      <c r="H356" s="355"/>
      <c r="I356" s="355"/>
      <c r="J356" s="355"/>
      <c r="K356" s="355"/>
      <c r="L356" s="355"/>
      <c r="M356" s="355"/>
      <c r="N356" s="355"/>
      <c r="O356" s="355"/>
      <c r="P356" s="355"/>
      <c r="Q356" s="355"/>
      <c r="R356" s="355"/>
      <c r="S356" s="355"/>
      <c r="T356" s="355"/>
      <c r="U356" s="355"/>
      <c r="V356" s="355"/>
      <c r="W356" s="355"/>
      <c r="X356" s="355"/>
      <c r="Y356" s="355"/>
      <c r="Z356" s="355"/>
    </row>
    <row r="357" spans="1:26" ht="15.75" customHeight="1">
      <c r="A357" s="348"/>
      <c r="B357" s="353"/>
      <c r="C357" s="363"/>
      <c r="D357" s="355"/>
      <c r="E357" s="355"/>
      <c r="F357" s="355"/>
      <c r="G357" s="355"/>
      <c r="H357" s="355"/>
      <c r="I357" s="355"/>
      <c r="J357" s="355"/>
      <c r="K357" s="355"/>
      <c r="L357" s="355"/>
      <c r="M357" s="355"/>
      <c r="N357" s="355"/>
      <c r="O357" s="355"/>
      <c r="P357" s="355"/>
      <c r="Q357" s="355"/>
      <c r="R357" s="355"/>
      <c r="S357" s="355"/>
      <c r="T357" s="355"/>
      <c r="U357" s="355"/>
      <c r="V357" s="355"/>
      <c r="W357" s="355"/>
      <c r="X357" s="355"/>
      <c r="Y357" s="355"/>
      <c r="Z357" s="355"/>
    </row>
    <row r="358" spans="1:26" ht="15.75" customHeight="1">
      <c r="A358" s="348"/>
      <c r="B358" s="353"/>
      <c r="C358" s="363"/>
      <c r="D358" s="355"/>
      <c r="E358" s="355"/>
      <c r="F358" s="355"/>
      <c r="G358" s="355"/>
      <c r="H358" s="355"/>
      <c r="I358" s="355"/>
      <c r="J358" s="355"/>
      <c r="K358" s="355"/>
      <c r="L358" s="355"/>
      <c r="M358" s="355"/>
      <c r="N358" s="355"/>
      <c r="O358" s="355"/>
      <c r="P358" s="355"/>
      <c r="Q358" s="355"/>
      <c r="R358" s="355"/>
      <c r="S358" s="355"/>
      <c r="T358" s="355"/>
      <c r="U358" s="355"/>
      <c r="V358" s="355"/>
      <c r="W358" s="355"/>
      <c r="X358" s="355"/>
      <c r="Y358" s="355"/>
      <c r="Z358" s="355"/>
    </row>
    <row r="359" spans="1:26" ht="15.75" customHeight="1">
      <c r="A359" s="348"/>
      <c r="B359" s="353"/>
      <c r="C359" s="363"/>
      <c r="D359" s="355"/>
      <c r="E359" s="355"/>
      <c r="F359" s="355"/>
      <c r="G359" s="355"/>
      <c r="H359" s="355"/>
      <c r="I359" s="355"/>
      <c r="J359" s="355"/>
      <c r="K359" s="355"/>
      <c r="L359" s="355"/>
      <c r="M359" s="355"/>
      <c r="N359" s="355"/>
      <c r="O359" s="355"/>
      <c r="P359" s="355"/>
      <c r="Q359" s="355"/>
      <c r="R359" s="355"/>
      <c r="S359" s="355"/>
      <c r="T359" s="355"/>
      <c r="U359" s="355"/>
      <c r="V359" s="355"/>
      <c r="W359" s="355"/>
      <c r="X359" s="355"/>
      <c r="Y359" s="355"/>
      <c r="Z359" s="355"/>
    </row>
    <row r="360" spans="1:26" ht="15.75" customHeight="1">
      <c r="A360" s="348"/>
      <c r="B360" s="353"/>
      <c r="C360" s="363"/>
      <c r="D360" s="355"/>
      <c r="E360" s="355"/>
      <c r="F360" s="355"/>
      <c r="G360" s="355"/>
      <c r="H360" s="355"/>
      <c r="I360" s="355"/>
      <c r="J360" s="355"/>
      <c r="K360" s="355"/>
      <c r="L360" s="355"/>
      <c r="M360" s="355"/>
      <c r="N360" s="355"/>
      <c r="O360" s="355"/>
      <c r="P360" s="355"/>
      <c r="Q360" s="355"/>
      <c r="R360" s="355"/>
      <c r="S360" s="355"/>
      <c r="T360" s="355"/>
      <c r="U360" s="355"/>
      <c r="V360" s="355"/>
      <c r="W360" s="355"/>
      <c r="X360" s="355"/>
      <c r="Y360" s="355"/>
      <c r="Z360" s="355"/>
    </row>
    <row r="361" spans="1:26" ht="15.75" customHeight="1">
      <c r="A361" s="348"/>
      <c r="B361" s="353"/>
      <c r="C361" s="363"/>
      <c r="D361" s="355"/>
      <c r="E361" s="355"/>
      <c r="F361" s="355"/>
      <c r="G361" s="355"/>
      <c r="H361" s="355"/>
      <c r="I361" s="355"/>
      <c r="J361" s="355"/>
      <c r="K361" s="355"/>
      <c r="L361" s="355"/>
      <c r="M361" s="355"/>
      <c r="N361" s="355"/>
      <c r="O361" s="355"/>
      <c r="P361" s="355"/>
      <c r="Q361" s="355"/>
      <c r="R361" s="355"/>
      <c r="S361" s="355"/>
      <c r="T361" s="355"/>
      <c r="U361" s="355"/>
      <c r="V361" s="355"/>
      <c r="W361" s="355"/>
      <c r="X361" s="355"/>
      <c r="Y361" s="355"/>
      <c r="Z361" s="355"/>
    </row>
    <row r="362" spans="1:26" ht="15.75" customHeight="1">
      <c r="A362" s="348"/>
      <c r="B362" s="353"/>
      <c r="C362" s="363"/>
      <c r="D362" s="355"/>
      <c r="E362" s="355"/>
      <c r="F362" s="355"/>
      <c r="G362" s="355"/>
      <c r="H362" s="355"/>
      <c r="I362" s="355"/>
      <c r="J362" s="355"/>
      <c r="K362" s="355"/>
      <c r="L362" s="355"/>
      <c r="M362" s="355"/>
      <c r="N362" s="355"/>
      <c r="O362" s="355"/>
      <c r="P362" s="355"/>
      <c r="Q362" s="355"/>
      <c r="R362" s="355"/>
      <c r="S362" s="355"/>
      <c r="T362" s="355"/>
      <c r="U362" s="355"/>
      <c r="V362" s="355"/>
      <c r="W362" s="355"/>
      <c r="X362" s="355"/>
      <c r="Y362" s="355"/>
      <c r="Z362" s="355"/>
    </row>
    <row r="363" spans="1:26" ht="15.75" customHeight="1">
      <c r="A363" s="348"/>
      <c r="B363" s="353"/>
      <c r="C363" s="363"/>
      <c r="D363" s="355"/>
      <c r="E363" s="355"/>
      <c r="F363" s="355"/>
      <c r="G363" s="355"/>
      <c r="H363" s="355"/>
      <c r="I363" s="355"/>
      <c r="J363" s="355"/>
      <c r="K363" s="355"/>
      <c r="L363" s="355"/>
      <c r="M363" s="355"/>
      <c r="N363" s="355"/>
      <c r="O363" s="355"/>
      <c r="P363" s="355"/>
      <c r="Q363" s="355"/>
      <c r="R363" s="355"/>
      <c r="S363" s="355"/>
      <c r="T363" s="355"/>
      <c r="U363" s="355"/>
      <c r="V363" s="355"/>
      <c r="W363" s="355"/>
      <c r="X363" s="355"/>
      <c r="Y363" s="355"/>
      <c r="Z363" s="355"/>
    </row>
    <row r="364" spans="1:26" ht="15.75" customHeight="1">
      <c r="A364" s="348"/>
      <c r="B364" s="353"/>
      <c r="C364" s="363"/>
      <c r="D364" s="355"/>
      <c r="E364" s="355"/>
      <c r="F364" s="355"/>
      <c r="G364" s="355"/>
      <c r="H364" s="355"/>
      <c r="I364" s="355"/>
      <c r="J364" s="355"/>
      <c r="K364" s="355"/>
      <c r="L364" s="355"/>
      <c r="M364" s="355"/>
      <c r="N364" s="355"/>
      <c r="O364" s="355"/>
      <c r="P364" s="355"/>
      <c r="Q364" s="355"/>
      <c r="R364" s="355"/>
      <c r="S364" s="355"/>
      <c r="T364" s="355"/>
      <c r="U364" s="355"/>
      <c r="V364" s="355"/>
      <c r="W364" s="355"/>
      <c r="X364" s="355"/>
      <c r="Y364" s="355"/>
      <c r="Z364" s="355"/>
    </row>
    <row r="365" spans="1:26" ht="15.75" customHeight="1">
      <c r="A365" s="348"/>
      <c r="B365" s="353"/>
      <c r="C365" s="363"/>
      <c r="D365" s="355"/>
      <c r="E365" s="355"/>
      <c r="F365" s="355"/>
      <c r="G365" s="355"/>
      <c r="H365" s="355"/>
      <c r="I365" s="355"/>
      <c r="J365" s="355"/>
      <c r="K365" s="355"/>
      <c r="L365" s="355"/>
      <c r="M365" s="355"/>
      <c r="N365" s="355"/>
      <c r="O365" s="355"/>
      <c r="P365" s="355"/>
      <c r="Q365" s="355"/>
      <c r="R365" s="355"/>
      <c r="S365" s="355"/>
      <c r="T365" s="355"/>
      <c r="U365" s="355"/>
      <c r="V365" s="355"/>
      <c r="W365" s="355"/>
      <c r="X365" s="355"/>
      <c r="Y365" s="355"/>
      <c r="Z365" s="355"/>
    </row>
    <row r="366" spans="1:26" ht="15.75" customHeight="1">
      <c r="A366" s="348"/>
      <c r="B366" s="353"/>
      <c r="C366" s="363"/>
      <c r="D366" s="355"/>
      <c r="E366" s="355"/>
      <c r="F366" s="355"/>
      <c r="G366" s="355"/>
      <c r="H366" s="355"/>
      <c r="I366" s="355"/>
      <c r="J366" s="355"/>
      <c r="K366" s="355"/>
      <c r="L366" s="355"/>
      <c r="M366" s="355"/>
      <c r="N366" s="355"/>
      <c r="O366" s="355"/>
      <c r="P366" s="355"/>
      <c r="Q366" s="355"/>
      <c r="R366" s="355"/>
      <c r="S366" s="355"/>
      <c r="T366" s="355"/>
      <c r="U366" s="355"/>
      <c r="V366" s="355"/>
      <c r="W366" s="355"/>
      <c r="X366" s="355"/>
      <c r="Y366" s="355"/>
      <c r="Z366" s="355"/>
    </row>
    <row r="367" spans="1:26" ht="15.75" customHeight="1">
      <c r="A367" s="348"/>
      <c r="B367" s="353"/>
      <c r="C367" s="363"/>
      <c r="D367" s="355"/>
      <c r="E367" s="355"/>
      <c r="F367" s="355"/>
      <c r="G367" s="355"/>
      <c r="H367" s="355"/>
      <c r="I367" s="355"/>
      <c r="J367" s="355"/>
      <c r="K367" s="355"/>
      <c r="L367" s="355"/>
      <c r="M367" s="355"/>
      <c r="N367" s="355"/>
      <c r="O367" s="355"/>
      <c r="P367" s="355"/>
      <c r="Q367" s="355"/>
      <c r="R367" s="355"/>
      <c r="S367" s="355"/>
      <c r="T367" s="355"/>
      <c r="U367" s="355"/>
      <c r="V367" s="355"/>
      <c r="W367" s="355"/>
      <c r="X367" s="355"/>
      <c r="Y367" s="355"/>
      <c r="Z367" s="355"/>
    </row>
    <row r="368" spans="1:26" ht="15.75" customHeight="1">
      <c r="A368" s="348"/>
      <c r="B368" s="353"/>
      <c r="C368" s="363"/>
      <c r="D368" s="355"/>
      <c r="E368" s="355"/>
      <c r="F368" s="355"/>
      <c r="G368" s="355"/>
      <c r="H368" s="355"/>
      <c r="I368" s="355"/>
      <c r="J368" s="355"/>
      <c r="K368" s="355"/>
      <c r="L368" s="355"/>
      <c r="M368" s="355"/>
      <c r="N368" s="355"/>
      <c r="O368" s="355"/>
      <c r="P368" s="355"/>
      <c r="Q368" s="355"/>
      <c r="R368" s="355"/>
      <c r="S368" s="355"/>
      <c r="T368" s="355"/>
      <c r="U368" s="355"/>
      <c r="V368" s="355"/>
      <c r="W368" s="355"/>
      <c r="X368" s="355"/>
      <c r="Y368" s="355"/>
      <c r="Z368" s="355"/>
    </row>
    <row r="369" spans="1:26" ht="15.75" customHeight="1">
      <c r="A369" s="348"/>
      <c r="B369" s="353"/>
      <c r="C369" s="363"/>
      <c r="D369" s="355"/>
      <c r="E369" s="355"/>
      <c r="F369" s="355"/>
      <c r="G369" s="355"/>
      <c r="H369" s="355"/>
      <c r="I369" s="355"/>
      <c r="J369" s="355"/>
      <c r="K369" s="355"/>
      <c r="L369" s="355"/>
      <c r="M369" s="355"/>
      <c r="N369" s="355"/>
      <c r="O369" s="355"/>
      <c r="P369" s="355"/>
      <c r="Q369" s="355"/>
      <c r="R369" s="355"/>
      <c r="S369" s="355"/>
      <c r="T369" s="355"/>
      <c r="U369" s="355"/>
      <c r="V369" s="355"/>
      <c r="W369" s="355"/>
      <c r="X369" s="355"/>
      <c r="Y369" s="355"/>
      <c r="Z369" s="355"/>
    </row>
    <row r="370" spans="1:26" ht="15.75" customHeight="1">
      <c r="A370" s="348"/>
      <c r="B370" s="353"/>
      <c r="C370" s="363"/>
      <c r="D370" s="355"/>
      <c r="E370" s="355"/>
      <c r="F370" s="355"/>
      <c r="G370" s="355"/>
      <c r="H370" s="355"/>
      <c r="I370" s="355"/>
      <c r="J370" s="355"/>
      <c r="K370" s="355"/>
      <c r="L370" s="355"/>
      <c r="M370" s="355"/>
      <c r="N370" s="355"/>
      <c r="O370" s="355"/>
      <c r="P370" s="355"/>
      <c r="Q370" s="355"/>
      <c r="R370" s="355"/>
      <c r="S370" s="355"/>
      <c r="T370" s="355"/>
      <c r="U370" s="355"/>
      <c r="V370" s="355"/>
      <c r="W370" s="355"/>
      <c r="X370" s="355"/>
      <c r="Y370" s="355"/>
      <c r="Z370" s="355"/>
    </row>
    <row r="371" spans="1:26" ht="15.75" customHeight="1">
      <c r="A371" s="348"/>
      <c r="B371" s="353"/>
      <c r="C371" s="363"/>
      <c r="D371" s="355"/>
      <c r="E371" s="355"/>
      <c r="F371" s="355"/>
      <c r="G371" s="355"/>
      <c r="H371" s="355"/>
      <c r="I371" s="355"/>
      <c r="J371" s="355"/>
      <c r="K371" s="355"/>
      <c r="L371" s="355"/>
      <c r="M371" s="355"/>
      <c r="N371" s="355"/>
      <c r="O371" s="355"/>
      <c r="P371" s="355"/>
      <c r="Q371" s="355"/>
      <c r="R371" s="355"/>
      <c r="S371" s="355"/>
      <c r="T371" s="355"/>
      <c r="U371" s="355"/>
      <c r="V371" s="355"/>
      <c r="W371" s="355"/>
      <c r="X371" s="355"/>
      <c r="Y371" s="355"/>
      <c r="Z371" s="355"/>
    </row>
    <row r="372" spans="1:26" ht="15.75" customHeight="1">
      <c r="A372" s="348"/>
      <c r="B372" s="353"/>
      <c r="C372" s="363"/>
      <c r="D372" s="355"/>
      <c r="E372" s="355"/>
      <c r="F372" s="355"/>
      <c r="G372" s="355"/>
      <c r="H372" s="355"/>
      <c r="I372" s="355"/>
      <c r="J372" s="355"/>
      <c r="K372" s="355"/>
      <c r="L372" s="355"/>
      <c r="M372" s="355"/>
      <c r="N372" s="355"/>
      <c r="O372" s="355"/>
      <c r="P372" s="355"/>
      <c r="Q372" s="355"/>
      <c r="R372" s="355"/>
      <c r="S372" s="355"/>
      <c r="T372" s="355"/>
      <c r="U372" s="355"/>
      <c r="V372" s="355"/>
      <c r="W372" s="355"/>
      <c r="X372" s="355"/>
      <c r="Y372" s="355"/>
      <c r="Z372" s="355"/>
    </row>
    <row r="373" spans="1:26" ht="15.75" customHeight="1">
      <c r="A373" s="348"/>
      <c r="B373" s="353"/>
      <c r="C373" s="363"/>
      <c r="D373" s="355"/>
      <c r="E373" s="355"/>
      <c r="F373" s="355"/>
      <c r="G373" s="355"/>
      <c r="H373" s="355"/>
      <c r="I373" s="355"/>
      <c r="J373" s="355"/>
      <c r="K373" s="355"/>
      <c r="L373" s="355"/>
      <c r="M373" s="355"/>
      <c r="N373" s="355"/>
      <c r="O373" s="355"/>
      <c r="P373" s="355"/>
      <c r="Q373" s="355"/>
      <c r="R373" s="355"/>
      <c r="S373" s="355"/>
      <c r="T373" s="355"/>
      <c r="U373" s="355"/>
      <c r="V373" s="355"/>
      <c r="W373" s="355"/>
      <c r="X373" s="355"/>
      <c r="Y373" s="355"/>
      <c r="Z373" s="355"/>
    </row>
    <row r="374" spans="1:26" ht="15.75" customHeight="1">
      <c r="A374" s="348"/>
      <c r="B374" s="353"/>
      <c r="C374" s="363"/>
      <c r="D374" s="355"/>
      <c r="E374" s="355"/>
      <c r="F374" s="355"/>
      <c r="G374" s="355"/>
      <c r="H374" s="355"/>
      <c r="I374" s="355"/>
      <c r="J374" s="355"/>
      <c r="K374" s="355"/>
      <c r="L374" s="355"/>
      <c r="M374" s="355"/>
      <c r="N374" s="355"/>
      <c r="O374" s="355"/>
      <c r="P374" s="355"/>
      <c r="Q374" s="355"/>
      <c r="R374" s="355"/>
      <c r="S374" s="355"/>
      <c r="T374" s="355"/>
      <c r="U374" s="355"/>
      <c r="V374" s="355"/>
      <c r="W374" s="355"/>
      <c r="X374" s="355"/>
      <c r="Y374" s="355"/>
      <c r="Z374" s="355"/>
    </row>
    <row r="375" spans="1:26" ht="15.75" customHeight="1">
      <c r="A375" s="348"/>
      <c r="B375" s="353"/>
      <c r="C375" s="363"/>
      <c r="D375" s="355"/>
      <c r="E375" s="355"/>
      <c r="F375" s="355"/>
      <c r="G375" s="355"/>
      <c r="H375" s="355"/>
      <c r="I375" s="355"/>
      <c r="J375" s="355"/>
      <c r="K375" s="355"/>
      <c r="L375" s="355"/>
      <c r="M375" s="355"/>
      <c r="N375" s="355"/>
      <c r="O375" s="355"/>
      <c r="P375" s="355"/>
      <c r="Q375" s="355"/>
      <c r="R375" s="355"/>
      <c r="S375" s="355"/>
      <c r="T375" s="355"/>
      <c r="U375" s="355"/>
      <c r="V375" s="355"/>
      <c r="W375" s="355"/>
      <c r="X375" s="355"/>
      <c r="Y375" s="355"/>
      <c r="Z375" s="355"/>
    </row>
    <row r="376" spans="1:26" ht="15.75" customHeight="1">
      <c r="A376" s="348"/>
      <c r="B376" s="353"/>
      <c r="C376" s="363"/>
      <c r="D376" s="355"/>
      <c r="E376" s="355"/>
      <c r="F376" s="355"/>
      <c r="G376" s="355"/>
      <c r="H376" s="355"/>
      <c r="I376" s="355"/>
      <c r="J376" s="355"/>
      <c r="K376" s="355"/>
      <c r="L376" s="355"/>
      <c r="M376" s="355"/>
      <c r="N376" s="355"/>
      <c r="O376" s="355"/>
      <c r="P376" s="355"/>
      <c r="Q376" s="355"/>
      <c r="R376" s="355"/>
      <c r="S376" s="355"/>
      <c r="T376" s="355"/>
      <c r="U376" s="355"/>
      <c r="V376" s="355"/>
      <c r="W376" s="355"/>
      <c r="X376" s="355"/>
      <c r="Y376" s="355"/>
      <c r="Z376" s="355"/>
    </row>
    <row r="377" spans="1:26" ht="15.75" customHeight="1">
      <c r="A377" s="348"/>
      <c r="B377" s="353"/>
      <c r="C377" s="363"/>
      <c r="D377" s="355"/>
      <c r="E377" s="355"/>
      <c r="F377" s="355"/>
      <c r="G377" s="355"/>
      <c r="H377" s="355"/>
      <c r="I377" s="355"/>
      <c r="J377" s="355"/>
      <c r="K377" s="355"/>
      <c r="L377" s="355"/>
      <c r="M377" s="355"/>
      <c r="N377" s="355"/>
      <c r="O377" s="355"/>
      <c r="P377" s="355"/>
      <c r="Q377" s="355"/>
      <c r="R377" s="355"/>
      <c r="S377" s="355"/>
      <c r="T377" s="355"/>
      <c r="U377" s="355"/>
      <c r="V377" s="355"/>
      <c r="W377" s="355"/>
      <c r="X377" s="355"/>
      <c r="Y377" s="355"/>
      <c r="Z377" s="355"/>
    </row>
    <row r="378" spans="1:26" ht="15.75" customHeight="1">
      <c r="A378" s="348"/>
      <c r="B378" s="353"/>
      <c r="C378" s="363"/>
      <c r="D378" s="355"/>
      <c r="E378" s="355"/>
      <c r="F378" s="355"/>
      <c r="G378" s="355"/>
      <c r="H378" s="355"/>
      <c r="I378" s="355"/>
      <c r="J378" s="355"/>
      <c r="K378" s="355"/>
      <c r="L378" s="355"/>
      <c r="M378" s="355"/>
      <c r="N378" s="355"/>
      <c r="O378" s="355"/>
      <c r="P378" s="355"/>
      <c r="Q378" s="355"/>
      <c r="R378" s="355"/>
      <c r="S378" s="355"/>
      <c r="T378" s="355"/>
      <c r="U378" s="355"/>
      <c r="V378" s="355"/>
      <c r="W378" s="355"/>
      <c r="X378" s="355"/>
      <c r="Y378" s="355"/>
      <c r="Z378" s="355"/>
    </row>
    <row r="379" spans="1:26" ht="15.75" customHeight="1">
      <c r="A379" s="348"/>
      <c r="B379" s="353"/>
      <c r="C379" s="363"/>
      <c r="D379" s="355"/>
      <c r="E379" s="355"/>
      <c r="F379" s="355"/>
      <c r="G379" s="355"/>
      <c r="H379" s="355"/>
      <c r="I379" s="355"/>
      <c r="J379" s="355"/>
      <c r="K379" s="355"/>
      <c r="L379" s="355"/>
      <c r="M379" s="355"/>
      <c r="N379" s="355"/>
      <c r="O379" s="355"/>
      <c r="P379" s="355"/>
      <c r="Q379" s="355"/>
      <c r="R379" s="355"/>
      <c r="S379" s="355"/>
      <c r="T379" s="355"/>
      <c r="U379" s="355"/>
      <c r="V379" s="355"/>
      <c r="W379" s="355"/>
      <c r="X379" s="355"/>
      <c r="Y379" s="355"/>
      <c r="Z379" s="355"/>
    </row>
    <row r="380" spans="1:26" ht="15.75" customHeight="1">
      <c r="A380" s="348"/>
      <c r="B380" s="353"/>
      <c r="C380" s="363"/>
      <c r="D380" s="355"/>
      <c r="E380" s="355"/>
      <c r="F380" s="355"/>
      <c r="G380" s="355"/>
      <c r="H380" s="355"/>
      <c r="I380" s="355"/>
      <c r="J380" s="355"/>
      <c r="K380" s="355"/>
      <c r="L380" s="355"/>
      <c r="M380" s="355"/>
      <c r="N380" s="355"/>
      <c r="O380" s="355"/>
      <c r="P380" s="355"/>
      <c r="Q380" s="355"/>
      <c r="R380" s="355"/>
      <c r="S380" s="355"/>
      <c r="T380" s="355"/>
      <c r="U380" s="355"/>
      <c r="V380" s="355"/>
      <c r="W380" s="355"/>
      <c r="X380" s="355"/>
      <c r="Y380" s="355"/>
      <c r="Z380" s="355"/>
    </row>
    <row r="381" spans="1:26" ht="15.75" customHeight="1">
      <c r="A381" s="348"/>
      <c r="B381" s="353"/>
      <c r="C381" s="363"/>
      <c r="D381" s="355"/>
      <c r="E381" s="355"/>
      <c r="F381" s="355"/>
      <c r="G381" s="355"/>
      <c r="H381" s="355"/>
      <c r="I381" s="355"/>
      <c r="J381" s="355"/>
      <c r="K381" s="355"/>
      <c r="L381" s="355"/>
      <c r="M381" s="355"/>
      <c r="N381" s="355"/>
      <c r="O381" s="355"/>
      <c r="P381" s="355"/>
      <c r="Q381" s="355"/>
      <c r="R381" s="355"/>
      <c r="S381" s="355"/>
      <c r="T381" s="355"/>
      <c r="U381" s="355"/>
      <c r="V381" s="355"/>
      <c r="W381" s="355"/>
      <c r="X381" s="355"/>
      <c r="Y381" s="355"/>
      <c r="Z381" s="355"/>
    </row>
    <row r="382" spans="1:26" ht="15.75" customHeight="1">
      <c r="A382" s="348"/>
      <c r="B382" s="353"/>
      <c r="C382" s="363"/>
      <c r="D382" s="355"/>
      <c r="E382" s="355"/>
      <c r="F382" s="355"/>
      <c r="G382" s="355"/>
      <c r="H382" s="355"/>
      <c r="I382" s="355"/>
      <c r="J382" s="355"/>
      <c r="K382" s="355"/>
      <c r="L382" s="355"/>
      <c r="M382" s="355"/>
      <c r="N382" s="355"/>
      <c r="O382" s="355"/>
      <c r="P382" s="355"/>
      <c r="Q382" s="355"/>
      <c r="R382" s="355"/>
      <c r="S382" s="355"/>
      <c r="T382" s="355"/>
      <c r="U382" s="355"/>
      <c r="V382" s="355"/>
      <c r="W382" s="355"/>
      <c r="X382" s="355"/>
      <c r="Y382" s="355"/>
      <c r="Z382" s="355"/>
    </row>
    <row r="383" spans="1:26" ht="15.75" customHeight="1">
      <c r="A383" s="348"/>
      <c r="B383" s="353"/>
      <c r="C383" s="363"/>
      <c r="D383" s="355"/>
      <c r="E383" s="355"/>
      <c r="F383" s="355"/>
      <c r="G383" s="355"/>
      <c r="H383" s="355"/>
      <c r="I383" s="355"/>
      <c r="J383" s="355"/>
      <c r="K383" s="355"/>
      <c r="L383" s="355"/>
      <c r="M383" s="355"/>
      <c r="N383" s="355"/>
      <c r="O383" s="355"/>
      <c r="P383" s="355"/>
      <c r="Q383" s="355"/>
      <c r="R383" s="355"/>
      <c r="S383" s="355"/>
      <c r="T383" s="355"/>
      <c r="U383" s="355"/>
      <c r="V383" s="355"/>
      <c r="W383" s="355"/>
      <c r="X383" s="355"/>
      <c r="Y383" s="355"/>
      <c r="Z383" s="355"/>
    </row>
    <row r="384" spans="1:26" ht="15.75" customHeight="1">
      <c r="A384" s="348"/>
      <c r="B384" s="353"/>
      <c r="C384" s="363"/>
      <c r="D384" s="355"/>
      <c r="E384" s="355"/>
      <c r="F384" s="355"/>
      <c r="G384" s="355"/>
      <c r="H384" s="355"/>
      <c r="I384" s="355"/>
      <c r="J384" s="355"/>
      <c r="K384" s="355"/>
      <c r="L384" s="355"/>
      <c r="M384" s="355"/>
      <c r="N384" s="355"/>
      <c r="O384" s="355"/>
      <c r="P384" s="355"/>
      <c r="Q384" s="355"/>
      <c r="R384" s="355"/>
      <c r="S384" s="355"/>
      <c r="T384" s="355"/>
      <c r="U384" s="355"/>
      <c r="V384" s="355"/>
      <c r="W384" s="355"/>
      <c r="X384" s="355"/>
      <c r="Y384" s="355"/>
      <c r="Z384" s="355"/>
    </row>
    <row r="385" spans="1:26" ht="15.75" customHeight="1">
      <c r="A385" s="348"/>
      <c r="B385" s="353"/>
      <c r="C385" s="363"/>
      <c r="D385" s="355"/>
      <c r="E385" s="355"/>
      <c r="F385" s="355"/>
      <c r="G385" s="355"/>
      <c r="H385" s="355"/>
      <c r="I385" s="355"/>
      <c r="J385" s="355"/>
      <c r="K385" s="355"/>
      <c r="L385" s="355"/>
      <c r="M385" s="355"/>
      <c r="N385" s="355"/>
      <c r="O385" s="355"/>
      <c r="P385" s="355"/>
      <c r="Q385" s="355"/>
      <c r="R385" s="355"/>
      <c r="S385" s="355"/>
      <c r="T385" s="355"/>
      <c r="U385" s="355"/>
      <c r="V385" s="355"/>
      <c r="W385" s="355"/>
      <c r="X385" s="355"/>
      <c r="Y385" s="355"/>
      <c r="Z385" s="355"/>
    </row>
    <row r="386" spans="1:26" ht="15.75" customHeight="1">
      <c r="A386" s="348"/>
      <c r="B386" s="353"/>
      <c r="C386" s="363"/>
      <c r="D386" s="355"/>
      <c r="E386" s="355"/>
      <c r="F386" s="355"/>
      <c r="G386" s="355"/>
      <c r="H386" s="355"/>
      <c r="I386" s="355"/>
      <c r="J386" s="355"/>
      <c r="K386" s="355"/>
      <c r="L386" s="355"/>
      <c r="M386" s="355"/>
      <c r="N386" s="355"/>
      <c r="O386" s="355"/>
      <c r="P386" s="355"/>
      <c r="Q386" s="355"/>
      <c r="R386" s="355"/>
      <c r="S386" s="355"/>
      <c r="T386" s="355"/>
      <c r="U386" s="355"/>
      <c r="V386" s="355"/>
      <c r="W386" s="355"/>
      <c r="X386" s="355"/>
      <c r="Y386" s="355"/>
      <c r="Z386" s="355"/>
    </row>
    <row r="387" spans="1:26" ht="15.75" customHeight="1">
      <c r="A387" s="348"/>
      <c r="B387" s="353"/>
      <c r="C387" s="363"/>
      <c r="D387" s="355"/>
      <c r="E387" s="355"/>
      <c r="F387" s="355"/>
      <c r="G387" s="355"/>
      <c r="H387" s="355"/>
      <c r="I387" s="355"/>
      <c r="J387" s="355"/>
      <c r="K387" s="355"/>
      <c r="L387" s="355"/>
      <c r="M387" s="355"/>
      <c r="N387" s="355"/>
      <c r="O387" s="355"/>
      <c r="P387" s="355"/>
      <c r="Q387" s="355"/>
      <c r="R387" s="355"/>
      <c r="S387" s="355"/>
      <c r="T387" s="355"/>
      <c r="U387" s="355"/>
      <c r="V387" s="355"/>
      <c r="W387" s="355"/>
      <c r="X387" s="355"/>
      <c r="Y387" s="355"/>
      <c r="Z387" s="355"/>
    </row>
    <row r="388" spans="1:26" ht="15.75" customHeight="1">
      <c r="A388" s="348"/>
      <c r="B388" s="353"/>
      <c r="C388" s="363"/>
      <c r="D388" s="355"/>
      <c r="E388" s="355"/>
      <c r="F388" s="355"/>
      <c r="G388" s="355"/>
      <c r="H388" s="355"/>
      <c r="I388" s="355"/>
      <c r="J388" s="355"/>
      <c r="K388" s="355"/>
      <c r="L388" s="355"/>
      <c r="M388" s="355"/>
      <c r="N388" s="355"/>
      <c r="O388" s="355"/>
      <c r="P388" s="355"/>
      <c r="Q388" s="355"/>
      <c r="R388" s="355"/>
      <c r="S388" s="355"/>
      <c r="T388" s="355"/>
      <c r="U388" s="355"/>
      <c r="V388" s="355"/>
      <c r="W388" s="355"/>
      <c r="X388" s="355"/>
      <c r="Y388" s="355"/>
      <c r="Z388" s="355"/>
    </row>
    <row r="389" spans="1:26" ht="15.75" customHeight="1">
      <c r="A389" s="348"/>
      <c r="B389" s="353"/>
      <c r="C389" s="363"/>
      <c r="D389" s="355"/>
      <c r="E389" s="355"/>
      <c r="F389" s="355"/>
      <c r="G389" s="355"/>
      <c r="H389" s="355"/>
      <c r="I389" s="355"/>
      <c r="J389" s="355"/>
      <c r="K389" s="355"/>
      <c r="L389" s="355"/>
      <c r="M389" s="355"/>
      <c r="N389" s="355"/>
      <c r="O389" s="355"/>
      <c r="P389" s="355"/>
      <c r="Q389" s="355"/>
      <c r="R389" s="355"/>
      <c r="S389" s="355"/>
      <c r="T389" s="355"/>
      <c r="U389" s="355"/>
      <c r="V389" s="355"/>
      <c r="W389" s="355"/>
      <c r="X389" s="355"/>
      <c r="Y389" s="355"/>
      <c r="Z389" s="355"/>
    </row>
    <row r="390" spans="1:26" ht="15.75" customHeight="1">
      <c r="A390" s="348"/>
      <c r="B390" s="353"/>
      <c r="C390" s="363"/>
      <c r="D390" s="355"/>
      <c r="E390" s="355"/>
      <c r="F390" s="355"/>
      <c r="G390" s="355"/>
      <c r="H390" s="355"/>
      <c r="I390" s="355"/>
      <c r="J390" s="355"/>
      <c r="K390" s="355"/>
      <c r="L390" s="355"/>
      <c r="M390" s="355"/>
      <c r="N390" s="355"/>
      <c r="O390" s="355"/>
      <c r="P390" s="355"/>
      <c r="Q390" s="355"/>
      <c r="R390" s="355"/>
      <c r="S390" s="355"/>
      <c r="T390" s="355"/>
      <c r="U390" s="355"/>
      <c r="V390" s="355"/>
      <c r="W390" s="355"/>
      <c r="X390" s="355"/>
      <c r="Y390" s="355"/>
      <c r="Z390" s="355"/>
    </row>
    <row r="391" spans="1:26" ht="15.75" customHeight="1">
      <c r="A391" s="348"/>
      <c r="B391" s="353"/>
      <c r="C391" s="363"/>
      <c r="D391" s="355"/>
      <c r="E391" s="355"/>
      <c r="F391" s="355"/>
      <c r="G391" s="355"/>
      <c r="H391" s="355"/>
      <c r="I391" s="355"/>
      <c r="J391" s="355"/>
      <c r="K391" s="355"/>
      <c r="L391" s="355"/>
      <c r="M391" s="355"/>
      <c r="N391" s="355"/>
      <c r="O391" s="355"/>
      <c r="P391" s="355"/>
      <c r="Q391" s="355"/>
      <c r="R391" s="355"/>
      <c r="S391" s="355"/>
      <c r="T391" s="355"/>
      <c r="U391" s="355"/>
      <c r="V391" s="355"/>
      <c r="W391" s="355"/>
      <c r="X391" s="355"/>
      <c r="Y391" s="355"/>
      <c r="Z391" s="355"/>
    </row>
    <row r="392" spans="1:26" ht="15.75" customHeight="1">
      <c r="A392" s="348"/>
      <c r="B392" s="353"/>
      <c r="C392" s="363"/>
      <c r="D392" s="355"/>
      <c r="E392" s="355"/>
      <c r="F392" s="355"/>
      <c r="G392" s="355"/>
      <c r="H392" s="355"/>
      <c r="I392" s="355"/>
      <c r="J392" s="355"/>
      <c r="K392" s="355"/>
      <c r="L392" s="355"/>
      <c r="M392" s="355"/>
      <c r="N392" s="355"/>
      <c r="O392" s="355"/>
      <c r="P392" s="355"/>
      <c r="Q392" s="355"/>
      <c r="R392" s="355"/>
      <c r="S392" s="355"/>
      <c r="T392" s="355"/>
      <c r="U392" s="355"/>
      <c r="V392" s="355"/>
      <c r="W392" s="355"/>
      <c r="X392" s="355"/>
      <c r="Y392" s="355"/>
      <c r="Z392" s="355"/>
    </row>
    <row r="393" spans="1:26" ht="15.75" customHeight="1">
      <c r="A393" s="348"/>
      <c r="B393" s="353"/>
      <c r="C393" s="363"/>
      <c r="D393" s="355"/>
      <c r="E393" s="355"/>
      <c r="F393" s="355"/>
      <c r="G393" s="355"/>
      <c r="H393" s="355"/>
      <c r="I393" s="355"/>
      <c r="J393" s="355"/>
      <c r="K393" s="355"/>
      <c r="L393" s="355"/>
      <c r="M393" s="355"/>
      <c r="N393" s="355"/>
      <c r="O393" s="355"/>
      <c r="P393" s="355"/>
      <c r="Q393" s="355"/>
      <c r="R393" s="355"/>
      <c r="S393" s="355"/>
      <c r="T393" s="355"/>
      <c r="U393" s="355"/>
      <c r="V393" s="355"/>
      <c r="W393" s="355"/>
      <c r="X393" s="355"/>
      <c r="Y393" s="355"/>
      <c r="Z393" s="355"/>
    </row>
    <row r="394" spans="1:26" ht="15.75" customHeight="1">
      <c r="A394" s="348"/>
      <c r="B394" s="353"/>
      <c r="C394" s="363"/>
      <c r="D394" s="355"/>
      <c r="E394" s="355"/>
      <c r="F394" s="355"/>
      <c r="G394" s="355"/>
      <c r="H394" s="355"/>
      <c r="I394" s="355"/>
      <c r="J394" s="355"/>
      <c r="K394" s="355"/>
      <c r="L394" s="355"/>
      <c r="M394" s="355"/>
      <c r="N394" s="355"/>
      <c r="O394" s="355"/>
      <c r="P394" s="355"/>
      <c r="Q394" s="355"/>
      <c r="R394" s="355"/>
      <c r="S394" s="355"/>
      <c r="T394" s="355"/>
      <c r="U394" s="355"/>
      <c r="V394" s="355"/>
      <c r="W394" s="355"/>
      <c r="X394" s="355"/>
      <c r="Y394" s="355"/>
      <c r="Z394" s="355"/>
    </row>
    <row r="395" spans="1:26" ht="15.75" customHeight="1">
      <c r="A395" s="348"/>
      <c r="B395" s="353"/>
      <c r="C395" s="363"/>
      <c r="D395" s="355"/>
      <c r="E395" s="355"/>
      <c r="F395" s="355"/>
      <c r="G395" s="355"/>
      <c r="H395" s="355"/>
      <c r="I395" s="355"/>
      <c r="J395" s="355"/>
      <c r="K395" s="355"/>
      <c r="L395" s="355"/>
      <c r="M395" s="355"/>
      <c r="N395" s="355"/>
      <c r="O395" s="355"/>
      <c r="P395" s="355"/>
      <c r="Q395" s="355"/>
      <c r="R395" s="355"/>
      <c r="S395" s="355"/>
      <c r="T395" s="355"/>
      <c r="U395" s="355"/>
      <c r="V395" s="355"/>
      <c r="W395" s="355"/>
      <c r="X395" s="355"/>
      <c r="Y395" s="355"/>
      <c r="Z395" s="355"/>
    </row>
    <row r="396" spans="1:26" ht="15.75" customHeight="1">
      <c r="A396" s="348"/>
      <c r="B396" s="353"/>
      <c r="C396" s="363"/>
      <c r="D396" s="355"/>
      <c r="E396" s="355"/>
      <c r="F396" s="355"/>
      <c r="G396" s="355"/>
      <c r="H396" s="355"/>
      <c r="I396" s="355"/>
      <c r="J396" s="355"/>
      <c r="K396" s="355"/>
      <c r="L396" s="355"/>
      <c r="M396" s="355"/>
      <c r="N396" s="355"/>
      <c r="O396" s="355"/>
      <c r="P396" s="355"/>
      <c r="Q396" s="355"/>
      <c r="R396" s="355"/>
      <c r="S396" s="355"/>
      <c r="T396" s="355"/>
      <c r="U396" s="355"/>
      <c r="V396" s="355"/>
      <c r="W396" s="355"/>
      <c r="X396" s="355"/>
      <c r="Y396" s="355"/>
      <c r="Z396" s="355"/>
    </row>
    <row r="397" spans="1:26" ht="15.75" customHeight="1">
      <c r="A397" s="348"/>
      <c r="B397" s="353"/>
      <c r="C397" s="363"/>
      <c r="D397" s="355"/>
      <c r="E397" s="355"/>
      <c r="F397" s="355"/>
      <c r="G397" s="355"/>
      <c r="H397" s="355"/>
      <c r="I397" s="355"/>
      <c r="J397" s="355"/>
      <c r="K397" s="355"/>
      <c r="L397" s="355"/>
      <c r="M397" s="355"/>
      <c r="N397" s="355"/>
      <c r="O397" s="355"/>
      <c r="P397" s="355"/>
      <c r="Q397" s="355"/>
      <c r="R397" s="355"/>
      <c r="S397" s="355"/>
      <c r="T397" s="355"/>
      <c r="U397" s="355"/>
      <c r="V397" s="355"/>
      <c r="W397" s="355"/>
      <c r="X397" s="355"/>
      <c r="Y397" s="355"/>
      <c r="Z397" s="355"/>
    </row>
    <row r="398" spans="1:26" ht="15.75" customHeight="1">
      <c r="A398" s="348"/>
      <c r="B398" s="353"/>
      <c r="C398" s="363"/>
      <c r="D398" s="355"/>
      <c r="E398" s="355"/>
      <c r="F398" s="355"/>
      <c r="G398" s="355"/>
      <c r="H398" s="355"/>
      <c r="I398" s="355"/>
      <c r="J398" s="355"/>
      <c r="K398" s="355"/>
      <c r="L398" s="355"/>
      <c r="M398" s="355"/>
      <c r="N398" s="355"/>
      <c r="O398" s="355"/>
      <c r="P398" s="355"/>
      <c r="Q398" s="355"/>
      <c r="R398" s="355"/>
      <c r="S398" s="355"/>
      <c r="T398" s="355"/>
      <c r="U398" s="355"/>
      <c r="V398" s="355"/>
      <c r="W398" s="355"/>
      <c r="X398" s="355"/>
      <c r="Y398" s="355"/>
      <c r="Z398" s="355"/>
    </row>
    <row r="399" spans="1:26" ht="15.75" customHeight="1">
      <c r="A399" s="348"/>
      <c r="B399" s="353"/>
      <c r="C399" s="363"/>
      <c r="D399" s="355"/>
      <c r="E399" s="355"/>
      <c r="F399" s="355"/>
      <c r="G399" s="355"/>
      <c r="H399" s="355"/>
      <c r="I399" s="355"/>
      <c r="J399" s="355"/>
      <c r="K399" s="355"/>
      <c r="L399" s="355"/>
      <c r="M399" s="355"/>
      <c r="N399" s="355"/>
      <c r="O399" s="355"/>
      <c r="P399" s="355"/>
      <c r="Q399" s="355"/>
      <c r="R399" s="355"/>
      <c r="S399" s="355"/>
      <c r="T399" s="355"/>
      <c r="U399" s="355"/>
      <c r="V399" s="355"/>
      <c r="W399" s="355"/>
      <c r="X399" s="355"/>
      <c r="Y399" s="355"/>
      <c r="Z399" s="355"/>
    </row>
    <row r="400" spans="1:26" ht="15.75" customHeight="1">
      <c r="A400" s="348"/>
      <c r="B400" s="353"/>
      <c r="C400" s="363"/>
      <c r="D400" s="355"/>
      <c r="E400" s="355"/>
      <c r="F400" s="355"/>
      <c r="G400" s="355"/>
      <c r="H400" s="355"/>
      <c r="I400" s="355"/>
      <c r="J400" s="355"/>
      <c r="K400" s="355"/>
      <c r="L400" s="355"/>
      <c r="M400" s="355"/>
      <c r="N400" s="355"/>
      <c r="O400" s="355"/>
      <c r="P400" s="355"/>
      <c r="Q400" s="355"/>
      <c r="R400" s="355"/>
      <c r="S400" s="355"/>
      <c r="T400" s="355"/>
      <c r="U400" s="355"/>
      <c r="V400" s="355"/>
      <c r="W400" s="355"/>
      <c r="X400" s="355"/>
      <c r="Y400" s="355"/>
      <c r="Z400" s="355"/>
    </row>
    <row r="401" spans="1:26" ht="15.75" customHeight="1">
      <c r="A401" s="348"/>
      <c r="B401" s="353"/>
      <c r="C401" s="363"/>
      <c r="D401" s="355"/>
      <c r="E401" s="355"/>
      <c r="F401" s="355"/>
      <c r="G401" s="355"/>
      <c r="H401" s="355"/>
      <c r="I401" s="355"/>
      <c r="J401" s="355"/>
      <c r="K401" s="355"/>
      <c r="L401" s="355"/>
      <c r="M401" s="355"/>
      <c r="N401" s="355"/>
      <c r="O401" s="355"/>
      <c r="P401" s="355"/>
      <c r="Q401" s="355"/>
      <c r="R401" s="355"/>
      <c r="S401" s="355"/>
      <c r="T401" s="355"/>
      <c r="U401" s="355"/>
      <c r="V401" s="355"/>
      <c r="W401" s="355"/>
      <c r="X401" s="355"/>
      <c r="Y401" s="355"/>
      <c r="Z401" s="355"/>
    </row>
    <row r="402" spans="1:26" ht="15.75" customHeight="1">
      <c r="A402" s="348"/>
      <c r="B402" s="353"/>
      <c r="C402" s="363"/>
      <c r="D402" s="355"/>
      <c r="E402" s="355"/>
      <c r="F402" s="355"/>
      <c r="G402" s="355"/>
      <c r="H402" s="355"/>
      <c r="I402" s="355"/>
      <c r="J402" s="355"/>
      <c r="K402" s="355"/>
      <c r="L402" s="355"/>
      <c r="M402" s="355"/>
      <c r="N402" s="355"/>
      <c r="O402" s="355"/>
      <c r="P402" s="355"/>
      <c r="Q402" s="355"/>
      <c r="R402" s="355"/>
      <c r="S402" s="355"/>
      <c r="T402" s="355"/>
      <c r="U402" s="355"/>
      <c r="V402" s="355"/>
      <c r="W402" s="355"/>
      <c r="X402" s="355"/>
      <c r="Y402" s="355"/>
      <c r="Z402" s="355"/>
    </row>
    <row r="403" spans="1:26" ht="15.75" customHeight="1">
      <c r="A403" s="348"/>
      <c r="B403" s="353"/>
      <c r="C403" s="363"/>
      <c r="D403" s="355"/>
      <c r="E403" s="355"/>
      <c r="F403" s="355"/>
      <c r="G403" s="355"/>
      <c r="H403" s="355"/>
      <c r="I403" s="355"/>
      <c r="J403" s="355"/>
      <c r="K403" s="355"/>
      <c r="L403" s="355"/>
      <c r="M403" s="355"/>
      <c r="N403" s="355"/>
      <c r="O403" s="355"/>
      <c r="P403" s="355"/>
      <c r="Q403" s="355"/>
      <c r="R403" s="355"/>
      <c r="S403" s="355"/>
      <c r="T403" s="355"/>
      <c r="U403" s="355"/>
      <c r="V403" s="355"/>
      <c r="W403" s="355"/>
      <c r="X403" s="355"/>
      <c r="Y403" s="355"/>
      <c r="Z403" s="355"/>
    </row>
    <row r="404" spans="1:26" ht="15.75" customHeight="1">
      <c r="A404" s="348"/>
      <c r="B404" s="353"/>
      <c r="C404" s="363"/>
      <c r="D404" s="355"/>
      <c r="E404" s="355"/>
      <c r="F404" s="355"/>
      <c r="G404" s="355"/>
      <c r="H404" s="355"/>
      <c r="I404" s="355"/>
      <c r="J404" s="355"/>
      <c r="K404" s="355"/>
      <c r="L404" s="355"/>
      <c r="M404" s="355"/>
      <c r="N404" s="355"/>
      <c r="O404" s="355"/>
      <c r="P404" s="355"/>
      <c r="Q404" s="355"/>
      <c r="R404" s="355"/>
      <c r="S404" s="355"/>
      <c r="T404" s="355"/>
      <c r="U404" s="355"/>
      <c r="V404" s="355"/>
      <c r="W404" s="355"/>
      <c r="X404" s="355"/>
      <c r="Y404" s="355"/>
      <c r="Z404" s="355"/>
    </row>
    <row r="405" spans="1:26" ht="15.75" customHeight="1">
      <c r="A405" s="348"/>
      <c r="B405" s="353"/>
      <c r="C405" s="363"/>
      <c r="D405" s="355"/>
      <c r="E405" s="355"/>
      <c r="F405" s="355"/>
      <c r="G405" s="355"/>
      <c r="H405" s="355"/>
      <c r="I405" s="355"/>
      <c r="J405" s="355"/>
      <c r="K405" s="355"/>
      <c r="L405" s="355"/>
      <c r="M405" s="355"/>
      <c r="N405" s="355"/>
      <c r="O405" s="355"/>
      <c r="P405" s="355"/>
      <c r="Q405" s="355"/>
      <c r="R405" s="355"/>
      <c r="S405" s="355"/>
      <c r="T405" s="355"/>
      <c r="U405" s="355"/>
      <c r="V405" s="355"/>
      <c r="W405" s="355"/>
      <c r="X405" s="355"/>
      <c r="Y405" s="355"/>
      <c r="Z405" s="355"/>
    </row>
    <row r="406" spans="1:26" ht="15.75" customHeight="1">
      <c r="A406" s="348"/>
      <c r="B406" s="353"/>
      <c r="C406" s="363"/>
      <c r="D406" s="355"/>
      <c r="E406" s="355"/>
      <c r="F406" s="355"/>
      <c r="G406" s="355"/>
      <c r="H406" s="355"/>
      <c r="I406" s="355"/>
      <c r="J406" s="355"/>
      <c r="K406" s="355"/>
      <c r="L406" s="355"/>
      <c r="M406" s="355"/>
      <c r="N406" s="355"/>
      <c r="O406" s="355"/>
      <c r="P406" s="355"/>
      <c r="Q406" s="355"/>
      <c r="R406" s="355"/>
      <c r="S406" s="355"/>
      <c r="T406" s="355"/>
      <c r="U406" s="355"/>
      <c r="V406" s="355"/>
      <c r="W406" s="355"/>
      <c r="X406" s="355"/>
      <c r="Y406" s="355"/>
      <c r="Z406" s="355"/>
    </row>
    <row r="407" spans="1:26" ht="15.75" customHeight="1">
      <c r="A407" s="348"/>
      <c r="B407" s="353"/>
      <c r="C407" s="363"/>
      <c r="D407" s="355"/>
      <c r="E407" s="355"/>
      <c r="F407" s="355"/>
      <c r="G407" s="355"/>
      <c r="H407" s="355"/>
      <c r="I407" s="355"/>
      <c r="J407" s="355"/>
      <c r="K407" s="355"/>
      <c r="L407" s="355"/>
      <c r="M407" s="355"/>
      <c r="N407" s="355"/>
      <c r="O407" s="355"/>
      <c r="P407" s="355"/>
      <c r="Q407" s="355"/>
      <c r="R407" s="355"/>
      <c r="S407" s="355"/>
      <c r="T407" s="355"/>
      <c r="U407" s="355"/>
      <c r="V407" s="355"/>
      <c r="W407" s="355"/>
      <c r="X407" s="355"/>
      <c r="Y407" s="355"/>
      <c r="Z407" s="355"/>
    </row>
    <row r="408" spans="1:26" ht="15.75" customHeight="1">
      <c r="A408" s="348"/>
      <c r="B408" s="353"/>
      <c r="C408" s="363"/>
      <c r="D408" s="355"/>
      <c r="E408" s="355"/>
      <c r="F408" s="355"/>
      <c r="G408" s="355"/>
      <c r="H408" s="355"/>
      <c r="I408" s="355"/>
      <c r="J408" s="355"/>
      <c r="K408" s="355"/>
      <c r="L408" s="355"/>
      <c r="M408" s="355"/>
      <c r="N408" s="355"/>
      <c r="O408" s="355"/>
      <c r="P408" s="355"/>
      <c r="Q408" s="355"/>
      <c r="R408" s="355"/>
      <c r="S408" s="355"/>
      <c r="T408" s="355"/>
      <c r="U408" s="355"/>
      <c r="V408" s="355"/>
      <c r="W408" s="355"/>
      <c r="X408" s="355"/>
      <c r="Y408" s="355"/>
      <c r="Z408" s="355"/>
    </row>
    <row r="409" spans="1:26" ht="15.75" customHeight="1">
      <c r="A409" s="348"/>
      <c r="B409" s="353"/>
      <c r="C409" s="363"/>
      <c r="D409" s="355"/>
      <c r="E409" s="355"/>
      <c r="F409" s="355"/>
      <c r="G409" s="355"/>
      <c r="H409" s="355"/>
      <c r="I409" s="355"/>
      <c r="J409" s="355"/>
      <c r="K409" s="355"/>
      <c r="L409" s="355"/>
      <c r="M409" s="355"/>
      <c r="N409" s="355"/>
      <c r="O409" s="355"/>
      <c r="P409" s="355"/>
      <c r="Q409" s="355"/>
      <c r="R409" s="355"/>
      <c r="S409" s="355"/>
      <c r="T409" s="355"/>
      <c r="U409" s="355"/>
      <c r="V409" s="355"/>
      <c r="W409" s="355"/>
      <c r="X409" s="355"/>
      <c r="Y409" s="355"/>
      <c r="Z409" s="355"/>
    </row>
    <row r="410" spans="1:26" ht="15.75" customHeight="1">
      <c r="A410" s="348"/>
      <c r="B410" s="353"/>
      <c r="C410" s="363"/>
      <c r="D410" s="355"/>
      <c r="E410" s="355"/>
      <c r="F410" s="355"/>
      <c r="G410" s="355"/>
      <c r="H410" s="355"/>
      <c r="I410" s="355"/>
      <c r="J410" s="355"/>
      <c r="K410" s="355"/>
      <c r="L410" s="355"/>
      <c r="M410" s="355"/>
      <c r="N410" s="355"/>
      <c r="O410" s="355"/>
      <c r="P410" s="355"/>
      <c r="Q410" s="355"/>
      <c r="R410" s="355"/>
      <c r="S410" s="355"/>
      <c r="T410" s="355"/>
      <c r="U410" s="355"/>
      <c r="V410" s="355"/>
      <c r="W410" s="355"/>
      <c r="X410" s="355"/>
      <c r="Y410" s="355"/>
      <c r="Z410" s="355"/>
    </row>
    <row r="411" spans="1:26" ht="15.75" customHeight="1">
      <c r="A411" s="348"/>
      <c r="B411" s="353"/>
      <c r="C411" s="363"/>
      <c r="D411" s="355"/>
      <c r="E411" s="355"/>
      <c r="F411" s="355"/>
      <c r="G411" s="355"/>
      <c r="H411" s="355"/>
      <c r="I411" s="355"/>
      <c r="J411" s="355"/>
      <c r="K411" s="355"/>
      <c r="L411" s="355"/>
      <c r="M411" s="355"/>
      <c r="N411" s="355"/>
      <c r="O411" s="355"/>
      <c r="P411" s="355"/>
      <c r="Q411" s="355"/>
      <c r="R411" s="355"/>
      <c r="S411" s="355"/>
      <c r="T411" s="355"/>
      <c r="U411" s="355"/>
      <c r="V411" s="355"/>
      <c r="W411" s="355"/>
      <c r="X411" s="355"/>
      <c r="Y411" s="355"/>
      <c r="Z411" s="355"/>
    </row>
    <row r="412" spans="1:26" ht="15.75" customHeight="1">
      <c r="A412" s="348"/>
      <c r="B412" s="353"/>
      <c r="C412" s="363"/>
      <c r="D412" s="355"/>
      <c r="E412" s="355"/>
      <c r="F412" s="355"/>
      <c r="G412" s="355"/>
      <c r="H412" s="355"/>
      <c r="I412" s="355"/>
      <c r="J412" s="355"/>
      <c r="K412" s="355"/>
      <c r="L412" s="355"/>
      <c r="M412" s="355"/>
      <c r="N412" s="355"/>
      <c r="O412" s="355"/>
      <c r="P412" s="355"/>
      <c r="Q412" s="355"/>
      <c r="R412" s="355"/>
      <c r="S412" s="355"/>
      <c r="T412" s="355"/>
      <c r="U412" s="355"/>
      <c r="V412" s="355"/>
      <c r="W412" s="355"/>
      <c r="X412" s="355"/>
      <c r="Y412" s="355"/>
      <c r="Z412" s="355"/>
    </row>
    <row r="413" spans="1:26" ht="15.75" customHeight="1">
      <c r="A413" s="348"/>
      <c r="B413" s="353"/>
      <c r="C413" s="363"/>
      <c r="D413" s="355"/>
      <c r="E413" s="355"/>
      <c r="F413" s="355"/>
      <c r="G413" s="355"/>
      <c r="H413" s="355"/>
      <c r="I413" s="355"/>
      <c r="J413" s="355"/>
      <c r="K413" s="355"/>
      <c r="L413" s="355"/>
      <c r="M413" s="355"/>
      <c r="N413" s="355"/>
      <c r="O413" s="355"/>
      <c r="P413" s="355"/>
      <c r="Q413" s="355"/>
      <c r="R413" s="355"/>
      <c r="S413" s="355"/>
      <c r="T413" s="355"/>
      <c r="U413" s="355"/>
      <c r="V413" s="355"/>
      <c r="W413" s="355"/>
      <c r="X413" s="355"/>
      <c r="Y413" s="355"/>
      <c r="Z413" s="355"/>
    </row>
    <row r="414" spans="1:26" ht="15.75" customHeight="1">
      <c r="A414" s="348"/>
      <c r="B414" s="353"/>
      <c r="C414" s="363"/>
      <c r="D414" s="355"/>
      <c r="E414" s="355"/>
      <c r="F414" s="355"/>
      <c r="G414" s="355"/>
      <c r="H414" s="355"/>
      <c r="I414" s="355"/>
      <c r="J414" s="355"/>
      <c r="K414" s="355"/>
      <c r="L414" s="355"/>
      <c r="M414" s="355"/>
      <c r="N414" s="355"/>
      <c r="O414" s="355"/>
      <c r="P414" s="355"/>
      <c r="Q414" s="355"/>
      <c r="R414" s="355"/>
      <c r="S414" s="355"/>
      <c r="T414" s="355"/>
      <c r="U414" s="355"/>
      <c r="V414" s="355"/>
      <c r="W414" s="355"/>
      <c r="X414" s="355"/>
      <c r="Y414" s="355"/>
      <c r="Z414" s="355"/>
    </row>
    <row r="415" spans="1:26" ht="15.75" customHeight="1">
      <c r="A415" s="348"/>
      <c r="B415" s="353"/>
      <c r="C415" s="363"/>
      <c r="D415" s="355"/>
      <c r="E415" s="355"/>
      <c r="F415" s="355"/>
      <c r="G415" s="355"/>
      <c r="H415" s="355"/>
      <c r="I415" s="355"/>
      <c r="J415" s="355"/>
      <c r="K415" s="355"/>
      <c r="L415" s="355"/>
      <c r="M415" s="355"/>
      <c r="N415" s="355"/>
      <c r="O415" s="355"/>
      <c r="P415" s="355"/>
      <c r="Q415" s="355"/>
      <c r="R415" s="355"/>
      <c r="S415" s="355"/>
      <c r="T415" s="355"/>
      <c r="U415" s="355"/>
      <c r="V415" s="355"/>
      <c r="W415" s="355"/>
      <c r="X415" s="355"/>
      <c r="Y415" s="355"/>
      <c r="Z415" s="355"/>
    </row>
    <row r="416" spans="1:26" ht="15.75" customHeight="1">
      <c r="A416" s="348"/>
      <c r="B416" s="353"/>
      <c r="C416" s="363"/>
      <c r="D416" s="355"/>
      <c r="E416" s="355"/>
      <c r="F416" s="355"/>
      <c r="G416" s="355"/>
      <c r="H416" s="355"/>
      <c r="I416" s="355"/>
      <c r="J416" s="355"/>
      <c r="K416" s="355"/>
      <c r="L416" s="355"/>
      <c r="M416" s="355"/>
      <c r="N416" s="355"/>
      <c r="O416" s="355"/>
      <c r="P416" s="355"/>
      <c r="Q416" s="355"/>
      <c r="R416" s="355"/>
      <c r="S416" s="355"/>
      <c r="T416" s="355"/>
      <c r="U416" s="355"/>
      <c r="V416" s="355"/>
      <c r="W416" s="355"/>
      <c r="X416" s="355"/>
      <c r="Y416" s="355"/>
      <c r="Z416" s="355"/>
    </row>
    <row r="417" spans="1:26" ht="15.75" customHeight="1">
      <c r="A417" s="348"/>
      <c r="B417" s="353"/>
      <c r="C417" s="363"/>
      <c r="D417" s="355"/>
      <c r="E417" s="355"/>
      <c r="F417" s="355"/>
      <c r="G417" s="355"/>
      <c r="H417" s="355"/>
      <c r="I417" s="355"/>
      <c r="J417" s="355"/>
      <c r="K417" s="355"/>
      <c r="L417" s="355"/>
      <c r="M417" s="355"/>
      <c r="N417" s="355"/>
      <c r="O417" s="355"/>
      <c r="P417" s="355"/>
      <c r="Q417" s="355"/>
      <c r="R417" s="355"/>
      <c r="S417" s="355"/>
      <c r="T417" s="355"/>
      <c r="U417" s="355"/>
      <c r="V417" s="355"/>
      <c r="W417" s="355"/>
      <c r="X417" s="355"/>
      <c r="Y417" s="355"/>
      <c r="Z417" s="355"/>
    </row>
    <row r="418" spans="1:26" ht="15.75" customHeight="1">
      <c r="A418" s="348"/>
      <c r="B418" s="353"/>
      <c r="C418" s="363"/>
      <c r="D418" s="355"/>
      <c r="E418" s="355"/>
      <c r="F418" s="355"/>
      <c r="G418" s="355"/>
      <c r="H418" s="355"/>
      <c r="I418" s="355"/>
      <c r="J418" s="355"/>
      <c r="K418" s="355"/>
      <c r="L418" s="355"/>
      <c r="M418" s="355"/>
      <c r="N418" s="355"/>
      <c r="O418" s="355"/>
      <c r="P418" s="355"/>
      <c r="Q418" s="355"/>
      <c r="R418" s="355"/>
      <c r="S418" s="355"/>
      <c r="T418" s="355"/>
      <c r="U418" s="355"/>
      <c r="V418" s="355"/>
      <c r="W418" s="355"/>
      <c r="X418" s="355"/>
      <c r="Y418" s="355"/>
      <c r="Z418" s="355"/>
    </row>
    <row r="419" spans="1:26" ht="15.75" customHeight="1">
      <c r="A419" s="348"/>
      <c r="B419" s="353"/>
      <c r="C419" s="363"/>
      <c r="D419" s="355"/>
      <c r="E419" s="355"/>
      <c r="F419" s="355"/>
      <c r="G419" s="355"/>
      <c r="H419" s="355"/>
      <c r="I419" s="355"/>
      <c r="J419" s="355"/>
      <c r="K419" s="355"/>
      <c r="L419" s="355"/>
      <c r="M419" s="355"/>
      <c r="N419" s="355"/>
      <c r="O419" s="355"/>
      <c r="P419" s="355"/>
      <c r="Q419" s="355"/>
      <c r="R419" s="355"/>
      <c r="S419" s="355"/>
      <c r="T419" s="355"/>
      <c r="U419" s="355"/>
      <c r="V419" s="355"/>
      <c r="W419" s="355"/>
      <c r="X419" s="355"/>
      <c r="Y419" s="355"/>
      <c r="Z419" s="355"/>
    </row>
    <row r="420" spans="1:26" ht="15.75" customHeight="1">
      <c r="A420" s="348"/>
      <c r="B420" s="353"/>
      <c r="C420" s="363"/>
      <c r="D420" s="355"/>
      <c r="E420" s="355"/>
      <c r="F420" s="355"/>
      <c r="G420" s="355"/>
      <c r="H420" s="355"/>
      <c r="I420" s="355"/>
      <c r="J420" s="355"/>
      <c r="K420" s="355"/>
      <c r="L420" s="355"/>
      <c r="M420" s="355"/>
      <c r="N420" s="355"/>
      <c r="O420" s="355"/>
      <c r="P420" s="355"/>
      <c r="Q420" s="355"/>
      <c r="R420" s="355"/>
      <c r="S420" s="355"/>
      <c r="T420" s="355"/>
      <c r="U420" s="355"/>
      <c r="V420" s="355"/>
      <c r="W420" s="355"/>
      <c r="X420" s="355"/>
      <c r="Y420" s="355"/>
      <c r="Z420" s="355"/>
    </row>
    <row r="421" spans="1:26" ht="15.75" customHeight="1">
      <c r="A421" s="348"/>
      <c r="B421" s="353"/>
      <c r="C421" s="363"/>
      <c r="D421" s="355"/>
      <c r="E421" s="355"/>
      <c r="F421" s="355"/>
      <c r="G421" s="355"/>
      <c r="H421" s="355"/>
      <c r="I421" s="355"/>
      <c r="J421" s="355"/>
      <c r="K421" s="355"/>
      <c r="L421" s="355"/>
      <c r="M421" s="355"/>
      <c r="N421" s="355"/>
      <c r="O421" s="355"/>
      <c r="P421" s="355"/>
      <c r="Q421" s="355"/>
      <c r="R421" s="355"/>
      <c r="S421" s="355"/>
      <c r="T421" s="355"/>
      <c r="U421" s="355"/>
      <c r="V421" s="355"/>
      <c r="W421" s="355"/>
      <c r="X421" s="355"/>
      <c r="Y421" s="355"/>
      <c r="Z421" s="355"/>
    </row>
    <row r="422" spans="1:26" ht="15.75" customHeight="1">
      <c r="A422" s="348"/>
      <c r="B422" s="353"/>
      <c r="C422" s="363"/>
      <c r="D422" s="355"/>
      <c r="E422" s="355"/>
      <c r="F422" s="355"/>
      <c r="G422" s="355"/>
      <c r="H422" s="355"/>
      <c r="I422" s="355"/>
      <c r="J422" s="355"/>
      <c r="K422" s="355"/>
      <c r="L422" s="355"/>
      <c r="M422" s="355"/>
      <c r="N422" s="355"/>
      <c r="O422" s="355"/>
      <c r="P422" s="355"/>
      <c r="Q422" s="355"/>
      <c r="R422" s="355"/>
      <c r="S422" s="355"/>
      <c r="T422" s="355"/>
      <c r="U422" s="355"/>
      <c r="V422" s="355"/>
      <c r="W422" s="355"/>
      <c r="X422" s="355"/>
      <c r="Y422" s="355"/>
      <c r="Z422" s="355"/>
    </row>
    <row r="423" spans="1:26" ht="15.75" customHeight="1">
      <c r="A423" s="348"/>
      <c r="B423" s="353"/>
      <c r="C423" s="363"/>
      <c r="D423" s="355"/>
      <c r="E423" s="355"/>
      <c r="F423" s="355"/>
      <c r="G423" s="355"/>
      <c r="H423" s="355"/>
      <c r="I423" s="355"/>
      <c r="J423" s="355"/>
      <c r="K423" s="355"/>
      <c r="L423" s="355"/>
      <c r="M423" s="355"/>
      <c r="N423" s="355"/>
      <c r="O423" s="355"/>
      <c r="P423" s="355"/>
      <c r="Q423" s="355"/>
      <c r="R423" s="355"/>
      <c r="S423" s="355"/>
      <c r="T423" s="355"/>
      <c r="U423" s="355"/>
      <c r="V423" s="355"/>
      <c r="W423" s="355"/>
      <c r="X423" s="355"/>
      <c r="Y423" s="355"/>
      <c r="Z423" s="355"/>
    </row>
    <row r="424" spans="1:26" ht="15.75" customHeight="1">
      <c r="A424" s="348"/>
      <c r="B424" s="353"/>
      <c r="C424" s="363"/>
      <c r="D424" s="355"/>
      <c r="E424" s="355"/>
      <c r="F424" s="355"/>
      <c r="G424" s="355"/>
      <c r="H424" s="355"/>
      <c r="I424" s="355"/>
      <c r="J424" s="355"/>
      <c r="K424" s="355"/>
      <c r="L424" s="355"/>
      <c r="M424" s="355"/>
      <c r="N424" s="355"/>
      <c r="O424" s="355"/>
      <c r="P424" s="355"/>
      <c r="Q424" s="355"/>
      <c r="R424" s="355"/>
      <c r="S424" s="355"/>
      <c r="T424" s="355"/>
      <c r="U424" s="355"/>
      <c r="V424" s="355"/>
      <c r="W424" s="355"/>
      <c r="X424" s="355"/>
      <c r="Y424" s="355"/>
      <c r="Z424" s="355"/>
    </row>
    <row r="425" spans="1:26" ht="15.75" customHeight="1">
      <c r="A425" s="348"/>
      <c r="B425" s="353"/>
      <c r="C425" s="363"/>
      <c r="D425" s="355"/>
      <c r="E425" s="355"/>
      <c r="F425" s="355"/>
      <c r="G425" s="355"/>
      <c r="H425" s="355"/>
      <c r="I425" s="355"/>
      <c r="J425" s="355"/>
      <c r="K425" s="355"/>
      <c r="L425" s="355"/>
      <c r="M425" s="355"/>
      <c r="N425" s="355"/>
      <c r="O425" s="355"/>
      <c r="P425" s="355"/>
      <c r="Q425" s="355"/>
      <c r="R425" s="355"/>
      <c r="S425" s="355"/>
      <c r="T425" s="355"/>
      <c r="U425" s="355"/>
      <c r="V425" s="355"/>
      <c r="W425" s="355"/>
      <c r="X425" s="355"/>
      <c r="Y425" s="355"/>
      <c r="Z425" s="355"/>
    </row>
    <row r="426" spans="1:26" ht="15.75" customHeight="1">
      <c r="A426" s="348"/>
      <c r="B426" s="353"/>
      <c r="C426" s="363"/>
      <c r="D426" s="355"/>
      <c r="E426" s="355"/>
      <c r="F426" s="355"/>
      <c r="G426" s="355"/>
      <c r="H426" s="355"/>
      <c r="I426" s="355"/>
      <c r="J426" s="355"/>
      <c r="K426" s="355"/>
      <c r="L426" s="355"/>
      <c r="M426" s="355"/>
      <c r="N426" s="355"/>
      <c r="O426" s="355"/>
      <c r="P426" s="355"/>
      <c r="Q426" s="355"/>
      <c r="R426" s="355"/>
      <c r="S426" s="355"/>
      <c r="T426" s="355"/>
      <c r="U426" s="355"/>
      <c r="V426" s="355"/>
      <c r="W426" s="355"/>
      <c r="X426" s="355"/>
      <c r="Y426" s="355"/>
      <c r="Z426" s="355"/>
    </row>
    <row r="427" spans="1:26" ht="15.75" customHeight="1">
      <c r="A427" s="348"/>
      <c r="B427" s="353"/>
      <c r="C427" s="363"/>
      <c r="D427" s="355"/>
      <c r="E427" s="355"/>
      <c r="F427" s="355"/>
      <c r="G427" s="355"/>
      <c r="H427" s="355"/>
      <c r="I427" s="355"/>
      <c r="J427" s="355"/>
      <c r="K427" s="355"/>
      <c r="L427" s="355"/>
      <c r="M427" s="355"/>
      <c r="N427" s="355"/>
      <c r="O427" s="355"/>
      <c r="P427" s="355"/>
      <c r="Q427" s="355"/>
      <c r="R427" s="355"/>
      <c r="S427" s="355"/>
      <c r="T427" s="355"/>
      <c r="U427" s="355"/>
      <c r="V427" s="355"/>
      <c r="W427" s="355"/>
      <c r="X427" s="355"/>
      <c r="Y427" s="355"/>
      <c r="Z427" s="355"/>
    </row>
    <row r="428" spans="1:26" ht="15.75" customHeight="1">
      <c r="A428" s="348"/>
      <c r="B428" s="353"/>
      <c r="C428" s="363"/>
      <c r="D428" s="355"/>
      <c r="E428" s="355"/>
      <c r="F428" s="355"/>
      <c r="G428" s="355"/>
      <c r="H428" s="355"/>
      <c r="I428" s="355"/>
      <c r="J428" s="355"/>
      <c r="K428" s="355"/>
      <c r="L428" s="355"/>
      <c r="M428" s="355"/>
      <c r="N428" s="355"/>
      <c r="O428" s="355"/>
      <c r="P428" s="355"/>
      <c r="Q428" s="355"/>
      <c r="R428" s="355"/>
      <c r="S428" s="355"/>
      <c r="T428" s="355"/>
      <c r="U428" s="355"/>
      <c r="V428" s="355"/>
      <c r="W428" s="355"/>
      <c r="X428" s="355"/>
      <c r="Y428" s="355"/>
      <c r="Z428" s="355"/>
    </row>
    <row r="429" spans="1:26" ht="15.75" customHeight="1">
      <c r="A429" s="348"/>
      <c r="B429" s="353"/>
      <c r="C429" s="363"/>
      <c r="D429" s="355"/>
      <c r="E429" s="355"/>
      <c r="F429" s="355"/>
      <c r="G429" s="355"/>
      <c r="H429" s="355"/>
      <c r="I429" s="355"/>
      <c r="J429" s="355"/>
      <c r="K429" s="355"/>
      <c r="L429" s="355"/>
      <c r="M429" s="355"/>
      <c r="N429" s="355"/>
      <c r="O429" s="355"/>
      <c r="P429" s="355"/>
      <c r="Q429" s="355"/>
      <c r="R429" s="355"/>
      <c r="S429" s="355"/>
      <c r="T429" s="355"/>
      <c r="U429" s="355"/>
      <c r="V429" s="355"/>
      <c r="W429" s="355"/>
      <c r="X429" s="355"/>
      <c r="Y429" s="355"/>
      <c r="Z429" s="355"/>
    </row>
    <row r="430" spans="1:26" ht="15.75" customHeight="1">
      <c r="A430" s="348"/>
      <c r="B430" s="353"/>
      <c r="C430" s="363"/>
      <c r="D430" s="355"/>
      <c r="E430" s="355"/>
      <c r="F430" s="355"/>
      <c r="G430" s="355"/>
      <c r="H430" s="355"/>
      <c r="I430" s="355"/>
      <c r="J430" s="355"/>
      <c r="K430" s="355"/>
      <c r="L430" s="355"/>
      <c r="M430" s="355"/>
      <c r="N430" s="355"/>
      <c r="O430" s="355"/>
      <c r="P430" s="355"/>
      <c r="Q430" s="355"/>
      <c r="R430" s="355"/>
      <c r="S430" s="355"/>
      <c r="T430" s="355"/>
      <c r="U430" s="355"/>
      <c r="V430" s="355"/>
      <c r="W430" s="355"/>
      <c r="X430" s="355"/>
      <c r="Y430" s="355"/>
      <c r="Z430" s="355"/>
    </row>
    <row r="431" spans="1:26" ht="15.75" customHeight="1">
      <c r="A431" s="348"/>
      <c r="B431" s="353"/>
      <c r="C431" s="363"/>
      <c r="D431" s="355"/>
      <c r="E431" s="355"/>
      <c r="F431" s="355"/>
      <c r="G431" s="355"/>
      <c r="H431" s="355"/>
      <c r="I431" s="355"/>
      <c r="J431" s="355"/>
      <c r="K431" s="355"/>
      <c r="L431" s="355"/>
      <c r="M431" s="355"/>
      <c r="N431" s="355"/>
      <c r="O431" s="355"/>
      <c r="P431" s="355"/>
      <c r="Q431" s="355"/>
      <c r="R431" s="355"/>
      <c r="S431" s="355"/>
      <c r="T431" s="355"/>
      <c r="U431" s="355"/>
      <c r="V431" s="355"/>
      <c r="W431" s="355"/>
      <c r="X431" s="355"/>
      <c r="Y431" s="355"/>
      <c r="Z431" s="355"/>
    </row>
    <row r="432" spans="1:26" ht="15.75" customHeight="1">
      <c r="A432" s="348"/>
      <c r="B432" s="353"/>
      <c r="C432" s="363"/>
      <c r="D432" s="355"/>
      <c r="E432" s="355"/>
      <c r="F432" s="355"/>
      <c r="G432" s="355"/>
      <c r="H432" s="355"/>
      <c r="I432" s="355"/>
      <c r="J432" s="355"/>
      <c r="K432" s="355"/>
      <c r="L432" s="355"/>
      <c r="M432" s="355"/>
      <c r="N432" s="355"/>
      <c r="O432" s="355"/>
      <c r="P432" s="355"/>
      <c r="Q432" s="355"/>
      <c r="R432" s="355"/>
      <c r="S432" s="355"/>
      <c r="T432" s="355"/>
      <c r="U432" s="355"/>
      <c r="V432" s="355"/>
      <c r="W432" s="355"/>
      <c r="X432" s="355"/>
      <c r="Y432" s="355"/>
      <c r="Z432" s="355"/>
    </row>
    <row r="433" spans="1:26" ht="15.75" customHeight="1">
      <c r="A433" s="348"/>
      <c r="B433" s="353"/>
      <c r="C433" s="363"/>
      <c r="D433" s="355"/>
      <c r="E433" s="355"/>
      <c r="F433" s="355"/>
      <c r="G433" s="355"/>
      <c r="H433" s="355"/>
      <c r="I433" s="355"/>
      <c r="J433" s="355"/>
      <c r="K433" s="355"/>
      <c r="L433" s="355"/>
      <c r="M433" s="355"/>
      <c r="N433" s="355"/>
      <c r="O433" s="355"/>
      <c r="P433" s="355"/>
      <c r="Q433" s="355"/>
      <c r="R433" s="355"/>
      <c r="S433" s="355"/>
      <c r="T433" s="355"/>
      <c r="U433" s="355"/>
      <c r="V433" s="355"/>
      <c r="W433" s="355"/>
      <c r="X433" s="355"/>
      <c r="Y433" s="355"/>
      <c r="Z433" s="355"/>
    </row>
    <row r="434" spans="1:26" ht="15.75" customHeight="1">
      <c r="A434" s="348"/>
      <c r="B434" s="353"/>
      <c r="C434" s="363"/>
      <c r="D434" s="355"/>
      <c r="E434" s="355"/>
      <c r="F434" s="355"/>
      <c r="G434" s="355"/>
      <c r="H434" s="355"/>
      <c r="I434" s="355"/>
      <c r="J434" s="355"/>
      <c r="K434" s="355"/>
      <c r="L434" s="355"/>
      <c r="M434" s="355"/>
      <c r="N434" s="355"/>
      <c r="O434" s="355"/>
      <c r="P434" s="355"/>
      <c r="Q434" s="355"/>
      <c r="R434" s="355"/>
      <c r="S434" s="355"/>
      <c r="T434" s="355"/>
      <c r="U434" s="355"/>
      <c r="V434" s="355"/>
      <c r="W434" s="355"/>
      <c r="X434" s="355"/>
      <c r="Y434" s="355"/>
      <c r="Z434" s="355"/>
    </row>
    <row r="435" spans="1:26" ht="15.75" customHeight="1">
      <c r="A435" s="348"/>
      <c r="B435" s="353"/>
      <c r="C435" s="363"/>
      <c r="D435" s="355"/>
      <c r="E435" s="355"/>
      <c r="F435" s="355"/>
      <c r="G435" s="355"/>
      <c r="H435" s="355"/>
      <c r="I435" s="355"/>
      <c r="J435" s="355"/>
      <c r="K435" s="355"/>
      <c r="L435" s="355"/>
      <c r="M435" s="355"/>
      <c r="N435" s="355"/>
      <c r="O435" s="355"/>
      <c r="P435" s="355"/>
      <c r="Q435" s="355"/>
      <c r="R435" s="355"/>
      <c r="S435" s="355"/>
      <c r="T435" s="355"/>
      <c r="U435" s="355"/>
      <c r="V435" s="355"/>
      <c r="W435" s="355"/>
      <c r="X435" s="355"/>
      <c r="Y435" s="355"/>
      <c r="Z435" s="355"/>
    </row>
    <row r="436" spans="1:26" ht="15.75" customHeight="1">
      <c r="A436" s="348"/>
      <c r="B436" s="353"/>
      <c r="C436" s="363"/>
      <c r="D436" s="355"/>
      <c r="E436" s="355"/>
      <c r="F436" s="355"/>
      <c r="G436" s="355"/>
      <c r="H436" s="355"/>
      <c r="I436" s="355"/>
      <c r="J436" s="355"/>
      <c r="K436" s="355"/>
      <c r="L436" s="355"/>
      <c r="M436" s="355"/>
      <c r="N436" s="355"/>
      <c r="O436" s="355"/>
      <c r="P436" s="355"/>
      <c r="Q436" s="355"/>
      <c r="R436" s="355"/>
      <c r="S436" s="355"/>
      <c r="T436" s="355"/>
      <c r="U436" s="355"/>
      <c r="V436" s="355"/>
      <c r="W436" s="355"/>
      <c r="X436" s="355"/>
      <c r="Y436" s="355"/>
      <c r="Z436" s="355"/>
    </row>
    <row r="437" spans="1:26" ht="15.75" customHeight="1">
      <c r="A437" s="348"/>
      <c r="B437" s="353"/>
      <c r="C437" s="363"/>
      <c r="D437" s="355"/>
      <c r="E437" s="355"/>
      <c r="F437" s="355"/>
      <c r="G437" s="355"/>
      <c r="H437" s="355"/>
      <c r="I437" s="355"/>
      <c r="J437" s="355"/>
      <c r="K437" s="355"/>
      <c r="L437" s="355"/>
      <c r="M437" s="355"/>
      <c r="N437" s="355"/>
      <c r="O437" s="355"/>
      <c r="P437" s="355"/>
      <c r="Q437" s="355"/>
      <c r="R437" s="355"/>
      <c r="S437" s="355"/>
      <c r="T437" s="355"/>
      <c r="U437" s="355"/>
      <c r="V437" s="355"/>
      <c r="W437" s="355"/>
      <c r="X437" s="355"/>
      <c r="Y437" s="355"/>
      <c r="Z437" s="355"/>
    </row>
    <row r="438" spans="1:26" ht="15.75" customHeight="1">
      <c r="A438" s="348"/>
      <c r="B438" s="353"/>
      <c r="C438" s="363"/>
      <c r="D438" s="355"/>
      <c r="E438" s="355"/>
      <c r="F438" s="355"/>
      <c r="G438" s="355"/>
      <c r="H438" s="355"/>
      <c r="I438" s="355"/>
      <c r="J438" s="355"/>
      <c r="K438" s="355"/>
      <c r="L438" s="355"/>
      <c r="M438" s="355"/>
      <c r="N438" s="355"/>
      <c r="O438" s="355"/>
      <c r="P438" s="355"/>
      <c r="Q438" s="355"/>
      <c r="R438" s="355"/>
      <c r="S438" s="355"/>
      <c r="T438" s="355"/>
      <c r="U438" s="355"/>
      <c r="V438" s="355"/>
      <c r="W438" s="355"/>
      <c r="X438" s="355"/>
      <c r="Y438" s="355"/>
      <c r="Z438" s="355"/>
    </row>
    <row r="439" spans="1:26" ht="15.75" customHeight="1">
      <c r="A439" s="348"/>
      <c r="B439" s="353"/>
      <c r="C439" s="363"/>
      <c r="D439" s="355"/>
      <c r="E439" s="355"/>
      <c r="F439" s="355"/>
      <c r="G439" s="355"/>
      <c r="H439" s="355"/>
      <c r="I439" s="355"/>
      <c r="J439" s="355"/>
      <c r="K439" s="355"/>
      <c r="L439" s="355"/>
      <c r="M439" s="355"/>
      <c r="N439" s="355"/>
      <c r="O439" s="355"/>
      <c r="P439" s="355"/>
      <c r="Q439" s="355"/>
      <c r="R439" s="355"/>
      <c r="S439" s="355"/>
      <c r="T439" s="355"/>
      <c r="U439" s="355"/>
      <c r="V439" s="355"/>
      <c r="W439" s="355"/>
      <c r="X439" s="355"/>
      <c r="Y439" s="355"/>
      <c r="Z439" s="355"/>
    </row>
    <row r="440" spans="1:26" ht="15.75" customHeight="1">
      <c r="A440" s="348"/>
      <c r="B440" s="353"/>
      <c r="C440" s="363"/>
      <c r="D440" s="355"/>
      <c r="E440" s="355"/>
      <c r="F440" s="355"/>
      <c r="G440" s="355"/>
      <c r="H440" s="355"/>
      <c r="I440" s="355"/>
      <c r="J440" s="355"/>
      <c r="K440" s="355"/>
      <c r="L440" s="355"/>
      <c r="M440" s="355"/>
      <c r="N440" s="355"/>
      <c r="O440" s="355"/>
      <c r="P440" s="355"/>
      <c r="Q440" s="355"/>
      <c r="R440" s="355"/>
      <c r="S440" s="355"/>
      <c r="T440" s="355"/>
      <c r="U440" s="355"/>
      <c r="V440" s="355"/>
      <c r="W440" s="355"/>
      <c r="X440" s="355"/>
      <c r="Y440" s="355"/>
      <c r="Z440" s="355"/>
    </row>
    <row r="441" spans="1:26" ht="15.75" customHeight="1">
      <c r="A441" s="348"/>
      <c r="B441" s="353"/>
      <c r="C441" s="363"/>
      <c r="D441" s="355"/>
      <c r="E441" s="355"/>
      <c r="F441" s="355"/>
      <c r="G441" s="355"/>
      <c r="H441" s="355"/>
      <c r="I441" s="355"/>
      <c r="J441" s="355"/>
      <c r="K441" s="355"/>
      <c r="L441" s="355"/>
      <c r="M441" s="355"/>
      <c r="N441" s="355"/>
      <c r="O441" s="355"/>
      <c r="P441" s="355"/>
      <c r="Q441" s="355"/>
      <c r="R441" s="355"/>
      <c r="S441" s="355"/>
      <c r="T441" s="355"/>
      <c r="U441" s="355"/>
      <c r="V441" s="355"/>
      <c r="W441" s="355"/>
      <c r="X441" s="355"/>
      <c r="Y441" s="355"/>
      <c r="Z441" s="355"/>
    </row>
    <row r="442" spans="1:26" ht="15.75" customHeight="1">
      <c r="A442" s="348"/>
      <c r="B442" s="353"/>
      <c r="C442" s="363"/>
      <c r="D442" s="355"/>
      <c r="E442" s="355"/>
      <c r="F442" s="355"/>
      <c r="G442" s="355"/>
      <c r="H442" s="355"/>
      <c r="I442" s="355"/>
      <c r="J442" s="355"/>
      <c r="K442" s="355"/>
      <c r="L442" s="355"/>
      <c r="M442" s="355"/>
      <c r="N442" s="355"/>
      <c r="O442" s="355"/>
      <c r="P442" s="355"/>
      <c r="Q442" s="355"/>
      <c r="R442" s="355"/>
      <c r="S442" s="355"/>
      <c r="T442" s="355"/>
      <c r="U442" s="355"/>
      <c r="V442" s="355"/>
      <c r="W442" s="355"/>
      <c r="X442" s="355"/>
      <c r="Y442" s="355"/>
      <c r="Z442" s="355"/>
    </row>
    <row r="443" spans="1:26" ht="15.75" customHeight="1">
      <c r="A443" s="348"/>
      <c r="B443" s="353"/>
      <c r="C443" s="363"/>
      <c r="D443" s="355"/>
      <c r="E443" s="355"/>
      <c r="F443" s="355"/>
      <c r="G443" s="355"/>
      <c r="H443" s="355"/>
      <c r="I443" s="355"/>
      <c r="J443" s="355"/>
      <c r="K443" s="355"/>
      <c r="L443" s="355"/>
      <c r="M443" s="355"/>
      <c r="N443" s="355"/>
      <c r="O443" s="355"/>
      <c r="P443" s="355"/>
      <c r="Q443" s="355"/>
      <c r="R443" s="355"/>
      <c r="S443" s="355"/>
      <c r="T443" s="355"/>
      <c r="U443" s="355"/>
      <c r="V443" s="355"/>
      <c r="W443" s="355"/>
      <c r="X443" s="355"/>
      <c r="Y443" s="355"/>
      <c r="Z443" s="355"/>
    </row>
    <row r="444" spans="1:26" ht="15.75" customHeight="1">
      <c r="A444" s="348"/>
      <c r="B444" s="353"/>
      <c r="C444" s="363"/>
      <c r="D444" s="355"/>
      <c r="E444" s="355"/>
      <c r="F444" s="355"/>
      <c r="G444" s="355"/>
      <c r="H444" s="355"/>
      <c r="I444" s="355"/>
      <c r="J444" s="355"/>
      <c r="K444" s="355"/>
      <c r="L444" s="355"/>
      <c r="M444" s="355"/>
      <c r="N444" s="355"/>
      <c r="O444" s="355"/>
      <c r="P444" s="355"/>
      <c r="Q444" s="355"/>
      <c r="R444" s="355"/>
      <c r="S444" s="355"/>
      <c r="T444" s="355"/>
      <c r="U444" s="355"/>
      <c r="V444" s="355"/>
      <c r="W444" s="355"/>
      <c r="X444" s="355"/>
      <c r="Y444" s="355"/>
      <c r="Z444" s="355"/>
    </row>
    <row r="445" spans="1:26" ht="15.75" customHeight="1">
      <c r="A445" s="348"/>
      <c r="B445" s="353"/>
      <c r="C445" s="363"/>
      <c r="D445" s="355"/>
      <c r="E445" s="355"/>
      <c r="F445" s="355"/>
      <c r="G445" s="355"/>
      <c r="H445" s="355"/>
      <c r="I445" s="355"/>
      <c r="J445" s="355"/>
      <c r="K445" s="355"/>
      <c r="L445" s="355"/>
      <c r="M445" s="355"/>
      <c r="N445" s="355"/>
      <c r="O445" s="355"/>
      <c r="P445" s="355"/>
      <c r="Q445" s="355"/>
      <c r="R445" s="355"/>
      <c r="S445" s="355"/>
      <c r="T445" s="355"/>
      <c r="U445" s="355"/>
      <c r="V445" s="355"/>
      <c r="W445" s="355"/>
      <c r="X445" s="355"/>
      <c r="Y445" s="355"/>
      <c r="Z445" s="355"/>
    </row>
    <row r="446" spans="1:26" ht="15.75" customHeight="1">
      <c r="A446" s="348"/>
      <c r="B446" s="353"/>
      <c r="C446" s="363"/>
      <c r="D446" s="355"/>
      <c r="E446" s="355"/>
      <c r="F446" s="355"/>
      <c r="G446" s="355"/>
      <c r="H446" s="355"/>
      <c r="I446" s="355"/>
      <c r="J446" s="355"/>
      <c r="K446" s="355"/>
      <c r="L446" s="355"/>
      <c r="M446" s="355"/>
      <c r="N446" s="355"/>
      <c r="O446" s="355"/>
      <c r="P446" s="355"/>
      <c r="Q446" s="355"/>
      <c r="R446" s="355"/>
      <c r="S446" s="355"/>
      <c r="T446" s="355"/>
      <c r="U446" s="355"/>
      <c r="V446" s="355"/>
      <c r="W446" s="355"/>
      <c r="X446" s="355"/>
      <c r="Y446" s="355"/>
      <c r="Z446" s="355"/>
    </row>
    <row r="447" spans="1:26" ht="15.75" customHeight="1">
      <c r="A447" s="348"/>
      <c r="B447" s="353"/>
      <c r="C447" s="363"/>
      <c r="D447" s="355"/>
      <c r="E447" s="355"/>
      <c r="F447" s="355"/>
      <c r="G447" s="355"/>
      <c r="H447" s="355"/>
      <c r="I447" s="355"/>
      <c r="J447" s="355"/>
      <c r="K447" s="355"/>
      <c r="L447" s="355"/>
      <c r="M447" s="355"/>
      <c r="N447" s="355"/>
      <c r="O447" s="355"/>
      <c r="P447" s="355"/>
      <c r="Q447" s="355"/>
      <c r="R447" s="355"/>
      <c r="S447" s="355"/>
      <c r="T447" s="355"/>
      <c r="U447" s="355"/>
      <c r="V447" s="355"/>
      <c r="W447" s="355"/>
      <c r="X447" s="355"/>
      <c r="Y447" s="355"/>
      <c r="Z447" s="355"/>
    </row>
    <row r="448" spans="1:26" ht="15.75" customHeight="1">
      <c r="A448" s="348"/>
      <c r="B448" s="353"/>
      <c r="C448" s="363"/>
      <c r="D448" s="355"/>
      <c r="E448" s="355"/>
      <c r="F448" s="355"/>
      <c r="G448" s="355"/>
      <c r="H448" s="355"/>
      <c r="I448" s="355"/>
      <c r="J448" s="355"/>
      <c r="K448" s="355"/>
      <c r="L448" s="355"/>
      <c r="M448" s="355"/>
      <c r="N448" s="355"/>
      <c r="O448" s="355"/>
      <c r="P448" s="355"/>
      <c r="Q448" s="355"/>
      <c r="R448" s="355"/>
      <c r="S448" s="355"/>
      <c r="T448" s="355"/>
      <c r="U448" s="355"/>
      <c r="V448" s="355"/>
      <c r="W448" s="355"/>
      <c r="X448" s="355"/>
      <c r="Y448" s="355"/>
      <c r="Z448" s="355"/>
    </row>
    <row r="449" spans="1:26" ht="15.75" customHeight="1">
      <c r="A449" s="348"/>
      <c r="B449" s="353"/>
      <c r="C449" s="363"/>
      <c r="D449" s="355"/>
      <c r="E449" s="355"/>
      <c r="F449" s="355"/>
      <c r="G449" s="355"/>
      <c r="H449" s="355"/>
      <c r="I449" s="355"/>
      <c r="J449" s="355"/>
      <c r="K449" s="355"/>
      <c r="L449" s="355"/>
      <c r="M449" s="355"/>
      <c r="N449" s="355"/>
      <c r="O449" s="355"/>
      <c r="P449" s="355"/>
      <c r="Q449" s="355"/>
      <c r="R449" s="355"/>
      <c r="S449" s="355"/>
      <c r="T449" s="355"/>
      <c r="U449" s="355"/>
      <c r="V449" s="355"/>
      <c r="W449" s="355"/>
      <c r="X449" s="355"/>
      <c r="Y449" s="355"/>
      <c r="Z449" s="355"/>
    </row>
    <row r="450" spans="1:26" ht="15.75" customHeight="1">
      <c r="A450" s="348"/>
      <c r="B450" s="353"/>
      <c r="C450" s="363"/>
      <c r="D450" s="355"/>
      <c r="E450" s="355"/>
      <c r="F450" s="355"/>
      <c r="G450" s="355"/>
      <c r="H450" s="355"/>
      <c r="I450" s="355"/>
      <c r="J450" s="355"/>
      <c r="K450" s="355"/>
      <c r="L450" s="355"/>
      <c r="M450" s="355"/>
      <c r="N450" s="355"/>
      <c r="O450" s="355"/>
      <c r="P450" s="355"/>
      <c r="Q450" s="355"/>
      <c r="R450" s="355"/>
      <c r="S450" s="355"/>
      <c r="T450" s="355"/>
      <c r="U450" s="355"/>
      <c r="V450" s="355"/>
      <c r="W450" s="355"/>
      <c r="X450" s="355"/>
      <c r="Y450" s="355"/>
      <c r="Z450" s="355"/>
    </row>
    <row r="451" spans="1:26" ht="15.75" customHeight="1">
      <c r="A451" s="348"/>
      <c r="B451" s="353"/>
      <c r="C451" s="363"/>
      <c r="D451" s="355"/>
      <c r="E451" s="355"/>
      <c r="F451" s="355"/>
      <c r="G451" s="355"/>
      <c r="H451" s="355"/>
      <c r="I451" s="355"/>
      <c r="J451" s="355"/>
      <c r="K451" s="355"/>
      <c r="L451" s="355"/>
      <c r="M451" s="355"/>
      <c r="N451" s="355"/>
      <c r="O451" s="355"/>
      <c r="P451" s="355"/>
      <c r="Q451" s="355"/>
      <c r="R451" s="355"/>
      <c r="S451" s="355"/>
      <c r="T451" s="355"/>
      <c r="U451" s="355"/>
      <c r="V451" s="355"/>
      <c r="W451" s="355"/>
      <c r="X451" s="355"/>
      <c r="Y451" s="355"/>
      <c r="Z451" s="355"/>
    </row>
    <row r="452" spans="1:26" ht="15.75" customHeight="1">
      <c r="A452" s="348"/>
      <c r="B452" s="353"/>
      <c r="C452" s="363"/>
      <c r="D452" s="355"/>
      <c r="E452" s="355"/>
      <c r="F452" s="355"/>
      <c r="G452" s="355"/>
      <c r="H452" s="355"/>
      <c r="I452" s="355"/>
      <c r="J452" s="355"/>
      <c r="K452" s="355"/>
      <c r="L452" s="355"/>
      <c r="M452" s="355"/>
      <c r="N452" s="355"/>
      <c r="O452" s="355"/>
      <c r="P452" s="355"/>
      <c r="Q452" s="355"/>
      <c r="R452" s="355"/>
      <c r="S452" s="355"/>
      <c r="T452" s="355"/>
      <c r="U452" s="355"/>
      <c r="V452" s="355"/>
      <c r="W452" s="355"/>
      <c r="X452" s="355"/>
      <c r="Y452" s="355"/>
      <c r="Z452" s="355"/>
    </row>
    <row r="453" spans="1:26" ht="15.75" customHeight="1">
      <c r="A453" s="348"/>
      <c r="B453" s="353"/>
      <c r="C453" s="363"/>
      <c r="D453" s="355"/>
      <c r="E453" s="355"/>
      <c r="F453" s="355"/>
      <c r="G453" s="355"/>
      <c r="H453" s="355"/>
      <c r="I453" s="355"/>
      <c r="J453" s="355"/>
      <c r="K453" s="355"/>
      <c r="L453" s="355"/>
      <c r="M453" s="355"/>
      <c r="N453" s="355"/>
      <c r="O453" s="355"/>
      <c r="P453" s="355"/>
      <c r="Q453" s="355"/>
      <c r="R453" s="355"/>
      <c r="S453" s="355"/>
      <c r="T453" s="355"/>
      <c r="U453" s="355"/>
      <c r="V453" s="355"/>
      <c r="W453" s="355"/>
      <c r="X453" s="355"/>
      <c r="Y453" s="355"/>
      <c r="Z453" s="355"/>
    </row>
    <row r="454" spans="1:26" ht="15.75" customHeight="1">
      <c r="A454" s="348"/>
      <c r="B454" s="353"/>
      <c r="C454" s="363"/>
      <c r="D454" s="355"/>
      <c r="E454" s="355"/>
      <c r="F454" s="355"/>
      <c r="G454" s="355"/>
      <c r="H454" s="355"/>
      <c r="I454" s="355"/>
      <c r="J454" s="355"/>
      <c r="K454" s="355"/>
      <c r="L454" s="355"/>
      <c r="M454" s="355"/>
      <c r="N454" s="355"/>
      <c r="O454" s="355"/>
      <c r="P454" s="355"/>
      <c r="Q454" s="355"/>
      <c r="R454" s="355"/>
      <c r="S454" s="355"/>
      <c r="T454" s="355"/>
      <c r="U454" s="355"/>
      <c r="V454" s="355"/>
      <c r="W454" s="355"/>
      <c r="X454" s="355"/>
      <c r="Y454" s="355"/>
      <c r="Z454" s="355"/>
    </row>
    <row r="455" spans="1:26" ht="15.75" customHeight="1">
      <c r="A455" s="348"/>
      <c r="B455" s="353"/>
      <c r="C455" s="363"/>
      <c r="D455" s="355"/>
      <c r="E455" s="355"/>
      <c r="F455" s="355"/>
      <c r="G455" s="355"/>
      <c r="H455" s="355"/>
      <c r="I455" s="355"/>
      <c r="J455" s="355"/>
      <c r="K455" s="355"/>
      <c r="L455" s="355"/>
      <c r="M455" s="355"/>
      <c r="N455" s="355"/>
      <c r="O455" s="355"/>
      <c r="P455" s="355"/>
      <c r="Q455" s="355"/>
      <c r="R455" s="355"/>
      <c r="S455" s="355"/>
      <c r="T455" s="355"/>
      <c r="U455" s="355"/>
      <c r="V455" s="355"/>
      <c r="W455" s="355"/>
      <c r="X455" s="355"/>
      <c r="Y455" s="355"/>
      <c r="Z455" s="355"/>
    </row>
    <row r="456" spans="1:26" ht="15.75" customHeight="1">
      <c r="A456" s="348"/>
      <c r="B456" s="353"/>
      <c r="C456" s="363"/>
      <c r="D456" s="355"/>
      <c r="E456" s="355"/>
      <c r="F456" s="355"/>
      <c r="G456" s="355"/>
      <c r="H456" s="355"/>
      <c r="I456" s="355"/>
      <c r="J456" s="355"/>
      <c r="K456" s="355"/>
      <c r="L456" s="355"/>
      <c r="M456" s="355"/>
      <c r="N456" s="355"/>
      <c r="O456" s="355"/>
      <c r="P456" s="355"/>
      <c r="Q456" s="355"/>
      <c r="R456" s="355"/>
      <c r="S456" s="355"/>
      <c r="T456" s="355"/>
      <c r="U456" s="355"/>
      <c r="V456" s="355"/>
      <c r="W456" s="355"/>
      <c r="X456" s="355"/>
      <c r="Y456" s="355"/>
      <c r="Z456" s="355"/>
    </row>
    <row r="457" spans="1:26" ht="15.75" customHeight="1">
      <c r="A457" s="348"/>
      <c r="B457" s="353"/>
      <c r="C457" s="363"/>
      <c r="D457" s="355"/>
      <c r="E457" s="355"/>
      <c r="F457" s="355"/>
      <c r="G457" s="355"/>
      <c r="H457" s="355"/>
      <c r="I457" s="355"/>
      <c r="J457" s="355"/>
      <c r="K457" s="355"/>
      <c r="L457" s="355"/>
      <c r="M457" s="355"/>
      <c r="N457" s="355"/>
      <c r="O457" s="355"/>
      <c r="P457" s="355"/>
      <c r="Q457" s="355"/>
      <c r="R457" s="355"/>
      <c r="S457" s="355"/>
      <c r="T457" s="355"/>
      <c r="U457" s="355"/>
      <c r="V457" s="355"/>
      <c r="W457" s="355"/>
      <c r="X457" s="355"/>
      <c r="Y457" s="355"/>
      <c r="Z457" s="355"/>
    </row>
    <row r="458" spans="1:26" ht="15.75" customHeight="1">
      <c r="A458" s="348"/>
      <c r="B458" s="353"/>
      <c r="C458" s="363"/>
      <c r="D458" s="355"/>
      <c r="E458" s="355"/>
      <c r="F458" s="355"/>
      <c r="G458" s="355"/>
      <c r="H458" s="355"/>
      <c r="I458" s="355"/>
      <c r="J458" s="355"/>
      <c r="K458" s="355"/>
      <c r="L458" s="355"/>
      <c r="M458" s="355"/>
      <c r="N458" s="355"/>
      <c r="O458" s="355"/>
      <c r="P458" s="355"/>
      <c r="Q458" s="355"/>
      <c r="R458" s="355"/>
      <c r="S458" s="355"/>
      <c r="T458" s="355"/>
      <c r="U458" s="355"/>
      <c r="V458" s="355"/>
      <c r="W458" s="355"/>
      <c r="X458" s="355"/>
      <c r="Y458" s="355"/>
      <c r="Z458" s="355"/>
    </row>
    <row r="459" spans="1:26" ht="15.75" customHeight="1">
      <c r="A459" s="348"/>
      <c r="B459" s="353"/>
      <c r="C459" s="363"/>
      <c r="D459" s="355"/>
      <c r="E459" s="355"/>
      <c r="F459" s="355"/>
      <c r="G459" s="355"/>
      <c r="H459" s="355"/>
      <c r="I459" s="355"/>
      <c r="J459" s="355"/>
      <c r="K459" s="355"/>
      <c r="L459" s="355"/>
      <c r="M459" s="355"/>
      <c r="N459" s="355"/>
      <c r="O459" s="355"/>
      <c r="P459" s="355"/>
      <c r="Q459" s="355"/>
      <c r="R459" s="355"/>
      <c r="S459" s="355"/>
      <c r="T459" s="355"/>
      <c r="U459" s="355"/>
      <c r="V459" s="355"/>
      <c r="W459" s="355"/>
      <c r="X459" s="355"/>
      <c r="Y459" s="355"/>
      <c r="Z459" s="355"/>
    </row>
    <row r="460" spans="1:26" ht="15.75" customHeight="1">
      <c r="A460" s="348"/>
      <c r="B460" s="353"/>
      <c r="C460" s="363"/>
      <c r="D460" s="355"/>
      <c r="E460" s="355"/>
      <c r="F460" s="355"/>
      <c r="G460" s="355"/>
      <c r="H460" s="355"/>
      <c r="I460" s="355"/>
      <c r="J460" s="355"/>
      <c r="K460" s="355"/>
      <c r="L460" s="355"/>
      <c r="M460" s="355"/>
      <c r="N460" s="355"/>
      <c r="O460" s="355"/>
      <c r="P460" s="355"/>
      <c r="Q460" s="355"/>
      <c r="R460" s="355"/>
      <c r="S460" s="355"/>
      <c r="T460" s="355"/>
      <c r="U460" s="355"/>
      <c r="V460" s="355"/>
      <c r="W460" s="355"/>
      <c r="X460" s="355"/>
      <c r="Y460" s="355"/>
      <c r="Z460" s="355"/>
    </row>
    <row r="461" spans="1:26" ht="15.75" customHeight="1">
      <c r="A461" s="348"/>
      <c r="B461" s="353"/>
      <c r="C461" s="363"/>
      <c r="D461" s="355"/>
      <c r="E461" s="355"/>
      <c r="F461" s="355"/>
      <c r="G461" s="355"/>
      <c r="H461" s="355"/>
      <c r="I461" s="355"/>
      <c r="J461" s="355"/>
      <c r="K461" s="355"/>
      <c r="L461" s="355"/>
      <c r="M461" s="355"/>
      <c r="N461" s="355"/>
      <c r="O461" s="355"/>
      <c r="P461" s="355"/>
      <c r="Q461" s="355"/>
      <c r="R461" s="355"/>
      <c r="S461" s="355"/>
      <c r="T461" s="355"/>
      <c r="U461" s="355"/>
      <c r="V461" s="355"/>
      <c r="W461" s="355"/>
      <c r="X461" s="355"/>
      <c r="Y461" s="355"/>
      <c r="Z461" s="355"/>
    </row>
    <row r="462" spans="1:26" ht="15.75" customHeight="1">
      <c r="A462" s="348"/>
      <c r="B462" s="353"/>
      <c r="C462" s="363"/>
      <c r="D462" s="355"/>
      <c r="E462" s="355"/>
      <c r="F462" s="355"/>
      <c r="G462" s="355"/>
      <c r="H462" s="355"/>
      <c r="I462" s="355"/>
      <c r="J462" s="355"/>
      <c r="K462" s="355"/>
      <c r="L462" s="355"/>
      <c r="M462" s="355"/>
      <c r="N462" s="355"/>
      <c r="O462" s="355"/>
      <c r="P462" s="355"/>
      <c r="Q462" s="355"/>
      <c r="R462" s="355"/>
      <c r="S462" s="355"/>
      <c r="T462" s="355"/>
      <c r="U462" s="355"/>
      <c r="V462" s="355"/>
      <c r="W462" s="355"/>
      <c r="X462" s="355"/>
      <c r="Y462" s="355"/>
      <c r="Z462" s="355"/>
    </row>
    <row r="463" spans="1:26" ht="15.75" customHeight="1">
      <c r="A463" s="348"/>
      <c r="B463" s="353"/>
      <c r="C463" s="363"/>
      <c r="D463" s="355"/>
      <c r="E463" s="355"/>
      <c r="F463" s="355"/>
      <c r="G463" s="355"/>
      <c r="H463" s="355"/>
      <c r="I463" s="355"/>
      <c r="J463" s="355"/>
      <c r="K463" s="355"/>
      <c r="L463" s="355"/>
      <c r="M463" s="355"/>
      <c r="N463" s="355"/>
      <c r="O463" s="355"/>
      <c r="P463" s="355"/>
      <c r="Q463" s="355"/>
      <c r="R463" s="355"/>
      <c r="S463" s="355"/>
      <c r="T463" s="355"/>
      <c r="U463" s="355"/>
      <c r="V463" s="355"/>
      <c r="W463" s="355"/>
      <c r="X463" s="355"/>
      <c r="Y463" s="355"/>
      <c r="Z463" s="355"/>
    </row>
    <row r="464" spans="1:26" ht="15.75" customHeight="1">
      <c r="A464" s="348"/>
      <c r="B464" s="353"/>
      <c r="C464" s="363"/>
      <c r="D464" s="355"/>
      <c r="E464" s="355"/>
      <c r="F464" s="355"/>
      <c r="G464" s="355"/>
      <c r="H464" s="355"/>
      <c r="I464" s="355"/>
      <c r="J464" s="355"/>
      <c r="K464" s="355"/>
      <c r="L464" s="355"/>
      <c r="M464" s="355"/>
      <c r="N464" s="355"/>
      <c r="O464" s="355"/>
      <c r="P464" s="355"/>
      <c r="Q464" s="355"/>
      <c r="R464" s="355"/>
      <c r="S464" s="355"/>
      <c r="T464" s="355"/>
      <c r="U464" s="355"/>
      <c r="V464" s="355"/>
      <c r="W464" s="355"/>
      <c r="X464" s="355"/>
      <c r="Y464" s="355"/>
      <c r="Z464" s="355"/>
    </row>
    <row r="465" spans="1:26" ht="15.75" customHeight="1">
      <c r="A465" s="348"/>
      <c r="B465" s="353"/>
      <c r="C465" s="363"/>
      <c r="D465" s="355"/>
      <c r="E465" s="355"/>
      <c r="F465" s="355"/>
      <c r="G465" s="355"/>
      <c r="H465" s="355"/>
      <c r="I465" s="355"/>
      <c r="J465" s="355"/>
      <c r="K465" s="355"/>
      <c r="L465" s="355"/>
      <c r="M465" s="355"/>
      <c r="N465" s="355"/>
      <c r="O465" s="355"/>
      <c r="P465" s="355"/>
      <c r="Q465" s="355"/>
      <c r="R465" s="355"/>
      <c r="S465" s="355"/>
      <c r="T465" s="355"/>
      <c r="U465" s="355"/>
      <c r="V465" s="355"/>
      <c r="W465" s="355"/>
      <c r="X465" s="355"/>
      <c r="Y465" s="355"/>
      <c r="Z465" s="355"/>
    </row>
    <row r="466" spans="1:26" ht="15.75" customHeight="1">
      <c r="A466" s="348"/>
      <c r="B466" s="353"/>
      <c r="C466" s="363"/>
      <c r="D466" s="355"/>
      <c r="E466" s="355"/>
      <c r="F466" s="355"/>
      <c r="G466" s="355"/>
      <c r="H466" s="355"/>
      <c r="I466" s="355"/>
      <c r="J466" s="355"/>
      <c r="K466" s="355"/>
      <c r="L466" s="355"/>
      <c r="M466" s="355"/>
      <c r="N466" s="355"/>
      <c r="O466" s="355"/>
      <c r="P466" s="355"/>
      <c r="Q466" s="355"/>
      <c r="R466" s="355"/>
      <c r="S466" s="355"/>
      <c r="T466" s="355"/>
      <c r="U466" s="355"/>
      <c r="V466" s="355"/>
      <c r="W466" s="355"/>
      <c r="X466" s="355"/>
      <c r="Y466" s="355"/>
      <c r="Z466" s="355"/>
    </row>
    <row r="467" spans="1:26" ht="15.75" customHeight="1">
      <c r="A467" s="348"/>
      <c r="B467" s="353"/>
      <c r="C467" s="363"/>
      <c r="D467" s="355"/>
      <c r="E467" s="355"/>
      <c r="F467" s="355"/>
      <c r="G467" s="355"/>
      <c r="H467" s="355"/>
      <c r="I467" s="355"/>
      <c r="J467" s="355"/>
      <c r="K467" s="355"/>
      <c r="L467" s="355"/>
      <c r="M467" s="355"/>
      <c r="N467" s="355"/>
      <c r="O467" s="355"/>
      <c r="P467" s="355"/>
      <c r="Q467" s="355"/>
      <c r="R467" s="355"/>
      <c r="S467" s="355"/>
      <c r="T467" s="355"/>
      <c r="U467" s="355"/>
      <c r="V467" s="355"/>
      <c r="W467" s="355"/>
      <c r="X467" s="355"/>
      <c r="Y467" s="355"/>
      <c r="Z467" s="355"/>
    </row>
    <row r="468" spans="1:26" ht="15.75" customHeight="1">
      <c r="A468" s="348"/>
      <c r="B468" s="353"/>
      <c r="C468" s="363"/>
      <c r="D468" s="355"/>
      <c r="E468" s="355"/>
      <c r="F468" s="355"/>
      <c r="G468" s="355"/>
      <c r="H468" s="355"/>
      <c r="I468" s="355"/>
      <c r="J468" s="355"/>
      <c r="K468" s="355"/>
      <c r="L468" s="355"/>
      <c r="M468" s="355"/>
      <c r="N468" s="355"/>
      <c r="O468" s="355"/>
      <c r="P468" s="355"/>
      <c r="Q468" s="355"/>
      <c r="R468" s="355"/>
      <c r="S468" s="355"/>
      <c r="T468" s="355"/>
      <c r="U468" s="355"/>
      <c r="V468" s="355"/>
      <c r="W468" s="355"/>
      <c r="X468" s="355"/>
      <c r="Y468" s="355"/>
      <c r="Z468" s="355"/>
    </row>
    <row r="469" spans="1:26" ht="15.75" customHeight="1">
      <c r="A469" s="348"/>
      <c r="B469" s="353"/>
      <c r="C469" s="363"/>
      <c r="D469" s="355"/>
      <c r="E469" s="355"/>
      <c r="F469" s="355"/>
      <c r="G469" s="355"/>
      <c r="H469" s="355"/>
      <c r="I469" s="355"/>
      <c r="J469" s="355"/>
      <c r="K469" s="355"/>
      <c r="L469" s="355"/>
      <c r="M469" s="355"/>
      <c r="N469" s="355"/>
      <c r="O469" s="355"/>
      <c r="P469" s="355"/>
      <c r="Q469" s="355"/>
      <c r="R469" s="355"/>
      <c r="S469" s="355"/>
      <c r="T469" s="355"/>
      <c r="U469" s="355"/>
      <c r="V469" s="355"/>
      <c r="W469" s="355"/>
      <c r="X469" s="355"/>
      <c r="Y469" s="355"/>
      <c r="Z469" s="355"/>
    </row>
    <row r="470" spans="1:26" ht="15.75" customHeight="1">
      <c r="A470" s="348"/>
      <c r="B470" s="353"/>
      <c r="C470" s="363"/>
      <c r="D470" s="355"/>
      <c r="E470" s="355"/>
      <c r="F470" s="355"/>
      <c r="G470" s="355"/>
      <c r="H470" s="355"/>
      <c r="I470" s="355"/>
      <c r="J470" s="355"/>
      <c r="K470" s="355"/>
      <c r="L470" s="355"/>
      <c r="M470" s="355"/>
      <c r="N470" s="355"/>
      <c r="O470" s="355"/>
      <c r="P470" s="355"/>
      <c r="Q470" s="355"/>
      <c r="R470" s="355"/>
      <c r="S470" s="355"/>
      <c r="T470" s="355"/>
      <c r="U470" s="355"/>
      <c r="V470" s="355"/>
      <c r="W470" s="355"/>
      <c r="X470" s="355"/>
      <c r="Y470" s="355"/>
      <c r="Z470" s="355"/>
    </row>
    <row r="471" spans="1:26" ht="15.75" customHeight="1">
      <c r="A471" s="348"/>
      <c r="B471" s="353"/>
      <c r="C471" s="363"/>
      <c r="D471" s="355"/>
      <c r="E471" s="355"/>
      <c r="F471" s="355"/>
      <c r="G471" s="355"/>
      <c r="H471" s="355"/>
      <c r="I471" s="355"/>
      <c r="J471" s="355"/>
      <c r="K471" s="355"/>
      <c r="L471" s="355"/>
      <c r="M471" s="355"/>
      <c r="N471" s="355"/>
      <c r="O471" s="355"/>
      <c r="P471" s="355"/>
      <c r="Q471" s="355"/>
      <c r="R471" s="355"/>
      <c r="S471" s="355"/>
      <c r="T471" s="355"/>
      <c r="U471" s="355"/>
      <c r="V471" s="355"/>
      <c r="W471" s="355"/>
      <c r="X471" s="355"/>
      <c r="Y471" s="355"/>
      <c r="Z471" s="355"/>
    </row>
    <row r="472" spans="1:26" ht="15.75" customHeight="1">
      <c r="A472" s="348"/>
      <c r="B472" s="353"/>
      <c r="C472" s="363"/>
      <c r="D472" s="355"/>
      <c r="E472" s="355"/>
      <c r="F472" s="355"/>
      <c r="G472" s="355"/>
      <c r="H472" s="355"/>
      <c r="I472" s="355"/>
      <c r="J472" s="355"/>
      <c r="K472" s="355"/>
      <c r="L472" s="355"/>
      <c r="M472" s="355"/>
      <c r="N472" s="355"/>
      <c r="O472" s="355"/>
      <c r="P472" s="355"/>
      <c r="Q472" s="355"/>
      <c r="R472" s="355"/>
      <c r="S472" s="355"/>
      <c r="T472" s="355"/>
      <c r="U472" s="355"/>
      <c r="V472" s="355"/>
      <c r="W472" s="355"/>
      <c r="X472" s="355"/>
      <c r="Y472" s="355"/>
      <c r="Z472" s="355"/>
    </row>
    <row r="473" spans="1:26" ht="15.75" customHeight="1">
      <c r="A473" s="348"/>
      <c r="B473" s="353"/>
      <c r="C473" s="363"/>
      <c r="D473" s="355"/>
      <c r="E473" s="355"/>
      <c r="F473" s="355"/>
      <c r="G473" s="355"/>
      <c r="H473" s="355"/>
      <c r="I473" s="355"/>
      <c r="J473" s="355"/>
      <c r="K473" s="355"/>
      <c r="L473" s="355"/>
      <c r="M473" s="355"/>
      <c r="N473" s="355"/>
      <c r="O473" s="355"/>
      <c r="P473" s="355"/>
      <c r="Q473" s="355"/>
      <c r="R473" s="355"/>
      <c r="S473" s="355"/>
      <c r="T473" s="355"/>
      <c r="U473" s="355"/>
      <c r="V473" s="355"/>
      <c r="W473" s="355"/>
      <c r="X473" s="355"/>
      <c r="Y473" s="355"/>
      <c r="Z473" s="355"/>
    </row>
    <row r="474" spans="1:26" ht="15.75" customHeight="1">
      <c r="A474" s="348"/>
      <c r="B474" s="353"/>
      <c r="C474" s="363"/>
      <c r="D474" s="355"/>
      <c r="E474" s="355"/>
      <c r="F474" s="355"/>
      <c r="G474" s="355"/>
      <c r="H474" s="355"/>
      <c r="I474" s="355"/>
      <c r="J474" s="355"/>
      <c r="K474" s="355"/>
      <c r="L474" s="355"/>
      <c r="M474" s="355"/>
      <c r="N474" s="355"/>
      <c r="O474" s="355"/>
      <c r="P474" s="355"/>
      <c r="Q474" s="355"/>
      <c r="R474" s="355"/>
      <c r="S474" s="355"/>
      <c r="T474" s="355"/>
      <c r="U474" s="355"/>
      <c r="V474" s="355"/>
      <c r="W474" s="355"/>
      <c r="X474" s="355"/>
      <c r="Y474" s="355"/>
      <c r="Z474" s="355"/>
    </row>
    <row r="475" spans="1:26" ht="15.75" customHeight="1">
      <c r="A475" s="348"/>
      <c r="B475" s="353"/>
      <c r="C475" s="363"/>
      <c r="D475" s="355"/>
      <c r="E475" s="355"/>
      <c r="F475" s="355"/>
      <c r="G475" s="355"/>
      <c r="H475" s="355"/>
      <c r="I475" s="355"/>
      <c r="J475" s="355"/>
      <c r="K475" s="355"/>
      <c r="L475" s="355"/>
      <c r="M475" s="355"/>
      <c r="N475" s="355"/>
      <c r="O475" s="355"/>
      <c r="P475" s="355"/>
      <c r="Q475" s="355"/>
      <c r="R475" s="355"/>
      <c r="S475" s="355"/>
      <c r="T475" s="355"/>
      <c r="U475" s="355"/>
      <c r="V475" s="355"/>
      <c r="W475" s="355"/>
      <c r="X475" s="355"/>
      <c r="Y475" s="355"/>
      <c r="Z475" s="355"/>
    </row>
    <row r="476" spans="1:26" ht="15.75" customHeight="1">
      <c r="A476" s="348"/>
      <c r="B476" s="353"/>
      <c r="C476" s="363"/>
      <c r="D476" s="355"/>
      <c r="E476" s="355"/>
      <c r="F476" s="355"/>
      <c r="G476" s="355"/>
      <c r="H476" s="355"/>
      <c r="I476" s="355"/>
      <c r="J476" s="355"/>
      <c r="K476" s="355"/>
      <c r="L476" s="355"/>
      <c r="M476" s="355"/>
      <c r="N476" s="355"/>
      <c r="O476" s="355"/>
      <c r="P476" s="355"/>
      <c r="Q476" s="355"/>
      <c r="R476" s="355"/>
      <c r="S476" s="355"/>
      <c r="T476" s="355"/>
      <c r="U476" s="355"/>
      <c r="V476" s="355"/>
      <c r="W476" s="355"/>
      <c r="X476" s="355"/>
      <c r="Y476" s="355"/>
      <c r="Z476" s="355"/>
    </row>
    <row r="477" spans="1:26" ht="15.75" customHeight="1">
      <c r="A477" s="348"/>
      <c r="B477" s="353"/>
      <c r="C477" s="363"/>
      <c r="D477" s="355"/>
      <c r="E477" s="355"/>
      <c r="F477" s="355"/>
      <c r="G477" s="355"/>
      <c r="H477" s="355"/>
      <c r="I477" s="355"/>
      <c r="J477" s="355"/>
      <c r="K477" s="355"/>
      <c r="L477" s="355"/>
      <c r="M477" s="355"/>
      <c r="N477" s="355"/>
      <c r="O477" s="355"/>
      <c r="P477" s="355"/>
      <c r="Q477" s="355"/>
      <c r="R477" s="355"/>
      <c r="S477" s="355"/>
      <c r="T477" s="355"/>
      <c r="U477" s="355"/>
      <c r="V477" s="355"/>
      <c r="W477" s="355"/>
      <c r="X477" s="355"/>
      <c r="Y477" s="355"/>
      <c r="Z477" s="355"/>
    </row>
    <row r="478" spans="1:26" ht="15.75" customHeight="1">
      <c r="A478" s="348"/>
      <c r="B478" s="353"/>
      <c r="C478" s="363"/>
      <c r="D478" s="355"/>
      <c r="E478" s="355"/>
      <c r="F478" s="355"/>
      <c r="G478" s="355"/>
      <c r="H478" s="355"/>
      <c r="I478" s="355"/>
      <c r="J478" s="355"/>
      <c r="K478" s="355"/>
      <c r="L478" s="355"/>
      <c r="M478" s="355"/>
      <c r="N478" s="355"/>
      <c r="O478" s="355"/>
      <c r="P478" s="355"/>
      <c r="Q478" s="355"/>
      <c r="R478" s="355"/>
      <c r="S478" s="355"/>
      <c r="T478" s="355"/>
      <c r="U478" s="355"/>
      <c r="V478" s="355"/>
      <c r="W478" s="355"/>
      <c r="X478" s="355"/>
      <c r="Y478" s="355"/>
      <c r="Z478" s="355"/>
    </row>
    <row r="479" spans="1:26" ht="15.75" customHeight="1">
      <c r="A479" s="348"/>
      <c r="B479" s="353"/>
      <c r="C479" s="363"/>
      <c r="D479" s="355"/>
      <c r="E479" s="355"/>
      <c r="F479" s="355"/>
      <c r="G479" s="355"/>
      <c r="H479" s="355"/>
      <c r="I479" s="355"/>
      <c r="J479" s="355"/>
      <c r="K479" s="355"/>
      <c r="L479" s="355"/>
      <c r="M479" s="355"/>
      <c r="N479" s="355"/>
      <c r="O479" s="355"/>
      <c r="P479" s="355"/>
      <c r="Q479" s="355"/>
      <c r="R479" s="355"/>
      <c r="S479" s="355"/>
      <c r="T479" s="355"/>
      <c r="U479" s="355"/>
      <c r="V479" s="355"/>
      <c r="W479" s="355"/>
      <c r="X479" s="355"/>
      <c r="Y479" s="355"/>
      <c r="Z479" s="355"/>
    </row>
    <row r="480" spans="1:26" ht="15.75" customHeight="1">
      <c r="A480" s="348"/>
      <c r="B480" s="353"/>
      <c r="C480" s="363"/>
      <c r="D480" s="355"/>
      <c r="E480" s="355"/>
      <c r="F480" s="355"/>
      <c r="G480" s="355"/>
      <c r="H480" s="355"/>
      <c r="I480" s="355"/>
      <c r="J480" s="355"/>
      <c r="K480" s="355"/>
      <c r="L480" s="355"/>
      <c r="M480" s="355"/>
      <c r="N480" s="355"/>
      <c r="O480" s="355"/>
      <c r="P480" s="355"/>
      <c r="Q480" s="355"/>
      <c r="R480" s="355"/>
      <c r="S480" s="355"/>
      <c r="T480" s="355"/>
      <c r="U480" s="355"/>
      <c r="V480" s="355"/>
      <c r="W480" s="355"/>
      <c r="X480" s="355"/>
      <c r="Y480" s="355"/>
      <c r="Z480" s="355"/>
    </row>
    <row r="481" spans="1:26" ht="15.75" customHeight="1">
      <c r="A481" s="348"/>
      <c r="B481" s="353"/>
      <c r="C481" s="363"/>
      <c r="D481" s="355"/>
      <c r="E481" s="355"/>
      <c r="F481" s="355"/>
      <c r="G481" s="355"/>
      <c r="H481" s="355"/>
      <c r="I481" s="355"/>
      <c r="J481" s="355"/>
      <c r="K481" s="355"/>
      <c r="L481" s="355"/>
      <c r="M481" s="355"/>
      <c r="N481" s="355"/>
      <c r="O481" s="355"/>
      <c r="P481" s="355"/>
      <c r="Q481" s="355"/>
      <c r="R481" s="355"/>
      <c r="S481" s="355"/>
      <c r="T481" s="355"/>
      <c r="U481" s="355"/>
      <c r="V481" s="355"/>
      <c r="W481" s="355"/>
      <c r="X481" s="355"/>
      <c r="Y481" s="355"/>
      <c r="Z481" s="355"/>
    </row>
    <row r="482" spans="1:26" ht="15.75" customHeight="1">
      <c r="A482" s="348"/>
      <c r="B482" s="353"/>
      <c r="C482" s="363"/>
      <c r="D482" s="355"/>
      <c r="E482" s="355"/>
      <c r="F482" s="355"/>
      <c r="G482" s="355"/>
      <c r="H482" s="355"/>
      <c r="I482" s="355"/>
      <c r="J482" s="355"/>
      <c r="K482" s="355"/>
      <c r="L482" s="355"/>
      <c r="M482" s="355"/>
      <c r="N482" s="355"/>
      <c r="O482" s="355"/>
      <c r="P482" s="355"/>
      <c r="Q482" s="355"/>
      <c r="R482" s="355"/>
      <c r="S482" s="355"/>
      <c r="T482" s="355"/>
      <c r="U482" s="355"/>
      <c r="V482" s="355"/>
      <c r="W482" s="355"/>
      <c r="X482" s="355"/>
      <c r="Y482" s="355"/>
      <c r="Z482" s="355"/>
    </row>
    <row r="483" spans="1:26" ht="15.75" customHeight="1">
      <c r="A483" s="348"/>
      <c r="B483" s="353"/>
      <c r="C483" s="363"/>
      <c r="D483" s="355"/>
      <c r="E483" s="355"/>
      <c r="F483" s="355"/>
      <c r="G483" s="355"/>
      <c r="H483" s="355"/>
      <c r="I483" s="355"/>
      <c r="J483" s="355"/>
      <c r="K483" s="355"/>
      <c r="L483" s="355"/>
      <c r="M483" s="355"/>
      <c r="N483" s="355"/>
      <c r="O483" s="355"/>
      <c r="P483" s="355"/>
      <c r="Q483" s="355"/>
      <c r="R483" s="355"/>
      <c r="S483" s="355"/>
      <c r="T483" s="355"/>
      <c r="U483" s="355"/>
      <c r="V483" s="355"/>
      <c r="W483" s="355"/>
      <c r="X483" s="355"/>
      <c r="Y483" s="355"/>
      <c r="Z483" s="355"/>
    </row>
    <row r="484" spans="1:26" ht="15.75" customHeight="1">
      <c r="A484" s="348"/>
      <c r="B484" s="353"/>
      <c r="C484" s="363"/>
      <c r="D484" s="355"/>
      <c r="E484" s="355"/>
      <c r="F484" s="355"/>
      <c r="G484" s="355"/>
      <c r="H484" s="355"/>
      <c r="I484" s="355"/>
      <c r="J484" s="355"/>
      <c r="K484" s="355"/>
      <c r="L484" s="355"/>
      <c r="M484" s="355"/>
      <c r="N484" s="355"/>
      <c r="O484" s="355"/>
      <c r="P484" s="355"/>
      <c r="Q484" s="355"/>
      <c r="R484" s="355"/>
      <c r="S484" s="355"/>
      <c r="T484" s="355"/>
      <c r="U484" s="355"/>
      <c r="V484" s="355"/>
      <c r="W484" s="355"/>
      <c r="X484" s="355"/>
      <c r="Y484" s="355"/>
      <c r="Z484" s="355"/>
    </row>
    <row r="485" spans="1:26" ht="15.75" customHeight="1">
      <c r="A485" s="348"/>
      <c r="B485" s="353"/>
      <c r="C485" s="363"/>
      <c r="D485" s="355"/>
      <c r="E485" s="355"/>
      <c r="F485" s="355"/>
      <c r="G485" s="355"/>
      <c r="H485" s="355"/>
      <c r="I485" s="355"/>
      <c r="J485" s="355"/>
      <c r="K485" s="355"/>
      <c r="L485" s="355"/>
      <c r="M485" s="355"/>
      <c r="N485" s="355"/>
      <c r="O485" s="355"/>
      <c r="P485" s="355"/>
      <c r="Q485" s="355"/>
      <c r="R485" s="355"/>
      <c r="S485" s="355"/>
      <c r="T485" s="355"/>
      <c r="U485" s="355"/>
      <c r="V485" s="355"/>
      <c r="W485" s="355"/>
      <c r="X485" s="355"/>
      <c r="Y485" s="355"/>
      <c r="Z485" s="355"/>
    </row>
    <row r="486" spans="1:26" ht="15.75" customHeight="1">
      <c r="A486" s="348"/>
      <c r="B486" s="353"/>
      <c r="C486" s="363"/>
      <c r="D486" s="355"/>
      <c r="E486" s="355"/>
      <c r="F486" s="355"/>
      <c r="G486" s="355"/>
      <c r="H486" s="355"/>
      <c r="I486" s="355"/>
      <c r="J486" s="355"/>
      <c r="K486" s="355"/>
      <c r="L486" s="355"/>
      <c r="M486" s="355"/>
      <c r="N486" s="355"/>
      <c r="O486" s="355"/>
      <c r="P486" s="355"/>
      <c r="Q486" s="355"/>
      <c r="R486" s="355"/>
      <c r="S486" s="355"/>
      <c r="T486" s="355"/>
      <c r="U486" s="355"/>
      <c r="V486" s="355"/>
      <c r="W486" s="355"/>
      <c r="X486" s="355"/>
      <c r="Y486" s="355"/>
      <c r="Z486" s="355"/>
    </row>
    <row r="487" spans="1:26" ht="15.75" customHeight="1">
      <c r="A487" s="348"/>
      <c r="B487" s="353"/>
      <c r="C487" s="363"/>
      <c r="D487" s="355"/>
      <c r="E487" s="355"/>
      <c r="F487" s="355"/>
      <c r="G487" s="355"/>
      <c r="H487" s="355"/>
      <c r="I487" s="355"/>
      <c r="J487" s="355"/>
      <c r="K487" s="355"/>
      <c r="L487" s="355"/>
      <c r="M487" s="355"/>
      <c r="N487" s="355"/>
      <c r="O487" s="355"/>
      <c r="P487" s="355"/>
      <c r="Q487" s="355"/>
      <c r="R487" s="355"/>
      <c r="S487" s="355"/>
      <c r="T487" s="355"/>
      <c r="U487" s="355"/>
      <c r="V487" s="355"/>
      <c r="W487" s="355"/>
      <c r="X487" s="355"/>
      <c r="Y487" s="355"/>
      <c r="Z487" s="355"/>
    </row>
    <row r="488" spans="1:26" ht="15.75" customHeight="1">
      <c r="A488" s="348"/>
      <c r="B488" s="353"/>
      <c r="C488" s="363"/>
      <c r="D488" s="355"/>
      <c r="E488" s="355"/>
      <c r="F488" s="355"/>
      <c r="G488" s="355"/>
      <c r="H488" s="355"/>
      <c r="I488" s="355"/>
      <c r="J488" s="355"/>
      <c r="K488" s="355"/>
      <c r="L488" s="355"/>
      <c r="M488" s="355"/>
      <c r="N488" s="355"/>
      <c r="O488" s="355"/>
      <c r="P488" s="355"/>
      <c r="Q488" s="355"/>
      <c r="R488" s="355"/>
      <c r="S488" s="355"/>
      <c r="T488" s="355"/>
      <c r="U488" s="355"/>
      <c r="V488" s="355"/>
      <c r="W488" s="355"/>
      <c r="X488" s="355"/>
      <c r="Y488" s="355"/>
      <c r="Z488" s="355"/>
    </row>
    <row r="489" spans="1:26" ht="15.75" customHeight="1">
      <c r="A489" s="348"/>
      <c r="B489" s="353"/>
      <c r="C489" s="363"/>
      <c r="D489" s="355"/>
      <c r="E489" s="355"/>
      <c r="F489" s="355"/>
      <c r="G489" s="355"/>
      <c r="H489" s="355"/>
      <c r="I489" s="355"/>
      <c r="J489" s="355"/>
      <c r="K489" s="355"/>
      <c r="L489" s="355"/>
      <c r="M489" s="355"/>
      <c r="N489" s="355"/>
      <c r="O489" s="355"/>
      <c r="P489" s="355"/>
      <c r="Q489" s="355"/>
      <c r="R489" s="355"/>
      <c r="S489" s="355"/>
      <c r="T489" s="355"/>
      <c r="U489" s="355"/>
      <c r="V489" s="355"/>
      <c r="W489" s="355"/>
      <c r="X489" s="355"/>
      <c r="Y489" s="355"/>
      <c r="Z489" s="355"/>
    </row>
    <row r="490" spans="1:26" ht="15.75" customHeight="1">
      <c r="A490" s="348"/>
      <c r="B490" s="353"/>
      <c r="C490" s="363"/>
      <c r="D490" s="355"/>
      <c r="E490" s="355"/>
      <c r="F490" s="355"/>
      <c r="G490" s="355"/>
      <c r="H490" s="355"/>
      <c r="I490" s="355"/>
      <c r="J490" s="355"/>
      <c r="K490" s="355"/>
      <c r="L490" s="355"/>
      <c r="M490" s="355"/>
      <c r="N490" s="355"/>
      <c r="O490" s="355"/>
      <c r="P490" s="355"/>
      <c r="Q490" s="355"/>
      <c r="R490" s="355"/>
      <c r="S490" s="355"/>
      <c r="T490" s="355"/>
      <c r="U490" s="355"/>
      <c r="V490" s="355"/>
      <c r="W490" s="355"/>
      <c r="X490" s="355"/>
      <c r="Y490" s="355"/>
      <c r="Z490" s="355"/>
    </row>
    <row r="491" spans="1:26" ht="15.75" customHeight="1">
      <c r="A491" s="348"/>
      <c r="B491" s="353"/>
      <c r="C491" s="363"/>
      <c r="D491" s="355"/>
      <c r="E491" s="355"/>
      <c r="F491" s="355"/>
      <c r="G491" s="355"/>
      <c r="H491" s="355"/>
      <c r="I491" s="355"/>
      <c r="J491" s="355"/>
      <c r="K491" s="355"/>
      <c r="L491" s="355"/>
      <c r="M491" s="355"/>
      <c r="N491" s="355"/>
      <c r="O491" s="355"/>
      <c r="P491" s="355"/>
      <c r="Q491" s="355"/>
      <c r="R491" s="355"/>
      <c r="S491" s="355"/>
      <c r="T491" s="355"/>
      <c r="U491" s="355"/>
      <c r="V491" s="355"/>
      <c r="W491" s="355"/>
      <c r="X491" s="355"/>
      <c r="Y491" s="355"/>
      <c r="Z491" s="355"/>
    </row>
    <row r="492" spans="1:26" ht="15.75" customHeight="1">
      <c r="A492" s="348"/>
      <c r="B492" s="353"/>
      <c r="C492" s="363"/>
      <c r="D492" s="355"/>
      <c r="E492" s="355"/>
      <c r="F492" s="355"/>
      <c r="G492" s="355"/>
      <c r="H492" s="355"/>
      <c r="I492" s="355"/>
      <c r="J492" s="355"/>
      <c r="K492" s="355"/>
      <c r="L492" s="355"/>
      <c r="M492" s="355"/>
      <c r="N492" s="355"/>
      <c r="O492" s="355"/>
      <c r="P492" s="355"/>
      <c r="Q492" s="355"/>
      <c r="R492" s="355"/>
      <c r="S492" s="355"/>
      <c r="T492" s="355"/>
      <c r="U492" s="355"/>
      <c r="V492" s="355"/>
      <c r="W492" s="355"/>
      <c r="X492" s="355"/>
      <c r="Y492" s="355"/>
      <c r="Z492" s="355"/>
    </row>
    <row r="493" spans="1:26" ht="15.75" customHeight="1">
      <c r="A493" s="348"/>
      <c r="B493" s="353"/>
      <c r="C493" s="363"/>
      <c r="D493" s="355"/>
      <c r="E493" s="355"/>
      <c r="F493" s="355"/>
      <c r="G493" s="355"/>
      <c r="H493" s="355"/>
      <c r="I493" s="355"/>
      <c r="J493" s="355"/>
      <c r="K493" s="355"/>
      <c r="L493" s="355"/>
      <c r="M493" s="355"/>
      <c r="N493" s="355"/>
      <c r="O493" s="355"/>
      <c r="P493" s="355"/>
      <c r="Q493" s="355"/>
      <c r="R493" s="355"/>
      <c r="S493" s="355"/>
      <c r="T493" s="355"/>
      <c r="U493" s="355"/>
      <c r="V493" s="355"/>
      <c r="W493" s="355"/>
      <c r="X493" s="355"/>
      <c r="Y493" s="355"/>
      <c r="Z493" s="355"/>
    </row>
    <row r="494" spans="1:26" ht="15.75" customHeight="1">
      <c r="A494" s="348"/>
      <c r="B494" s="353"/>
      <c r="C494" s="363"/>
      <c r="D494" s="355"/>
      <c r="E494" s="355"/>
      <c r="F494" s="355"/>
      <c r="G494" s="355"/>
      <c r="H494" s="355"/>
      <c r="I494" s="355"/>
      <c r="J494" s="355"/>
      <c r="K494" s="355"/>
      <c r="L494" s="355"/>
      <c r="M494" s="355"/>
      <c r="N494" s="355"/>
      <c r="O494" s="355"/>
      <c r="P494" s="355"/>
      <c r="Q494" s="355"/>
      <c r="R494" s="355"/>
      <c r="S494" s="355"/>
      <c r="T494" s="355"/>
      <c r="U494" s="355"/>
      <c r="V494" s="355"/>
      <c r="W494" s="355"/>
      <c r="X494" s="355"/>
      <c r="Y494" s="355"/>
      <c r="Z494" s="355"/>
    </row>
    <row r="495" spans="1:26" ht="15.75" customHeight="1">
      <c r="A495" s="348"/>
      <c r="B495" s="353"/>
      <c r="C495" s="363"/>
      <c r="D495" s="355"/>
      <c r="E495" s="355"/>
      <c r="F495" s="355"/>
      <c r="G495" s="355"/>
      <c r="H495" s="355"/>
      <c r="I495" s="355"/>
      <c r="J495" s="355"/>
      <c r="K495" s="355"/>
      <c r="L495" s="355"/>
      <c r="M495" s="355"/>
      <c r="N495" s="355"/>
      <c r="O495" s="355"/>
      <c r="P495" s="355"/>
      <c r="Q495" s="355"/>
      <c r="R495" s="355"/>
      <c r="S495" s="355"/>
      <c r="T495" s="355"/>
      <c r="U495" s="355"/>
      <c r="V495" s="355"/>
      <c r="W495" s="355"/>
      <c r="X495" s="355"/>
      <c r="Y495" s="355"/>
      <c r="Z495" s="355"/>
    </row>
    <row r="496" spans="1:26" ht="15.75" customHeight="1">
      <c r="A496" s="348"/>
      <c r="B496" s="353"/>
      <c r="C496" s="363"/>
      <c r="D496" s="355"/>
      <c r="E496" s="355"/>
      <c r="F496" s="355"/>
      <c r="G496" s="355"/>
      <c r="H496" s="355"/>
      <c r="I496" s="355"/>
      <c r="J496" s="355"/>
      <c r="K496" s="355"/>
      <c r="L496" s="355"/>
      <c r="M496" s="355"/>
      <c r="N496" s="355"/>
      <c r="O496" s="355"/>
      <c r="P496" s="355"/>
      <c r="Q496" s="355"/>
      <c r="R496" s="355"/>
      <c r="S496" s="355"/>
      <c r="T496" s="355"/>
      <c r="U496" s="355"/>
      <c r="V496" s="355"/>
      <c r="W496" s="355"/>
      <c r="X496" s="355"/>
      <c r="Y496" s="355"/>
      <c r="Z496" s="355"/>
    </row>
    <row r="497" spans="1:26" ht="15.75" customHeight="1">
      <c r="A497" s="348"/>
      <c r="B497" s="353"/>
      <c r="C497" s="363"/>
      <c r="D497" s="355"/>
      <c r="E497" s="355"/>
      <c r="F497" s="355"/>
      <c r="G497" s="355"/>
      <c r="H497" s="355"/>
      <c r="I497" s="355"/>
      <c r="J497" s="355"/>
      <c r="K497" s="355"/>
      <c r="L497" s="355"/>
      <c r="M497" s="355"/>
      <c r="N497" s="355"/>
      <c r="O497" s="355"/>
      <c r="P497" s="355"/>
      <c r="Q497" s="355"/>
      <c r="R497" s="355"/>
      <c r="S497" s="355"/>
      <c r="T497" s="355"/>
      <c r="U497" s="355"/>
      <c r="V497" s="355"/>
      <c r="W497" s="355"/>
      <c r="X497" s="355"/>
      <c r="Y497" s="355"/>
      <c r="Z497" s="355"/>
    </row>
    <row r="498" spans="1:26" ht="15.75" customHeight="1">
      <c r="A498" s="348"/>
      <c r="B498" s="353"/>
      <c r="C498" s="363"/>
      <c r="D498" s="355"/>
      <c r="E498" s="355"/>
      <c r="F498" s="355"/>
      <c r="G498" s="355"/>
      <c r="H498" s="355"/>
      <c r="I498" s="355"/>
      <c r="J498" s="355"/>
      <c r="K498" s="355"/>
      <c r="L498" s="355"/>
      <c r="M498" s="355"/>
      <c r="N498" s="355"/>
      <c r="O498" s="355"/>
      <c r="P498" s="355"/>
      <c r="Q498" s="355"/>
      <c r="R498" s="355"/>
      <c r="S498" s="355"/>
      <c r="T498" s="355"/>
      <c r="U498" s="355"/>
      <c r="V498" s="355"/>
      <c r="W498" s="355"/>
      <c r="X498" s="355"/>
      <c r="Y498" s="355"/>
      <c r="Z498" s="355"/>
    </row>
    <row r="499" spans="1:26" ht="15.75" customHeight="1">
      <c r="A499" s="348"/>
      <c r="B499" s="353"/>
      <c r="C499" s="363"/>
      <c r="D499" s="355"/>
      <c r="E499" s="355"/>
      <c r="F499" s="355"/>
      <c r="G499" s="355"/>
      <c r="H499" s="355"/>
      <c r="I499" s="355"/>
      <c r="J499" s="355"/>
      <c r="K499" s="355"/>
      <c r="L499" s="355"/>
      <c r="M499" s="355"/>
      <c r="N499" s="355"/>
      <c r="O499" s="355"/>
      <c r="P499" s="355"/>
      <c r="Q499" s="355"/>
      <c r="R499" s="355"/>
      <c r="S499" s="355"/>
      <c r="T499" s="355"/>
      <c r="U499" s="355"/>
      <c r="V499" s="355"/>
      <c r="W499" s="355"/>
      <c r="X499" s="355"/>
      <c r="Y499" s="355"/>
      <c r="Z499" s="355"/>
    </row>
    <row r="500" spans="1:26" ht="15.75" customHeight="1">
      <c r="A500" s="348"/>
      <c r="B500" s="353"/>
      <c r="C500" s="363"/>
      <c r="D500" s="355"/>
      <c r="E500" s="355"/>
      <c r="F500" s="355"/>
      <c r="G500" s="355"/>
      <c r="H500" s="355"/>
      <c r="I500" s="355"/>
      <c r="J500" s="355"/>
      <c r="K500" s="355"/>
      <c r="L500" s="355"/>
      <c r="M500" s="355"/>
      <c r="N500" s="355"/>
      <c r="O500" s="355"/>
      <c r="P500" s="355"/>
      <c r="Q500" s="355"/>
      <c r="R500" s="355"/>
      <c r="S500" s="355"/>
      <c r="T500" s="355"/>
      <c r="U500" s="355"/>
      <c r="V500" s="355"/>
      <c r="W500" s="355"/>
      <c r="X500" s="355"/>
      <c r="Y500" s="355"/>
      <c r="Z500" s="355"/>
    </row>
    <row r="501" spans="1:26" ht="15.75" customHeight="1">
      <c r="A501" s="348"/>
      <c r="B501" s="353"/>
      <c r="C501" s="363"/>
      <c r="D501" s="355"/>
      <c r="E501" s="355"/>
      <c r="F501" s="355"/>
      <c r="G501" s="355"/>
      <c r="H501" s="355"/>
      <c r="I501" s="355"/>
      <c r="J501" s="355"/>
      <c r="K501" s="355"/>
      <c r="L501" s="355"/>
      <c r="M501" s="355"/>
      <c r="N501" s="355"/>
      <c r="O501" s="355"/>
      <c r="P501" s="355"/>
      <c r="Q501" s="355"/>
      <c r="R501" s="355"/>
      <c r="S501" s="355"/>
      <c r="T501" s="355"/>
      <c r="U501" s="355"/>
      <c r="V501" s="355"/>
      <c r="W501" s="355"/>
      <c r="X501" s="355"/>
      <c r="Y501" s="355"/>
      <c r="Z501" s="355"/>
    </row>
    <row r="502" spans="1:26" ht="15.75" customHeight="1">
      <c r="A502" s="348"/>
      <c r="B502" s="353"/>
      <c r="C502" s="363"/>
      <c r="D502" s="355"/>
      <c r="E502" s="355"/>
      <c r="F502" s="355"/>
      <c r="G502" s="355"/>
      <c r="H502" s="355"/>
      <c r="I502" s="355"/>
      <c r="J502" s="355"/>
      <c r="K502" s="355"/>
      <c r="L502" s="355"/>
      <c r="M502" s="355"/>
      <c r="N502" s="355"/>
      <c r="O502" s="355"/>
      <c r="P502" s="355"/>
      <c r="Q502" s="355"/>
      <c r="R502" s="355"/>
      <c r="S502" s="355"/>
      <c r="T502" s="355"/>
      <c r="U502" s="355"/>
      <c r="V502" s="355"/>
      <c r="W502" s="355"/>
      <c r="X502" s="355"/>
      <c r="Y502" s="355"/>
      <c r="Z502" s="355"/>
    </row>
    <row r="503" spans="1:26" ht="15.75" customHeight="1">
      <c r="A503" s="348"/>
      <c r="B503" s="353"/>
      <c r="C503" s="363"/>
      <c r="D503" s="355"/>
      <c r="E503" s="355"/>
      <c r="F503" s="355"/>
      <c r="G503" s="355"/>
      <c r="H503" s="355"/>
      <c r="I503" s="355"/>
      <c r="J503" s="355"/>
      <c r="K503" s="355"/>
      <c r="L503" s="355"/>
      <c r="M503" s="355"/>
      <c r="N503" s="355"/>
      <c r="O503" s="355"/>
      <c r="P503" s="355"/>
      <c r="Q503" s="355"/>
      <c r="R503" s="355"/>
      <c r="S503" s="355"/>
      <c r="T503" s="355"/>
      <c r="U503" s="355"/>
      <c r="V503" s="355"/>
      <c r="W503" s="355"/>
      <c r="X503" s="355"/>
      <c r="Y503" s="355"/>
      <c r="Z503" s="355"/>
    </row>
    <row r="504" spans="1:26" ht="15.75" customHeight="1">
      <c r="A504" s="348"/>
      <c r="B504" s="353"/>
      <c r="C504" s="363"/>
      <c r="D504" s="355"/>
      <c r="E504" s="355"/>
      <c r="F504" s="355"/>
      <c r="G504" s="355"/>
      <c r="H504" s="355"/>
      <c r="I504" s="355"/>
      <c r="J504" s="355"/>
      <c r="K504" s="355"/>
      <c r="L504" s="355"/>
      <c r="M504" s="355"/>
      <c r="N504" s="355"/>
      <c r="O504" s="355"/>
      <c r="P504" s="355"/>
      <c r="Q504" s="355"/>
      <c r="R504" s="355"/>
      <c r="S504" s="355"/>
      <c r="T504" s="355"/>
      <c r="U504" s="355"/>
      <c r="V504" s="355"/>
      <c r="W504" s="355"/>
      <c r="X504" s="355"/>
      <c r="Y504" s="355"/>
      <c r="Z504" s="355"/>
    </row>
    <row r="505" spans="1:26" ht="15.75" customHeight="1">
      <c r="A505" s="348"/>
      <c r="B505" s="353"/>
      <c r="C505" s="363"/>
      <c r="D505" s="355"/>
      <c r="E505" s="355"/>
      <c r="F505" s="355"/>
      <c r="G505" s="355"/>
      <c r="H505" s="355"/>
      <c r="I505" s="355"/>
      <c r="J505" s="355"/>
      <c r="K505" s="355"/>
      <c r="L505" s="355"/>
      <c r="M505" s="355"/>
      <c r="N505" s="355"/>
      <c r="O505" s="355"/>
      <c r="P505" s="355"/>
      <c r="Q505" s="355"/>
      <c r="R505" s="355"/>
      <c r="S505" s="355"/>
      <c r="T505" s="355"/>
      <c r="U505" s="355"/>
      <c r="V505" s="355"/>
      <c r="W505" s="355"/>
      <c r="X505" s="355"/>
      <c r="Y505" s="355"/>
      <c r="Z505" s="355"/>
    </row>
    <row r="506" spans="1:26" ht="15.75" customHeight="1">
      <c r="A506" s="348"/>
      <c r="B506" s="353"/>
      <c r="C506" s="363"/>
      <c r="D506" s="355"/>
      <c r="E506" s="355"/>
      <c r="F506" s="355"/>
      <c r="G506" s="355"/>
      <c r="H506" s="355"/>
      <c r="I506" s="355"/>
      <c r="J506" s="355"/>
      <c r="K506" s="355"/>
      <c r="L506" s="355"/>
      <c r="M506" s="355"/>
      <c r="N506" s="355"/>
      <c r="O506" s="355"/>
      <c r="P506" s="355"/>
      <c r="Q506" s="355"/>
      <c r="R506" s="355"/>
      <c r="S506" s="355"/>
      <c r="T506" s="355"/>
      <c r="U506" s="355"/>
      <c r="V506" s="355"/>
      <c r="W506" s="355"/>
      <c r="X506" s="355"/>
      <c r="Y506" s="355"/>
      <c r="Z506" s="355"/>
    </row>
    <row r="507" spans="1:26" ht="15.75" customHeight="1">
      <c r="A507" s="348"/>
      <c r="B507" s="353"/>
      <c r="C507" s="363"/>
      <c r="D507" s="355"/>
      <c r="E507" s="355"/>
      <c r="F507" s="355"/>
      <c r="G507" s="355"/>
      <c r="H507" s="355"/>
      <c r="I507" s="355"/>
      <c r="J507" s="355"/>
      <c r="K507" s="355"/>
      <c r="L507" s="355"/>
      <c r="M507" s="355"/>
      <c r="N507" s="355"/>
      <c r="O507" s="355"/>
      <c r="P507" s="355"/>
      <c r="Q507" s="355"/>
      <c r="R507" s="355"/>
      <c r="S507" s="355"/>
      <c r="T507" s="355"/>
      <c r="U507" s="355"/>
      <c r="V507" s="355"/>
      <c r="W507" s="355"/>
      <c r="X507" s="355"/>
      <c r="Y507" s="355"/>
      <c r="Z507" s="355"/>
    </row>
    <row r="508" spans="1:26" ht="15.75" customHeight="1">
      <c r="A508" s="348"/>
      <c r="B508" s="353"/>
      <c r="C508" s="363"/>
      <c r="D508" s="355"/>
      <c r="E508" s="355"/>
      <c r="F508" s="355"/>
      <c r="G508" s="355"/>
      <c r="H508" s="355"/>
      <c r="I508" s="355"/>
      <c r="J508" s="355"/>
      <c r="K508" s="355"/>
      <c r="L508" s="355"/>
      <c r="M508" s="355"/>
      <c r="N508" s="355"/>
      <c r="O508" s="355"/>
      <c r="P508" s="355"/>
      <c r="Q508" s="355"/>
      <c r="R508" s="355"/>
      <c r="S508" s="355"/>
      <c r="T508" s="355"/>
      <c r="U508" s="355"/>
      <c r="V508" s="355"/>
      <c r="W508" s="355"/>
      <c r="X508" s="355"/>
      <c r="Y508" s="355"/>
      <c r="Z508" s="355"/>
    </row>
    <row r="509" spans="1:26" ht="15.75" customHeight="1">
      <c r="A509" s="348"/>
      <c r="B509" s="353"/>
      <c r="C509" s="363"/>
      <c r="D509" s="355"/>
      <c r="E509" s="355"/>
      <c r="F509" s="355"/>
      <c r="G509" s="355"/>
      <c r="H509" s="355"/>
      <c r="I509" s="355"/>
      <c r="J509" s="355"/>
      <c r="K509" s="355"/>
      <c r="L509" s="355"/>
      <c r="M509" s="355"/>
      <c r="N509" s="355"/>
      <c r="O509" s="355"/>
      <c r="P509" s="355"/>
      <c r="Q509" s="355"/>
      <c r="R509" s="355"/>
      <c r="S509" s="355"/>
      <c r="T509" s="355"/>
      <c r="U509" s="355"/>
      <c r="V509" s="355"/>
      <c r="W509" s="355"/>
      <c r="X509" s="355"/>
      <c r="Y509" s="355"/>
      <c r="Z509" s="355"/>
    </row>
    <row r="510" spans="1:26" ht="15.75" customHeight="1">
      <c r="A510" s="348"/>
      <c r="B510" s="353"/>
      <c r="C510" s="363"/>
      <c r="D510" s="355"/>
      <c r="E510" s="355"/>
      <c r="F510" s="355"/>
      <c r="G510" s="355"/>
      <c r="H510" s="355"/>
      <c r="I510" s="355"/>
      <c r="J510" s="355"/>
      <c r="K510" s="355"/>
      <c r="L510" s="355"/>
      <c r="M510" s="355"/>
      <c r="N510" s="355"/>
      <c r="O510" s="355"/>
      <c r="P510" s="355"/>
      <c r="Q510" s="355"/>
      <c r="R510" s="355"/>
      <c r="S510" s="355"/>
      <c r="T510" s="355"/>
      <c r="U510" s="355"/>
      <c r="V510" s="355"/>
      <c r="W510" s="355"/>
      <c r="X510" s="355"/>
      <c r="Y510" s="355"/>
      <c r="Z510" s="355"/>
    </row>
    <row r="511" spans="1:26" ht="15.75" customHeight="1">
      <c r="A511" s="348"/>
      <c r="B511" s="353"/>
      <c r="C511" s="363"/>
      <c r="D511" s="355"/>
      <c r="E511" s="355"/>
      <c r="F511" s="355"/>
      <c r="G511" s="355"/>
      <c r="H511" s="355"/>
      <c r="I511" s="355"/>
      <c r="J511" s="355"/>
      <c r="K511" s="355"/>
      <c r="L511" s="355"/>
      <c r="M511" s="355"/>
      <c r="N511" s="355"/>
      <c r="O511" s="355"/>
      <c r="P511" s="355"/>
      <c r="Q511" s="355"/>
      <c r="R511" s="355"/>
      <c r="S511" s="355"/>
      <c r="T511" s="355"/>
      <c r="U511" s="355"/>
      <c r="V511" s="355"/>
      <c r="W511" s="355"/>
      <c r="X511" s="355"/>
      <c r="Y511" s="355"/>
      <c r="Z511" s="355"/>
    </row>
    <row r="512" spans="1:26" ht="15.75" customHeight="1">
      <c r="A512" s="348"/>
      <c r="B512" s="353"/>
      <c r="C512" s="363"/>
      <c r="D512" s="355"/>
      <c r="E512" s="355"/>
      <c r="F512" s="355"/>
      <c r="G512" s="355"/>
      <c r="H512" s="355"/>
      <c r="I512" s="355"/>
      <c r="J512" s="355"/>
      <c r="K512" s="355"/>
      <c r="L512" s="355"/>
      <c r="M512" s="355"/>
      <c r="N512" s="355"/>
      <c r="O512" s="355"/>
      <c r="P512" s="355"/>
      <c r="Q512" s="355"/>
      <c r="R512" s="355"/>
      <c r="S512" s="355"/>
      <c r="T512" s="355"/>
      <c r="U512" s="355"/>
      <c r="V512" s="355"/>
      <c r="W512" s="355"/>
      <c r="X512" s="355"/>
      <c r="Y512" s="355"/>
      <c r="Z512" s="355"/>
    </row>
    <row r="513" spans="1:26" ht="15.75" customHeight="1">
      <c r="A513" s="348"/>
      <c r="B513" s="353"/>
      <c r="C513" s="363"/>
      <c r="D513" s="355"/>
      <c r="E513" s="355"/>
      <c r="F513" s="355"/>
      <c r="G513" s="355"/>
      <c r="H513" s="355"/>
      <c r="I513" s="355"/>
      <c r="J513" s="355"/>
      <c r="K513" s="355"/>
      <c r="L513" s="355"/>
      <c r="M513" s="355"/>
      <c r="N513" s="355"/>
      <c r="O513" s="355"/>
      <c r="P513" s="355"/>
      <c r="Q513" s="355"/>
      <c r="R513" s="355"/>
      <c r="S513" s="355"/>
      <c r="T513" s="355"/>
      <c r="U513" s="355"/>
      <c r="V513" s="355"/>
      <c r="W513" s="355"/>
      <c r="X513" s="355"/>
      <c r="Y513" s="355"/>
      <c r="Z513" s="355"/>
    </row>
    <row r="514" spans="1:26" ht="15.75" customHeight="1">
      <c r="A514" s="348"/>
      <c r="B514" s="353"/>
      <c r="C514" s="363"/>
      <c r="D514" s="355"/>
      <c r="E514" s="355"/>
      <c r="F514" s="355"/>
      <c r="G514" s="355"/>
      <c r="H514" s="355"/>
      <c r="I514" s="355"/>
      <c r="J514" s="355"/>
      <c r="K514" s="355"/>
      <c r="L514" s="355"/>
      <c r="M514" s="355"/>
      <c r="N514" s="355"/>
      <c r="O514" s="355"/>
      <c r="P514" s="355"/>
      <c r="Q514" s="355"/>
      <c r="R514" s="355"/>
      <c r="S514" s="355"/>
      <c r="T514" s="355"/>
      <c r="U514" s="355"/>
      <c r="V514" s="355"/>
      <c r="W514" s="355"/>
      <c r="X514" s="355"/>
      <c r="Y514" s="355"/>
      <c r="Z514" s="355"/>
    </row>
    <row r="515" spans="1:26" ht="15.75" customHeight="1">
      <c r="A515" s="348"/>
      <c r="B515" s="353"/>
      <c r="C515" s="363"/>
      <c r="D515" s="355"/>
      <c r="E515" s="355"/>
      <c r="F515" s="355"/>
      <c r="G515" s="355"/>
      <c r="H515" s="355"/>
      <c r="I515" s="355"/>
      <c r="J515" s="355"/>
      <c r="K515" s="355"/>
      <c r="L515" s="355"/>
      <c r="M515" s="355"/>
      <c r="N515" s="355"/>
      <c r="O515" s="355"/>
      <c r="P515" s="355"/>
      <c r="Q515" s="355"/>
      <c r="R515" s="355"/>
      <c r="S515" s="355"/>
      <c r="T515" s="355"/>
      <c r="U515" s="355"/>
      <c r="V515" s="355"/>
      <c r="W515" s="355"/>
      <c r="X515" s="355"/>
      <c r="Y515" s="355"/>
      <c r="Z515" s="355"/>
    </row>
    <row r="516" spans="1:26" ht="15.75" customHeight="1">
      <c r="A516" s="348"/>
      <c r="B516" s="353"/>
      <c r="C516" s="363"/>
      <c r="D516" s="355"/>
      <c r="E516" s="355"/>
      <c r="F516" s="355"/>
      <c r="G516" s="355"/>
      <c r="H516" s="355"/>
      <c r="I516" s="355"/>
      <c r="J516" s="355"/>
      <c r="K516" s="355"/>
      <c r="L516" s="355"/>
      <c r="M516" s="355"/>
      <c r="N516" s="355"/>
      <c r="O516" s="355"/>
      <c r="P516" s="355"/>
      <c r="Q516" s="355"/>
      <c r="R516" s="355"/>
      <c r="S516" s="355"/>
      <c r="T516" s="355"/>
      <c r="U516" s="355"/>
      <c r="V516" s="355"/>
      <c r="W516" s="355"/>
      <c r="X516" s="355"/>
      <c r="Y516" s="355"/>
      <c r="Z516" s="355"/>
    </row>
    <row r="517" spans="1:26" ht="15.75" customHeight="1">
      <c r="A517" s="348"/>
      <c r="B517" s="353"/>
      <c r="C517" s="363"/>
      <c r="D517" s="355"/>
      <c r="E517" s="355"/>
      <c r="F517" s="355"/>
      <c r="G517" s="355"/>
      <c r="H517" s="355"/>
      <c r="I517" s="355"/>
      <c r="J517" s="355"/>
      <c r="K517" s="355"/>
      <c r="L517" s="355"/>
      <c r="M517" s="355"/>
      <c r="N517" s="355"/>
      <c r="O517" s="355"/>
      <c r="P517" s="355"/>
      <c r="Q517" s="355"/>
      <c r="R517" s="355"/>
      <c r="S517" s="355"/>
      <c r="T517" s="355"/>
      <c r="U517" s="355"/>
      <c r="V517" s="355"/>
      <c r="W517" s="355"/>
      <c r="X517" s="355"/>
      <c r="Y517" s="355"/>
      <c r="Z517" s="355"/>
    </row>
    <row r="518" spans="1:26" ht="15.75" customHeight="1">
      <c r="A518" s="348"/>
      <c r="B518" s="353"/>
      <c r="C518" s="363"/>
      <c r="D518" s="355"/>
      <c r="E518" s="355"/>
      <c r="F518" s="355"/>
      <c r="G518" s="355"/>
      <c r="H518" s="355"/>
      <c r="I518" s="355"/>
      <c r="J518" s="355"/>
      <c r="K518" s="355"/>
      <c r="L518" s="355"/>
      <c r="M518" s="355"/>
      <c r="N518" s="355"/>
      <c r="O518" s="355"/>
      <c r="P518" s="355"/>
      <c r="Q518" s="355"/>
      <c r="R518" s="355"/>
      <c r="S518" s="355"/>
      <c r="T518" s="355"/>
      <c r="U518" s="355"/>
      <c r="V518" s="355"/>
      <c r="W518" s="355"/>
      <c r="X518" s="355"/>
      <c r="Y518" s="355"/>
      <c r="Z518" s="355"/>
    </row>
    <row r="519" spans="1:26" ht="15.75" customHeight="1">
      <c r="A519" s="348"/>
      <c r="B519" s="353"/>
      <c r="C519" s="363"/>
      <c r="D519" s="355"/>
      <c r="E519" s="355"/>
      <c r="F519" s="355"/>
      <c r="G519" s="355"/>
      <c r="H519" s="355"/>
      <c r="I519" s="355"/>
      <c r="J519" s="355"/>
      <c r="K519" s="355"/>
      <c r="L519" s="355"/>
      <c r="M519" s="355"/>
      <c r="N519" s="355"/>
      <c r="O519" s="355"/>
      <c r="P519" s="355"/>
      <c r="Q519" s="355"/>
      <c r="R519" s="355"/>
      <c r="S519" s="355"/>
      <c r="T519" s="355"/>
      <c r="U519" s="355"/>
      <c r="V519" s="355"/>
      <c r="W519" s="355"/>
      <c r="X519" s="355"/>
      <c r="Y519" s="355"/>
      <c r="Z519" s="355"/>
    </row>
    <row r="520" spans="1:26" ht="15.75" customHeight="1">
      <c r="A520" s="348"/>
      <c r="B520" s="353"/>
      <c r="C520" s="363"/>
      <c r="D520" s="355"/>
      <c r="E520" s="355"/>
      <c r="F520" s="355"/>
      <c r="G520" s="355"/>
      <c r="H520" s="355"/>
      <c r="I520" s="355"/>
      <c r="J520" s="355"/>
      <c r="K520" s="355"/>
      <c r="L520" s="355"/>
      <c r="M520" s="355"/>
      <c r="N520" s="355"/>
      <c r="O520" s="355"/>
      <c r="P520" s="355"/>
      <c r="Q520" s="355"/>
      <c r="R520" s="355"/>
      <c r="S520" s="355"/>
      <c r="T520" s="355"/>
      <c r="U520" s="355"/>
      <c r="V520" s="355"/>
      <c r="W520" s="355"/>
      <c r="X520" s="355"/>
      <c r="Y520" s="355"/>
      <c r="Z520" s="355"/>
    </row>
    <row r="521" spans="1:26" ht="15.75" customHeight="1">
      <c r="A521" s="348"/>
      <c r="B521" s="353"/>
      <c r="C521" s="363"/>
      <c r="D521" s="355"/>
      <c r="E521" s="355"/>
      <c r="F521" s="355"/>
      <c r="G521" s="355"/>
      <c r="H521" s="355"/>
      <c r="I521" s="355"/>
      <c r="J521" s="355"/>
      <c r="K521" s="355"/>
      <c r="L521" s="355"/>
      <c r="M521" s="355"/>
      <c r="N521" s="355"/>
      <c r="O521" s="355"/>
      <c r="P521" s="355"/>
      <c r="Q521" s="355"/>
      <c r="R521" s="355"/>
      <c r="S521" s="355"/>
      <c r="T521" s="355"/>
      <c r="U521" s="355"/>
      <c r="V521" s="355"/>
      <c r="W521" s="355"/>
      <c r="X521" s="355"/>
      <c r="Y521" s="355"/>
      <c r="Z521" s="355"/>
    </row>
    <row r="522" spans="1:26" ht="15.75" customHeight="1">
      <c r="A522" s="348"/>
      <c r="B522" s="353"/>
      <c r="C522" s="363"/>
      <c r="D522" s="355"/>
      <c r="E522" s="355"/>
      <c r="F522" s="355"/>
      <c r="G522" s="355"/>
      <c r="H522" s="355"/>
      <c r="I522" s="355"/>
      <c r="J522" s="355"/>
      <c r="K522" s="355"/>
      <c r="L522" s="355"/>
      <c r="M522" s="355"/>
      <c r="N522" s="355"/>
      <c r="O522" s="355"/>
      <c r="P522" s="355"/>
      <c r="Q522" s="355"/>
      <c r="R522" s="355"/>
      <c r="S522" s="355"/>
      <c r="T522" s="355"/>
      <c r="U522" s="355"/>
      <c r="V522" s="355"/>
      <c r="W522" s="355"/>
      <c r="X522" s="355"/>
      <c r="Y522" s="355"/>
      <c r="Z522" s="355"/>
    </row>
    <row r="523" spans="1:26" ht="15.75" customHeight="1">
      <c r="A523" s="348"/>
      <c r="B523" s="353"/>
      <c r="C523" s="363"/>
      <c r="D523" s="355"/>
      <c r="E523" s="355"/>
      <c r="F523" s="355"/>
      <c r="G523" s="355"/>
      <c r="H523" s="355"/>
      <c r="I523" s="355"/>
      <c r="J523" s="355"/>
      <c r="K523" s="355"/>
      <c r="L523" s="355"/>
      <c r="M523" s="355"/>
      <c r="N523" s="355"/>
      <c r="O523" s="355"/>
      <c r="P523" s="355"/>
      <c r="Q523" s="355"/>
      <c r="R523" s="355"/>
      <c r="S523" s="355"/>
      <c r="T523" s="355"/>
      <c r="U523" s="355"/>
      <c r="V523" s="355"/>
      <c r="W523" s="355"/>
      <c r="X523" s="355"/>
      <c r="Y523" s="355"/>
      <c r="Z523" s="355"/>
    </row>
    <row r="524" spans="1:26" ht="15.75" customHeight="1">
      <c r="A524" s="348"/>
      <c r="B524" s="353"/>
      <c r="C524" s="363"/>
      <c r="D524" s="355"/>
      <c r="E524" s="355"/>
      <c r="F524" s="355"/>
      <c r="G524" s="355"/>
      <c r="H524" s="355"/>
      <c r="I524" s="355"/>
      <c r="J524" s="355"/>
      <c r="K524" s="355"/>
      <c r="L524" s="355"/>
      <c r="M524" s="355"/>
      <c r="N524" s="355"/>
      <c r="O524" s="355"/>
      <c r="P524" s="355"/>
      <c r="Q524" s="355"/>
      <c r="R524" s="355"/>
      <c r="S524" s="355"/>
      <c r="T524" s="355"/>
      <c r="U524" s="355"/>
      <c r="V524" s="355"/>
      <c r="W524" s="355"/>
      <c r="X524" s="355"/>
      <c r="Y524" s="355"/>
      <c r="Z524" s="355"/>
    </row>
    <row r="525" spans="1:26" ht="15.75" customHeight="1">
      <c r="A525" s="348"/>
      <c r="B525" s="353"/>
      <c r="C525" s="363"/>
      <c r="D525" s="355"/>
      <c r="E525" s="355"/>
      <c r="F525" s="355"/>
      <c r="G525" s="355"/>
      <c r="H525" s="355"/>
      <c r="I525" s="355"/>
      <c r="J525" s="355"/>
      <c r="K525" s="355"/>
      <c r="L525" s="355"/>
      <c r="M525" s="355"/>
      <c r="N525" s="355"/>
      <c r="O525" s="355"/>
      <c r="P525" s="355"/>
      <c r="Q525" s="355"/>
      <c r="R525" s="355"/>
      <c r="S525" s="355"/>
      <c r="T525" s="355"/>
      <c r="U525" s="355"/>
      <c r="V525" s="355"/>
      <c r="W525" s="355"/>
      <c r="X525" s="355"/>
      <c r="Y525" s="355"/>
      <c r="Z525" s="355"/>
    </row>
    <row r="526" spans="1:26" ht="15.75" customHeight="1">
      <c r="A526" s="348"/>
      <c r="B526" s="353"/>
      <c r="C526" s="363"/>
      <c r="D526" s="355"/>
      <c r="E526" s="355"/>
      <c r="F526" s="355"/>
      <c r="G526" s="355"/>
      <c r="H526" s="355"/>
      <c r="I526" s="355"/>
      <c r="J526" s="355"/>
      <c r="K526" s="355"/>
      <c r="L526" s="355"/>
      <c r="M526" s="355"/>
      <c r="N526" s="355"/>
      <c r="O526" s="355"/>
      <c r="P526" s="355"/>
      <c r="Q526" s="355"/>
      <c r="R526" s="355"/>
      <c r="S526" s="355"/>
      <c r="T526" s="355"/>
      <c r="U526" s="355"/>
      <c r="V526" s="355"/>
      <c r="W526" s="355"/>
      <c r="X526" s="355"/>
      <c r="Y526" s="355"/>
      <c r="Z526" s="355"/>
    </row>
    <row r="527" spans="1:26" ht="15.75" customHeight="1">
      <c r="A527" s="348"/>
      <c r="B527" s="353"/>
      <c r="C527" s="363"/>
      <c r="D527" s="355"/>
      <c r="E527" s="355"/>
      <c r="F527" s="355"/>
      <c r="G527" s="355"/>
      <c r="H527" s="355"/>
      <c r="I527" s="355"/>
      <c r="J527" s="355"/>
      <c r="K527" s="355"/>
      <c r="L527" s="355"/>
      <c r="M527" s="355"/>
      <c r="N527" s="355"/>
      <c r="O527" s="355"/>
      <c r="P527" s="355"/>
      <c r="Q527" s="355"/>
      <c r="R527" s="355"/>
      <c r="S527" s="355"/>
      <c r="T527" s="355"/>
      <c r="U527" s="355"/>
      <c r="V527" s="355"/>
      <c r="W527" s="355"/>
      <c r="X527" s="355"/>
      <c r="Y527" s="355"/>
      <c r="Z527" s="355"/>
    </row>
    <row r="528" spans="1:26" ht="15.75" customHeight="1">
      <c r="A528" s="348"/>
      <c r="B528" s="353"/>
      <c r="C528" s="363"/>
      <c r="D528" s="355"/>
      <c r="E528" s="355"/>
      <c r="F528" s="355"/>
      <c r="G528" s="355"/>
      <c r="H528" s="355"/>
      <c r="I528" s="355"/>
      <c r="J528" s="355"/>
      <c r="K528" s="355"/>
      <c r="L528" s="355"/>
      <c r="M528" s="355"/>
      <c r="N528" s="355"/>
      <c r="O528" s="355"/>
      <c r="P528" s="355"/>
      <c r="Q528" s="355"/>
      <c r="R528" s="355"/>
      <c r="S528" s="355"/>
      <c r="T528" s="355"/>
      <c r="U528" s="355"/>
      <c r="V528" s="355"/>
      <c r="W528" s="355"/>
      <c r="X528" s="355"/>
      <c r="Y528" s="355"/>
      <c r="Z528" s="355"/>
    </row>
    <row r="529" spans="1:26" ht="15.75" customHeight="1">
      <c r="A529" s="348"/>
      <c r="B529" s="353"/>
      <c r="C529" s="363"/>
      <c r="D529" s="355"/>
      <c r="E529" s="355"/>
      <c r="F529" s="355"/>
      <c r="G529" s="355"/>
      <c r="H529" s="355"/>
      <c r="I529" s="355"/>
      <c r="J529" s="355"/>
      <c r="K529" s="355"/>
      <c r="L529" s="355"/>
      <c r="M529" s="355"/>
      <c r="N529" s="355"/>
      <c r="O529" s="355"/>
      <c r="P529" s="355"/>
      <c r="Q529" s="355"/>
      <c r="R529" s="355"/>
      <c r="S529" s="355"/>
      <c r="T529" s="355"/>
      <c r="U529" s="355"/>
      <c r="V529" s="355"/>
      <c r="W529" s="355"/>
      <c r="X529" s="355"/>
      <c r="Y529" s="355"/>
      <c r="Z529" s="355"/>
    </row>
    <row r="530" spans="1:26" ht="15.75" customHeight="1">
      <c r="A530" s="348"/>
      <c r="B530" s="353"/>
      <c r="C530" s="363"/>
      <c r="D530" s="355"/>
      <c r="E530" s="355"/>
      <c r="F530" s="355"/>
      <c r="G530" s="355"/>
      <c r="H530" s="355"/>
      <c r="I530" s="355"/>
      <c r="J530" s="355"/>
      <c r="K530" s="355"/>
      <c r="L530" s="355"/>
      <c r="M530" s="355"/>
      <c r="N530" s="355"/>
      <c r="O530" s="355"/>
      <c r="P530" s="355"/>
      <c r="Q530" s="355"/>
      <c r="R530" s="355"/>
      <c r="S530" s="355"/>
      <c r="T530" s="355"/>
      <c r="U530" s="355"/>
      <c r="V530" s="355"/>
      <c r="W530" s="355"/>
      <c r="X530" s="355"/>
      <c r="Y530" s="355"/>
      <c r="Z530" s="355"/>
    </row>
    <row r="531" spans="1:26" ht="15.75" customHeight="1">
      <c r="A531" s="348"/>
      <c r="B531" s="353"/>
      <c r="C531" s="363"/>
      <c r="D531" s="355"/>
      <c r="E531" s="355"/>
      <c r="F531" s="355"/>
      <c r="G531" s="355"/>
      <c r="H531" s="355"/>
      <c r="I531" s="355"/>
      <c r="J531" s="355"/>
      <c r="K531" s="355"/>
      <c r="L531" s="355"/>
      <c r="M531" s="355"/>
      <c r="N531" s="355"/>
      <c r="O531" s="355"/>
      <c r="P531" s="355"/>
      <c r="Q531" s="355"/>
      <c r="R531" s="355"/>
      <c r="S531" s="355"/>
      <c r="T531" s="355"/>
      <c r="U531" s="355"/>
      <c r="V531" s="355"/>
      <c r="W531" s="355"/>
      <c r="X531" s="355"/>
      <c r="Y531" s="355"/>
      <c r="Z531" s="355"/>
    </row>
    <row r="532" spans="1:26" ht="15.75" customHeight="1">
      <c r="A532" s="348"/>
      <c r="B532" s="353"/>
      <c r="C532" s="363"/>
      <c r="D532" s="355"/>
      <c r="E532" s="355"/>
      <c r="F532" s="355"/>
      <c r="G532" s="355"/>
      <c r="H532" s="355"/>
      <c r="I532" s="355"/>
      <c r="J532" s="355"/>
      <c r="K532" s="355"/>
      <c r="L532" s="355"/>
      <c r="M532" s="355"/>
      <c r="N532" s="355"/>
      <c r="O532" s="355"/>
      <c r="P532" s="355"/>
      <c r="Q532" s="355"/>
      <c r="R532" s="355"/>
      <c r="S532" s="355"/>
      <c r="T532" s="355"/>
      <c r="U532" s="355"/>
      <c r="V532" s="355"/>
      <c r="W532" s="355"/>
      <c r="X532" s="355"/>
      <c r="Y532" s="355"/>
      <c r="Z532" s="355"/>
    </row>
    <row r="533" spans="1:26" ht="15.75" customHeight="1">
      <c r="A533" s="348"/>
      <c r="B533" s="353"/>
      <c r="C533" s="363"/>
      <c r="D533" s="355"/>
      <c r="E533" s="355"/>
      <c r="F533" s="355"/>
      <c r="G533" s="355"/>
      <c r="H533" s="355"/>
      <c r="I533" s="355"/>
      <c r="J533" s="355"/>
      <c r="K533" s="355"/>
      <c r="L533" s="355"/>
      <c r="M533" s="355"/>
      <c r="N533" s="355"/>
      <c r="O533" s="355"/>
      <c r="P533" s="355"/>
      <c r="Q533" s="355"/>
      <c r="R533" s="355"/>
      <c r="S533" s="355"/>
      <c r="T533" s="355"/>
      <c r="U533" s="355"/>
      <c r="V533" s="355"/>
      <c r="W533" s="355"/>
      <c r="X533" s="355"/>
      <c r="Y533" s="355"/>
      <c r="Z533" s="355"/>
    </row>
    <row r="534" spans="1:26" ht="15.75" customHeight="1">
      <c r="A534" s="348"/>
      <c r="B534" s="353"/>
      <c r="C534" s="363"/>
      <c r="D534" s="355"/>
      <c r="E534" s="355"/>
      <c r="F534" s="355"/>
      <c r="G534" s="355"/>
      <c r="H534" s="355"/>
      <c r="I534" s="355"/>
      <c r="J534" s="355"/>
      <c r="K534" s="355"/>
      <c r="L534" s="355"/>
      <c r="M534" s="355"/>
      <c r="N534" s="355"/>
      <c r="O534" s="355"/>
      <c r="P534" s="355"/>
      <c r="Q534" s="355"/>
      <c r="R534" s="355"/>
      <c r="S534" s="355"/>
      <c r="T534" s="355"/>
      <c r="U534" s="355"/>
      <c r="V534" s="355"/>
      <c r="W534" s="355"/>
      <c r="X534" s="355"/>
      <c r="Y534" s="355"/>
      <c r="Z534" s="355"/>
    </row>
    <row r="535" spans="1:26" ht="15.75" customHeight="1">
      <c r="A535" s="348"/>
      <c r="B535" s="353"/>
      <c r="C535" s="363"/>
      <c r="D535" s="355"/>
      <c r="E535" s="355"/>
      <c r="F535" s="355"/>
      <c r="G535" s="355"/>
      <c r="H535" s="355"/>
      <c r="I535" s="355"/>
      <c r="J535" s="355"/>
      <c r="K535" s="355"/>
      <c r="L535" s="355"/>
      <c r="M535" s="355"/>
      <c r="N535" s="355"/>
      <c r="O535" s="355"/>
      <c r="P535" s="355"/>
      <c r="Q535" s="355"/>
      <c r="R535" s="355"/>
      <c r="S535" s="355"/>
      <c r="T535" s="355"/>
      <c r="U535" s="355"/>
      <c r="V535" s="355"/>
      <c r="W535" s="355"/>
      <c r="X535" s="355"/>
      <c r="Y535" s="355"/>
      <c r="Z535" s="355"/>
    </row>
    <row r="536" spans="1:26" ht="15.75" customHeight="1">
      <c r="A536" s="348"/>
      <c r="B536" s="353"/>
      <c r="C536" s="363"/>
      <c r="D536" s="355"/>
      <c r="E536" s="355"/>
      <c r="F536" s="355"/>
      <c r="G536" s="355"/>
      <c r="H536" s="355"/>
      <c r="I536" s="355"/>
      <c r="J536" s="355"/>
      <c r="K536" s="355"/>
      <c r="L536" s="355"/>
      <c r="M536" s="355"/>
      <c r="N536" s="355"/>
      <c r="O536" s="355"/>
      <c r="P536" s="355"/>
      <c r="Q536" s="355"/>
      <c r="R536" s="355"/>
      <c r="S536" s="355"/>
      <c r="T536" s="355"/>
      <c r="U536" s="355"/>
      <c r="V536" s="355"/>
      <c r="W536" s="355"/>
      <c r="X536" s="355"/>
      <c r="Y536" s="355"/>
      <c r="Z536" s="355"/>
    </row>
    <row r="537" spans="1:26" ht="15.75" customHeight="1">
      <c r="A537" s="348"/>
      <c r="B537" s="353"/>
      <c r="C537" s="363"/>
      <c r="D537" s="355"/>
      <c r="E537" s="355"/>
      <c r="F537" s="355"/>
      <c r="G537" s="355"/>
      <c r="H537" s="355"/>
      <c r="I537" s="355"/>
      <c r="J537" s="355"/>
      <c r="K537" s="355"/>
      <c r="L537" s="355"/>
      <c r="M537" s="355"/>
      <c r="N537" s="355"/>
      <c r="O537" s="355"/>
      <c r="P537" s="355"/>
      <c r="Q537" s="355"/>
      <c r="R537" s="355"/>
      <c r="S537" s="355"/>
      <c r="T537" s="355"/>
      <c r="U537" s="355"/>
      <c r="V537" s="355"/>
      <c r="W537" s="355"/>
      <c r="X537" s="355"/>
      <c r="Y537" s="355"/>
      <c r="Z537" s="355"/>
    </row>
    <row r="538" spans="1:26" ht="15.75" customHeight="1">
      <c r="A538" s="348"/>
      <c r="B538" s="353"/>
      <c r="C538" s="363"/>
      <c r="D538" s="355"/>
      <c r="E538" s="355"/>
      <c r="F538" s="355"/>
      <c r="G538" s="355"/>
      <c r="H538" s="355"/>
      <c r="I538" s="355"/>
      <c r="J538" s="355"/>
      <c r="K538" s="355"/>
      <c r="L538" s="355"/>
      <c r="M538" s="355"/>
      <c r="N538" s="355"/>
      <c r="O538" s="355"/>
      <c r="P538" s="355"/>
      <c r="Q538" s="355"/>
      <c r="R538" s="355"/>
      <c r="S538" s="355"/>
      <c r="T538" s="355"/>
      <c r="U538" s="355"/>
      <c r="V538" s="355"/>
      <c r="W538" s="355"/>
      <c r="X538" s="355"/>
      <c r="Y538" s="355"/>
      <c r="Z538" s="355"/>
    </row>
    <row r="539" spans="1:26" ht="15.75" customHeight="1">
      <c r="A539" s="348"/>
      <c r="B539" s="353"/>
      <c r="C539" s="363"/>
      <c r="D539" s="355"/>
      <c r="E539" s="355"/>
      <c r="F539" s="355"/>
      <c r="G539" s="355"/>
      <c r="H539" s="355"/>
      <c r="I539" s="355"/>
      <c r="J539" s="355"/>
      <c r="K539" s="355"/>
      <c r="L539" s="355"/>
      <c r="M539" s="355"/>
      <c r="N539" s="355"/>
      <c r="O539" s="355"/>
      <c r="P539" s="355"/>
      <c r="Q539" s="355"/>
      <c r="R539" s="355"/>
      <c r="S539" s="355"/>
      <c r="T539" s="355"/>
      <c r="U539" s="355"/>
      <c r="V539" s="355"/>
      <c r="W539" s="355"/>
      <c r="X539" s="355"/>
      <c r="Y539" s="355"/>
      <c r="Z539" s="355"/>
    </row>
    <row r="540" spans="1:26" ht="15.75" customHeight="1">
      <c r="A540" s="348"/>
      <c r="B540" s="353"/>
      <c r="C540" s="363"/>
      <c r="D540" s="355"/>
      <c r="E540" s="355"/>
      <c r="F540" s="355"/>
      <c r="G540" s="355"/>
      <c r="H540" s="355"/>
      <c r="I540" s="355"/>
      <c r="J540" s="355"/>
      <c r="K540" s="355"/>
      <c r="L540" s="355"/>
      <c r="M540" s="355"/>
      <c r="N540" s="355"/>
      <c r="O540" s="355"/>
      <c r="P540" s="355"/>
      <c r="Q540" s="355"/>
      <c r="R540" s="355"/>
      <c r="S540" s="355"/>
      <c r="T540" s="355"/>
      <c r="U540" s="355"/>
      <c r="V540" s="355"/>
      <c r="W540" s="355"/>
      <c r="X540" s="355"/>
      <c r="Y540" s="355"/>
      <c r="Z540" s="355"/>
    </row>
    <row r="541" spans="1:26" ht="15.75" customHeight="1">
      <c r="A541" s="348"/>
      <c r="B541" s="353"/>
      <c r="C541" s="363"/>
      <c r="D541" s="355"/>
      <c r="E541" s="355"/>
      <c r="F541" s="355"/>
      <c r="G541" s="355"/>
      <c r="H541" s="355"/>
      <c r="I541" s="355"/>
      <c r="J541" s="355"/>
      <c r="K541" s="355"/>
      <c r="L541" s="355"/>
      <c r="M541" s="355"/>
      <c r="N541" s="355"/>
      <c r="O541" s="355"/>
      <c r="P541" s="355"/>
      <c r="Q541" s="355"/>
      <c r="R541" s="355"/>
      <c r="S541" s="355"/>
      <c r="T541" s="355"/>
      <c r="U541" s="355"/>
      <c r="V541" s="355"/>
      <c r="W541" s="355"/>
      <c r="X541" s="355"/>
      <c r="Y541" s="355"/>
      <c r="Z541" s="355"/>
    </row>
    <row r="542" spans="1:26" ht="15.75" customHeight="1">
      <c r="A542" s="348"/>
      <c r="B542" s="353"/>
      <c r="C542" s="363"/>
      <c r="D542" s="355"/>
      <c r="E542" s="355"/>
      <c r="F542" s="355"/>
      <c r="G542" s="355"/>
      <c r="H542" s="355"/>
      <c r="I542" s="355"/>
      <c r="J542" s="355"/>
      <c r="K542" s="355"/>
      <c r="L542" s="355"/>
      <c r="M542" s="355"/>
      <c r="N542" s="355"/>
      <c r="O542" s="355"/>
      <c r="P542" s="355"/>
      <c r="Q542" s="355"/>
      <c r="R542" s="355"/>
      <c r="S542" s="355"/>
      <c r="T542" s="355"/>
      <c r="U542" s="355"/>
      <c r="V542" s="355"/>
      <c r="W542" s="355"/>
      <c r="X542" s="355"/>
      <c r="Y542" s="355"/>
      <c r="Z542" s="355"/>
    </row>
    <row r="543" spans="1:26" ht="15.75" customHeight="1">
      <c r="A543" s="348"/>
      <c r="B543" s="353"/>
      <c r="C543" s="363"/>
      <c r="D543" s="355"/>
      <c r="E543" s="355"/>
      <c r="F543" s="355"/>
      <c r="G543" s="355"/>
      <c r="H543" s="355"/>
      <c r="I543" s="355"/>
      <c r="J543" s="355"/>
      <c r="K543" s="355"/>
      <c r="L543" s="355"/>
      <c r="M543" s="355"/>
      <c r="N543" s="355"/>
      <c r="O543" s="355"/>
      <c r="P543" s="355"/>
      <c r="Q543" s="355"/>
      <c r="R543" s="355"/>
      <c r="S543" s="355"/>
      <c r="T543" s="355"/>
      <c r="U543" s="355"/>
      <c r="V543" s="355"/>
      <c r="W543" s="355"/>
      <c r="X543" s="355"/>
      <c r="Y543" s="355"/>
      <c r="Z543" s="355"/>
    </row>
    <row r="544" spans="1:26" ht="15.75" customHeight="1">
      <c r="A544" s="348"/>
      <c r="B544" s="353"/>
      <c r="C544" s="363"/>
      <c r="D544" s="355"/>
      <c r="E544" s="355"/>
      <c r="F544" s="355"/>
      <c r="G544" s="355"/>
      <c r="H544" s="355"/>
      <c r="I544" s="355"/>
      <c r="J544" s="355"/>
      <c r="K544" s="355"/>
      <c r="L544" s="355"/>
      <c r="M544" s="355"/>
      <c r="N544" s="355"/>
      <c r="O544" s="355"/>
      <c r="P544" s="355"/>
      <c r="Q544" s="355"/>
      <c r="R544" s="355"/>
      <c r="S544" s="355"/>
      <c r="T544" s="355"/>
      <c r="U544" s="355"/>
      <c r="V544" s="355"/>
      <c r="W544" s="355"/>
      <c r="X544" s="355"/>
      <c r="Y544" s="355"/>
      <c r="Z544" s="355"/>
    </row>
    <row r="545" spans="1:26" ht="15.75" customHeight="1">
      <c r="A545" s="348"/>
      <c r="B545" s="353"/>
      <c r="C545" s="363"/>
      <c r="D545" s="355"/>
      <c r="E545" s="355"/>
      <c r="F545" s="355"/>
      <c r="G545" s="355"/>
      <c r="H545" s="355"/>
      <c r="I545" s="355"/>
      <c r="J545" s="355"/>
      <c r="K545" s="355"/>
      <c r="L545" s="355"/>
      <c r="M545" s="355"/>
      <c r="N545" s="355"/>
      <c r="O545" s="355"/>
      <c r="P545" s="355"/>
      <c r="Q545" s="355"/>
      <c r="R545" s="355"/>
      <c r="S545" s="355"/>
      <c r="T545" s="355"/>
      <c r="U545" s="355"/>
      <c r="V545" s="355"/>
      <c r="W545" s="355"/>
      <c r="X545" s="355"/>
      <c r="Y545" s="355"/>
      <c r="Z545" s="355"/>
    </row>
    <row r="546" spans="1:26" ht="15.75" customHeight="1">
      <c r="A546" s="348"/>
      <c r="B546" s="353"/>
      <c r="C546" s="363"/>
      <c r="D546" s="355"/>
      <c r="E546" s="355"/>
      <c r="F546" s="355"/>
      <c r="G546" s="355"/>
      <c r="H546" s="355"/>
      <c r="I546" s="355"/>
      <c r="J546" s="355"/>
      <c r="K546" s="355"/>
      <c r="L546" s="355"/>
      <c r="M546" s="355"/>
      <c r="N546" s="355"/>
      <c r="O546" s="355"/>
      <c r="P546" s="355"/>
      <c r="Q546" s="355"/>
      <c r="R546" s="355"/>
      <c r="S546" s="355"/>
      <c r="T546" s="355"/>
      <c r="U546" s="355"/>
      <c r="V546" s="355"/>
      <c r="W546" s="355"/>
      <c r="X546" s="355"/>
      <c r="Y546" s="355"/>
      <c r="Z546" s="355"/>
    </row>
    <row r="547" spans="1:26" ht="15.75" customHeight="1">
      <c r="A547" s="348"/>
      <c r="B547" s="353"/>
      <c r="C547" s="363"/>
      <c r="D547" s="355"/>
      <c r="E547" s="355"/>
      <c r="F547" s="355"/>
      <c r="G547" s="355"/>
      <c r="H547" s="355"/>
      <c r="I547" s="355"/>
      <c r="J547" s="355"/>
      <c r="K547" s="355"/>
      <c r="L547" s="355"/>
      <c r="M547" s="355"/>
      <c r="N547" s="355"/>
      <c r="O547" s="355"/>
      <c r="P547" s="355"/>
      <c r="Q547" s="355"/>
      <c r="R547" s="355"/>
      <c r="S547" s="355"/>
      <c r="T547" s="355"/>
      <c r="U547" s="355"/>
      <c r="V547" s="355"/>
      <c r="W547" s="355"/>
      <c r="X547" s="355"/>
      <c r="Y547" s="355"/>
      <c r="Z547" s="355"/>
    </row>
    <row r="548" spans="1:26" ht="15.75" customHeight="1">
      <c r="A548" s="348"/>
      <c r="B548" s="353"/>
      <c r="C548" s="363"/>
      <c r="D548" s="355"/>
      <c r="E548" s="355"/>
      <c r="F548" s="355"/>
      <c r="G548" s="355"/>
      <c r="H548" s="355"/>
      <c r="I548" s="355"/>
      <c r="J548" s="355"/>
      <c r="K548" s="355"/>
      <c r="L548" s="355"/>
      <c r="M548" s="355"/>
      <c r="N548" s="355"/>
      <c r="O548" s="355"/>
      <c r="P548" s="355"/>
      <c r="Q548" s="355"/>
      <c r="R548" s="355"/>
      <c r="S548" s="355"/>
      <c r="T548" s="355"/>
      <c r="U548" s="355"/>
      <c r="V548" s="355"/>
      <c r="W548" s="355"/>
      <c r="X548" s="355"/>
      <c r="Y548" s="355"/>
      <c r="Z548" s="355"/>
    </row>
    <row r="549" spans="1:26" ht="15.75" customHeight="1">
      <c r="A549" s="348"/>
      <c r="B549" s="353"/>
      <c r="C549" s="363"/>
      <c r="D549" s="355"/>
      <c r="E549" s="355"/>
      <c r="F549" s="355"/>
      <c r="G549" s="355"/>
      <c r="H549" s="355"/>
      <c r="I549" s="355"/>
      <c r="J549" s="355"/>
      <c r="K549" s="355"/>
      <c r="L549" s="355"/>
      <c r="M549" s="355"/>
      <c r="N549" s="355"/>
      <c r="O549" s="355"/>
      <c r="P549" s="355"/>
      <c r="Q549" s="355"/>
      <c r="R549" s="355"/>
      <c r="S549" s="355"/>
      <c r="T549" s="355"/>
      <c r="U549" s="355"/>
      <c r="V549" s="355"/>
      <c r="W549" s="355"/>
      <c r="X549" s="355"/>
      <c r="Y549" s="355"/>
      <c r="Z549" s="355"/>
    </row>
    <row r="550" spans="1:26" ht="15.75" customHeight="1">
      <c r="A550" s="348"/>
      <c r="B550" s="353"/>
      <c r="C550" s="363"/>
      <c r="D550" s="355"/>
      <c r="E550" s="355"/>
      <c r="F550" s="355"/>
      <c r="G550" s="355"/>
      <c r="H550" s="355"/>
      <c r="I550" s="355"/>
      <c r="J550" s="355"/>
      <c r="K550" s="355"/>
      <c r="L550" s="355"/>
      <c r="M550" s="355"/>
      <c r="N550" s="355"/>
      <c r="O550" s="355"/>
      <c r="P550" s="355"/>
      <c r="Q550" s="355"/>
      <c r="R550" s="355"/>
      <c r="S550" s="355"/>
      <c r="T550" s="355"/>
      <c r="U550" s="355"/>
      <c r="V550" s="355"/>
      <c r="W550" s="355"/>
      <c r="X550" s="355"/>
      <c r="Y550" s="355"/>
      <c r="Z550" s="355"/>
    </row>
    <row r="551" spans="1:26" ht="15.75" customHeight="1">
      <c r="A551" s="348"/>
      <c r="B551" s="353"/>
      <c r="C551" s="363"/>
      <c r="D551" s="355"/>
      <c r="E551" s="355"/>
      <c r="F551" s="355"/>
      <c r="G551" s="355"/>
      <c r="H551" s="355"/>
      <c r="I551" s="355"/>
      <c r="J551" s="355"/>
      <c r="K551" s="355"/>
      <c r="L551" s="355"/>
      <c r="M551" s="355"/>
      <c r="N551" s="355"/>
      <c r="O551" s="355"/>
      <c r="P551" s="355"/>
      <c r="Q551" s="355"/>
      <c r="R551" s="355"/>
      <c r="S551" s="355"/>
      <c r="T551" s="355"/>
      <c r="U551" s="355"/>
      <c r="V551" s="355"/>
      <c r="W551" s="355"/>
      <c r="X551" s="355"/>
      <c r="Y551" s="355"/>
      <c r="Z551" s="355"/>
    </row>
    <row r="552" spans="1:26" ht="15.75" customHeight="1">
      <c r="A552" s="348"/>
      <c r="B552" s="353"/>
      <c r="C552" s="363"/>
      <c r="D552" s="355"/>
      <c r="E552" s="355"/>
      <c r="F552" s="355"/>
      <c r="G552" s="355"/>
      <c r="H552" s="355"/>
      <c r="I552" s="355"/>
      <c r="J552" s="355"/>
      <c r="K552" s="355"/>
      <c r="L552" s="355"/>
      <c r="M552" s="355"/>
      <c r="N552" s="355"/>
      <c r="O552" s="355"/>
      <c r="P552" s="355"/>
      <c r="Q552" s="355"/>
      <c r="R552" s="355"/>
      <c r="S552" s="355"/>
      <c r="T552" s="355"/>
      <c r="U552" s="355"/>
      <c r="V552" s="355"/>
      <c r="W552" s="355"/>
      <c r="X552" s="355"/>
      <c r="Y552" s="355"/>
      <c r="Z552" s="355"/>
    </row>
    <row r="553" spans="1:26" ht="15.75" customHeight="1">
      <c r="A553" s="348"/>
      <c r="B553" s="353"/>
      <c r="C553" s="363"/>
      <c r="D553" s="355"/>
      <c r="E553" s="355"/>
      <c r="F553" s="355"/>
      <c r="G553" s="355"/>
      <c r="H553" s="355"/>
      <c r="I553" s="355"/>
      <c r="J553" s="355"/>
      <c r="K553" s="355"/>
      <c r="L553" s="355"/>
      <c r="M553" s="355"/>
      <c r="N553" s="355"/>
      <c r="O553" s="355"/>
      <c r="P553" s="355"/>
      <c r="Q553" s="355"/>
      <c r="R553" s="355"/>
      <c r="S553" s="355"/>
      <c r="T553" s="355"/>
      <c r="U553" s="355"/>
      <c r="V553" s="355"/>
      <c r="W553" s="355"/>
      <c r="X553" s="355"/>
      <c r="Y553" s="355"/>
      <c r="Z553" s="355"/>
    </row>
    <row r="554" spans="1:26" ht="15.75" customHeight="1">
      <c r="A554" s="348"/>
      <c r="B554" s="353"/>
      <c r="C554" s="363"/>
      <c r="D554" s="355"/>
      <c r="E554" s="355"/>
      <c r="F554" s="355"/>
      <c r="G554" s="355"/>
      <c r="H554" s="355"/>
      <c r="I554" s="355"/>
      <c r="J554" s="355"/>
      <c r="K554" s="355"/>
      <c r="L554" s="355"/>
      <c r="M554" s="355"/>
      <c r="N554" s="355"/>
      <c r="O554" s="355"/>
      <c r="P554" s="355"/>
      <c r="Q554" s="355"/>
      <c r="R554" s="355"/>
      <c r="S554" s="355"/>
      <c r="T554" s="355"/>
      <c r="U554" s="355"/>
      <c r="V554" s="355"/>
      <c r="W554" s="355"/>
      <c r="X554" s="355"/>
      <c r="Y554" s="355"/>
      <c r="Z554" s="355"/>
    </row>
    <row r="555" spans="1:26" ht="15.75" customHeight="1">
      <c r="A555" s="348"/>
      <c r="B555" s="353"/>
      <c r="C555" s="363"/>
      <c r="D555" s="355"/>
      <c r="E555" s="355"/>
      <c r="F555" s="355"/>
      <c r="G555" s="355"/>
      <c r="H555" s="355"/>
      <c r="I555" s="355"/>
      <c r="J555" s="355"/>
      <c r="K555" s="355"/>
      <c r="L555" s="355"/>
      <c r="M555" s="355"/>
      <c r="N555" s="355"/>
      <c r="O555" s="355"/>
      <c r="P555" s="355"/>
      <c r="Q555" s="355"/>
      <c r="R555" s="355"/>
      <c r="S555" s="355"/>
      <c r="T555" s="355"/>
      <c r="U555" s="355"/>
      <c r="V555" s="355"/>
      <c r="W555" s="355"/>
      <c r="X555" s="355"/>
      <c r="Y555" s="355"/>
      <c r="Z555" s="355"/>
    </row>
    <row r="556" spans="1:26" ht="15.75" customHeight="1">
      <c r="A556" s="348"/>
      <c r="B556" s="353"/>
      <c r="C556" s="363"/>
      <c r="D556" s="355"/>
      <c r="E556" s="355"/>
      <c r="F556" s="355"/>
      <c r="G556" s="355"/>
      <c r="H556" s="355"/>
      <c r="I556" s="355"/>
      <c r="J556" s="355"/>
      <c r="K556" s="355"/>
      <c r="L556" s="355"/>
      <c r="M556" s="355"/>
      <c r="N556" s="355"/>
      <c r="O556" s="355"/>
      <c r="P556" s="355"/>
      <c r="Q556" s="355"/>
      <c r="R556" s="355"/>
      <c r="S556" s="355"/>
      <c r="T556" s="355"/>
      <c r="U556" s="355"/>
      <c r="V556" s="355"/>
      <c r="W556" s="355"/>
      <c r="X556" s="355"/>
      <c r="Y556" s="355"/>
      <c r="Z556" s="355"/>
    </row>
    <row r="557" spans="1:26" ht="15.75" customHeight="1">
      <c r="A557" s="348"/>
      <c r="B557" s="353"/>
      <c r="C557" s="363"/>
      <c r="D557" s="355"/>
      <c r="E557" s="355"/>
      <c r="F557" s="355"/>
      <c r="G557" s="355"/>
      <c r="H557" s="355"/>
      <c r="I557" s="355"/>
      <c r="J557" s="355"/>
      <c r="K557" s="355"/>
      <c r="L557" s="355"/>
      <c r="M557" s="355"/>
      <c r="N557" s="355"/>
      <c r="O557" s="355"/>
      <c r="P557" s="355"/>
      <c r="Q557" s="355"/>
      <c r="R557" s="355"/>
      <c r="S557" s="355"/>
      <c r="T557" s="355"/>
      <c r="U557" s="355"/>
      <c r="V557" s="355"/>
      <c r="W557" s="355"/>
      <c r="X557" s="355"/>
      <c r="Y557" s="355"/>
      <c r="Z557" s="355"/>
    </row>
    <row r="558" spans="1:26" ht="15.75" customHeight="1">
      <c r="A558" s="348"/>
      <c r="B558" s="353"/>
      <c r="C558" s="363"/>
      <c r="D558" s="355"/>
      <c r="E558" s="355"/>
      <c r="F558" s="355"/>
      <c r="G558" s="355"/>
      <c r="H558" s="355"/>
      <c r="I558" s="355"/>
      <c r="J558" s="355"/>
      <c r="K558" s="355"/>
      <c r="L558" s="355"/>
      <c r="M558" s="355"/>
      <c r="N558" s="355"/>
      <c r="O558" s="355"/>
      <c r="P558" s="355"/>
      <c r="Q558" s="355"/>
      <c r="R558" s="355"/>
      <c r="S558" s="355"/>
      <c r="T558" s="355"/>
      <c r="U558" s="355"/>
      <c r="V558" s="355"/>
      <c r="W558" s="355"/>
      <c r="X558" s="355"/>
      <c r="Y558" s="355"/>
      <c r="Z558" s="355"/>
    </row>
    <row r="559" spans="1:26" ht="15.75" customHeight="1">
      <c r="A559" s="348"/>
      <c r="B559" s="353"/>
      <c r="C559" s="363"/>
      <c r="D559" s="355"/>
      <c r="E559" s="355"/>
      <c r="F559" s="355"/>
      <c r="G559" s="355"/>
      <c r="H559" s="355"/>
      <c r="I559" s="355"/>
      <c r="J559" s="355"/>
      <c r="K559" s="355"/>
      <c r="L559" s="355"/>
      <c r="M559" s="355"/>
      <c r="N559" s="355"/>
      <c r="O559" s="355"/>
      <c r="P559" s="355"/>
      <c r="Q559" s="355"/>
      <c r="R559" s="355"/>
      <c r="S559" s="355"/>
      <c r="T559" s="355"/>
      <c r="U559" s="355"/>
      <c r="V559" s="355"/>
      <c r="W559" s="355"/>
      <c r="X559" s="355"/>
      <c r="Y559" s="355"/>
      <c r="Z559" s="355"/>
    </row>
    <row r="560" spans="1:26" ht="15.75" customHeight="1">
      <c r="A560" s="348"/>
      <c r="B560" s="353"/>
      <c r="C560" s="363"/>
      <c r="D560" s="355"/>
      <c r="E560" s="355"/>
      <c r="F560" s="355"/>
      <c r="G560" s="355"/>
      <c r="H560" s="355"/>
      <c r="I560" s="355"/>
      <c r="J560" s="355"/>
      <c r="K560" s="355"/>
      <c r="L560" s="355"/>
      <c r="M560" s="355"/>
      <c r="N560" s="355"/>
      <c r="O560" s="355"/>
      <c r="P560" s="355"/>
      <c r="Q560" s="355"/>
      <c r="R560" s="355"/>
      <c r="S560" s="355"/>
      <c r="T560" s="355"/>
      <c r="U560" s="355"/>
      <c r="V560" s="355"/>
      <c r="W560" s="355"/>
      <c r="X560" s="355"/>
      <c r="Y560" s="355"/>
      <c r="Z560" s="355"/>
    </row>
    <row r="561" spans="1:26" ht="15.75" customHeight="1">
      <c r="A561" s="348"/>
      <c r="B561" s="353"/>
      <c r="C561" s="363"/>
      <c r="D561" s="355"/>
      <c r="E561" s="355"/>
      <c r="F561" s="355"/>
      <c r="G561" s="355"/>
      <c r="H561" s="355"/>
      <c r="I561" s="355"/>
      <c r="J561" s="355"/>
      <c r="K561" s="355"/>
      <c r="L561" s="355"/>
      <c r="M561" s="355"/>
      <c r="N561" s="355"/>
      <c r="O561" s="355"/>
      <c r="P561" s="355"/>
      <c r="Q561" s="355"/>
      <c r="R561" s="355"/>
      <c r="S561" s="355"/>
      <c r="T561" s="355"/>
      <c r="U561" s="355"/>
      <c r="V561" s="355"/>
      <c r="W561" s="355"/>
      <c r="X561" s="355"/>
      <c r="Y561" s="355"/>
      <c r="Z561" s="355"/>
    </row>
    <row r="562" spans="1:26" ht="15.75" customHeight="1">
      <c r="A562" s="348"/>
      <c r="B562" s="353"/>
      <c r="C562" s="363"/>
      <c r="D562" s="355"/>
      <c r="E562" s="355"/>
      <c r="F562" s="355"/>
      <c r="G562" s="355"/>
      <c r="H562" s="355"/>
      <c r="I562" s="355"/>
      <c r="J562" s="355"/>
      <c r="K562" s="355"/>
      <c r="L562" s="355"/>
      <c r="M562" s="355"/>
      <c r="N562" s="355"/>
      <c r="O562" s="355"/>
      <c r="P562" s="355"/>
      <c r="Q562" s="355"/>
      <c r="R562" s="355"/>
      <c r="S562" s="355"/>
      <c r="T562" s="355"/>
      <c r="U562" s="355"/>
      <c r="V562" s="355"/>
      <c r="W562" s="355"/>
      <c r="X562" s="355"/>
      <c r="Y562" s="355"/>
      <c r="Z562" s="355"/>
    </row>
    <row r="563" spans="1:26" ht="15.75" customHeight="1">
      <c r="A563" s="348"/>
      <c r="B563" s="353"/>
      <c r="C563" s="363"/>
      <c r="D563" s="355"/>
      <c r="E563" s="355"/>
      <c r="F563" s="355"/>
      <c r="G563" s="355"/>
      <c r="H563" s="355"/>
      <c r="I563" s="355"/>
      <c r="J563" s="355"/>
      <c r="K563" s="355"/>
      <c r="L563" s="355"/>
      <c r="M563" s="355"/>
      <c r="N563" s="355"/>
      <c r="O563" s="355"/>
      <c r="P563" s="355"/>
      <c r="Q563" s="355"/>
      <c r="R563" s="355"/>
      <c r="S563" s="355"/>
      <c r="T563" s="355"/>
      <c r="U563" s="355"/>
      <c r="V563" s="355"/>
      <c r="W563" s="355"/>
      <c r="X563" s="355"/>
      <c r="Y563" s="355"/>
      <c r="Z563" s="355"/>
    </row>
    <row r="564" spans="1:26" ht="15.75" customHeight="1">
      <c r="A564" s="348"/>
      <c r="B564" s="353"/>
      <c r="C564" s="363"/>
      <c r="D564" s="355"/>
      <c r="E564" s="355"/>
      <c r="F564" s="355"/>
      <c r="G564" s="355"/>
      <c r="H564" s="355"/>
      <c r="I564" s="355"/>
      <c r="J564" s="355"/>
      <c r="K564" s="355"/>
      <c r="L564" s="355"/>
      <c r="M564" s="355"/>
      <c r="N564" s="355"/>
      <c r="O564" s="355"/>
      <c r="P564" s="355"/>
      <c r="Q564" s="355"/>
      <c r="R564" s="355"/>
      <c r="S564" s="355"/>
      <c r="T564" s="355"/>
      <c r="U564" s="355"/>
      <c r="V564" s="355"/>
      <c r="W564" s="355"/>
      <c r="X564" s="355"/>
      <c r="Y564" s="355"/>
      <c r="Z564" s="355"/>
    </row>
    <row r="565" spans="1:26" ht="15.75" customHeight="1">
      <c r="A565" s="348"/>
      <c r="B565" s="353"/>
      <c r="C565" s="363"/>
      <c r="D565" s="355"/>
      <c r="E565" s="355"/>
      <c r="F565" s="355"/>
      <c r="G565" s="355"/>
      <c r="H565" s="355"/>
      <c r="I565" s="355"/>
      <c r="J565" s="355"/>
      <c r="K565" s="355"/>
      <c r="L565" s="355"/>
      <c r="M565" s="355"/>
      <c r="N565" s="355"/>
      <c r="O565" s="355"/>
      <c r="P565" s="355"/>
      <c r="Q565" s="355"/>
      <c r="R565" s="355"/>
      <c r="S565" s="355"/>
      <c r="T565" s="355"/>
      <c r="U565" s="355"/>
      <c r="V565" s="355"/>
      <c r="W565" s="355"/>
      <c r="X565" s="355"/>
      <c r="Y565" s="355"/>
      <c r="Z565" s="355"/>
    </row>
    <row r="566" spans="1:26" ht="15.75" customHeight="1">
      <c r="A566" s="348"/>
      <c r="B566" s="353"/>
      <c r="C566" s="363"/>
      <c r="D566" s="355"/>
      <c r="E566" s="355"/>
      <c r="F566" s="355"/>
      <c r="G566" s="355"/>
      <c r="H566" s="355"/>
      <c r="I566" s="355"/>
      <c r="J566" s="355"/>
      <c r="K566" s="355"/>
      <c r="L566" s="355"/>
      <c r="M566" s="355"/>
      <c r="N566" s="355"/>
      <c r="O566" s="355"/>
      <c r="P566" s="355"/>
      <c r="Q566" s="355"/>
      <c r="R566" s="355"/>
      <c r="S566" s="355"/>
      <c r="T566" s="355"/>
      <c r="U566" s="355"/>
      <c r="V566" s="355"/>
      <c r="W566" s="355"/>
      <c r="X566" s="355"/>
      <c r="Y566" s="355"/>
      <c r="Z566" s="355"/>
    </row>
    <row r="567" spans="1:26" ht="15.75" customHeight="1">
      <c r="A567" s="348"/>
      <c r="B567" s="353"/>
      <c r="C567" s="363"/>
      <c r="D567" s="355"/>
      <c r="E567" s="355"/>
      <c r="F567" s="355"/>
      <c r="G567" s="355"/>
      <c r="H567" s="355"/>
      <c r="I567" s="355"/>
      <c r="J567" s="355"/>
      <c r="K567" s="355"/>
      <c r="L567" s="355"/>
      <c r="M567" s="355"/>
      <c r="N567" s="355"/>
      <c r="O567" s="355"/>
      <c r="P567" s="355"/>
      <c r="Q567" s="355"/>
      <c r="R567" s="355"/>
      <c r="S567" s="355"/>
      <c r="T567" s="355"/>
      <c r="U567" s="355"/>
      <c r="V567" s="355"/>
      <c r="W567" s="355"/>
      <c r="X567" s="355"/>
      <c r="Y567" s="355"/>
      <c r="Z567" s="355"/>
    </row>
    <row r="568" spans="1:26" ht="15.75" customHeight="1">
      <c r="A568" s="348"/>
      <c r="B568" s="353"/>
      <c r="C568" s="363"/>
      <c r="D568" s="355"/>
      <c r="E568" s="355"/>
      <c r="F568" s="355"/>
      <c r="G568" s="355"/>
      <c r="H568" s="355"/>
      <c r="I568" s="355"/>
      <c r="J568" s="355"/>
      <c r="K568" s="355"/>
      <c r="L568" s="355"/>
      <c r="M568" s="355"/>
      <c r="N568" s="355"/>
      <c r="O568" s="355"/>
      <c r="P568" s="355"/>
      <c r="Q568" s="355"/>
      <c r="R568" s="355"/>
      <c r="S568" s="355"/>
      <c r="T568" s="355"/>
      <c r="U568" s="355"/>
      <c r="V568" s="355"/>
      <c r="W568" s="355"/>
      <c r="X568" s="355"/>
      <c r="Y568" s="355"/>
      <c r="Z568" s="355"/>
    </row>
    <row r="569" spans="1:26" ht="15.75" customHeight="1">
      <c r="A569" s="348"/>
      <c r="B569" s="353"/>
      <c r="C569" s="363"/>
      <c r="D569" s="355"/>
      <c r="E569" s="355"/>
      <c r="F569" s="355"/>
      <c r="G569" s="355"/>
      <c r="H569" s="355"/>
      <c r="I569" s="355"/>
      <c r="J569" s="355"/>
      <c r="K569" s="355"/>
      <c r="L569" s="355"/>
      <c r="M569" s="355"/>
      <c r="N569" s="355"/>
      <c r="O569" s="355"/>
      <c r="P569" s="355"/>
      <c r="Q569" s="355"/>
      <c r="R569" s="355"/>
      <c r="S569" s="355"/>
      <c r="T569" s="355"/>
      <c r="U569" s="355"/>
      <c r="V569" s="355"/>
      <c r="W569" s="355"/>
      <c r="X569" s="355"/>
      <c r="Y569" s="355"/>
      <c r="Z569" s="355"/>
    </row>
    <row r="570" spans="1:26" ht="15.75" customHeight="1">
      <c r="A570" s="348"/>
      <c r="B570" s="353"/>
      <c r="C570" s="363"/>
      <c r="D570" s="355"/>
      <c r="E570" s="355"/>
      <c r="F570" s="355"/>
      <c r="G570" s="355"/>
      <c r="H570" s="355"/>
      <c r="I570" s="355"/>
      <c r="J570" s="355"/>
      <c r="K570" s="355"/>
      <c r="L570" s="355"/>
      <c r="M570" s="355"/>
      <c r="N570" s="355"/>
      <c r="O570" s="355"/>
      <c r="P570" s="355"/>
      <c r="Q570" s="355"/>
      <c r="R570" s="355"/>
      <c r="S570" s="355"/>
      <c r="T570" s="355"/>
      <c r="U570" s="355"/>
      <c r="V570" s="355"/>
      <c r="W570" s="355"/>
      <c r="X570" s="355"/>
      <c r="Y570" s="355"/>
      <c r="Z570" s="355"/>
    </row>
    <row r="571" spans="1:26" ht="15.75" customHeight="1">
      <c r="A571" s="348"/>
      <c r="B571" s="353"/>
      <c r="C571" s="363"/>
      <c r="D571" s="355"/>
      <c r="E571" s="355"/>
      <c r="F571" s="355"/>
      <c r="G571" s="355"/>
      <c r="H571" s="355"/>
      <c r="I571" s="355"/>
      <c r="J571" s="355"/>
      <c r="K571" s="355"/>
      <c r="L571" s="355"/>
      <c r="M571" s="355"/>
      <c r="N571" s="355"/>
      <c r="O571" s="355"/>
      <c r="P571" s="355"/>
      <c r="Q571" s="355"/>
      <c r="R571" s="355"/>
      <c r="S571" s="355"/>
      <c r="T571" s="355"/>
      <c r="U571" s="355"/>
      <c r="V571" s="355"/>
      <c r="W571" s="355"/>
      <c r="X571" s="355"/>
      <c r="Y571" s="355"/>
      <c r="Z571" s="355"/>
    </row>
    <row r="572" spans="1:26" ht="15.75" customHeight="1">
      <c r="A572" s="348"/>
      <c r="B572" s="353"/>
      <c r="C572" s="363"/>
      <c r="D572" s="355"/>
      <c r="E572" s="355"/>
      <c r="F572" s="355"/>
      <c r="G572" s="355"/>
      <c r="H572" s="355"/>
      <c r="I572" s="355"/>
      <c r="J572" s="355"/>
      <c r="K572" s="355"/>
      <c r="L572" s="355"/>
      <c r="M572" s="355"/>
      <c r="N572" s="355"/>
      <c r="O572" s="355"/>
      <c r="P572" s="355"/>
      <c r="Q572" s="355"/>
      <c r="R572" s="355"/>
      <c r="S572" s="355"/>
      <c r="T572" s="355"/>
      <c r="U572" s="355"/>
      <c r="V572" s="355"/>
      <c r="W572" s="355"/>
      <c r="X572" s="355"/>
      <c r="Y572" s="355"/>
      <c r="Z572" s="355"/>
    </row>
    <row r="573" spans="1:26" ht="15.75" customHeight="1">
      <c r="A573" s="348"/>
      <c r="B573" s="353"/>
      <c r="C573" s="363"/>
      <c r="D573" s="355"/>
      <c r="E573" s="355"/>
      <c r="F573" s="355"/>
      <c r="G573" s="355"/>
      <c r="H573" s="355"/>
      <c r="I573" s="355"/>
      <c r="J573" s="355"/>
      <c r="K573" s="355"/>
      <c r="L573" s="355"/>
      <c r="M573" s="355"/>
      <c r="N573" s="355"/>
      <c r="O573" s="355"/>
      <c r="P573" s="355"/>
      <c r="Q573" s="355"/>
      <c r="R573" s="355"/>
      <c r="S573" s="355"/>
      <c r="T573" s="355"/>
      <c r="U573" s="355"/>
      <c r="V573" s="355"/>
      <c r="W573" s="355"/>
      <c r="X573" s="355"/>
      <c r="Y573" s="355"/>
      <c r="Z573" s="355"/>
    </row>
    <row r="574" spans="1:26" ht="15.75" customHeight="1">
      <c r="A574" s="348"/>
      <c r="B574" s="353"/>
      <c r="C574" s="363"/>
      <c r="D574" s="355"/>
      <c r="E574" s="355"/>
      <c r="F574" s="355"/>
      <c r="G574" s="355"/>
      <c r="H574" s="355"/>
      <c r="I574" s="355"/>
      <c r="J574" s="355"/>
      <c r="K574" s="355"/>
      <c r="L574" s="355"/>
      <c r="M574" s="355"/>
      <c r="N574" s="355"/>
      <c r="O574" s="355"/>
      <c r="P574" s="355"/>
      <c r="Q574" s="355"/>
      <c r="R574" s="355"/>
      <c r="S574" s="355"/>
      <c r="T574" s="355"/>
      <c r="U574" s="355"/>
      <c r="V574" s="355"/>
      <c r="W574" s="355"/>
      <c r="X574" s="355"/>
      <c r="Y574" s="355"/>
      <c r="Z574" s="355"/>
    </row>
    <row r="575" spans="1:26" ht="15.75" customHeight="1">
      <c r="A575" s="348"/>
      <c r="B575" s="353"/>
      <c r="C575" s="363"/>
      <c r="D575" s="355"/>
      <c r="E575" s="355"/>
      <c r="F575" s="355"/>
      <c r="G575" s="355"/>
      <c r="H575" s="355"/>
      <c r="I575" s="355"/>
      <c r="J575" s="355"/>
      <c r="K575" s="355"/>
      <c r="L575" s="355"/>
      <c r="M575" s="355"/>
      <c r="N575" s="355"/>
      <c r="O575" s="355"/>
      <c r="P575" s="355"/>
      <c r="Q575" s="355"/>
      <c r="R575" s="355"/>
      <c r="S575" s="355"/>
      <c r="T575" s="355"/>
      <c r="U575" s="355"/>
      <c r="V575" s="355"/>
      <c r="W575" s="355"/>
      <c r="X575" s="355"/>
      <c r="Y575" s="355"/>
      <c r="Z575" s="355"/>
    </row>
    <row r="576" spans="1:26" ht="15.75" customHeight="1">
      <c r="A576" s="348"/>
      <c r="B576" s="353"/>
      <c r="C576" s="363"/>
      <c r="D576" s="355"/>
      <c r="E576" s="355"/>
      <c r="F576" s="355"/>
      <c r="G576" s="355"/>
      <c r="H576" s="355"/>
      <c r="I576" s="355"/>
      <c r="J576" s="355"/>
      <c r="K576" s="355"/>
      <c r="L576" s="355"/>
      <c r="M576" s="355"/>
      <c r="N576" s="355"/>
      <c r="O576" s="355"/>
      <c r="P576" s="355"/>
      <c r="Q576" s="355"/>
      <c r="R576" s="355"/>
      <c r="S576" s="355"/>
      <c r="T576" s="355"/>
      <c r="U576" s="355"/>
      <c r="V576" s="355"/>
      <c r="W576" s="355"/>
      <c r="X576" s="355"/>
      <c r="Y576" s="355"/>
      <c r="Z576" s="355"/>
    </row>
    <row r="577" spans="1:26" ht="15.75" customHeight="1">
      <c r="A577" s="348"/>
      <c r="B577" s="353"/>
      <c r="C577" s="363"/>
      <c r="D577" s="355"/>
      <c r="E577" s="355"/>
      <c r="F577" s="355"/>
      <c r="G577" s="355"/>
      <c r="H577" s="355"/>
      <c r="I577" s="355"/>
      <c r="J577" s="355"/>
      <c r="K577" s="355"/>
      <c r="L577" s="355"/>
      <c r="M577" s="355"/>
      <c r="N577" s="355"/>
      <c r="O577" s="355"/>
      <c r="P577" s="355"/>
      <c r="Q577" s="355"/>
      <c r="R577" s="355"/>
      <c r="S577" s="355"/>
      <c r="T577" s="355"/>
      <c r="U577" s="355"/>
      <c r="V577" s="355"/>
      <c r="W577" s="355"/>
      <c r="X577" s="355"/>
      <c r="Y577" s="355"/>
      <c r="Z577" s="355"/>
    </row>
    <row r="578" spans="1:26" ht="15.75" customHeight="1">
      <c r="A578" s="348"/>
      <c r="B578" s="353"/>
      <c r="C578" s="363"/>
      <c r="D578" s="355"/>
      <c r="E578" s="355"/>
      <c r="F578" s="355"/>
      <c r="G578" s="355"/>
      <c r="H578" s="355"/>
      <c r="I578" s="355"/>
      <c r="J578" s="355"/>
      <c r="K578" s="355"/>
      <c r="L578" s="355"/>
      <c r="M578" s="355"/>
      <c r="N578" s="355"/>
      <c r="O578" s="355"/>
      <c r="P578" s="355"/>
      <c r="Q578" s="355"/>
      <c r="R578" s="355"/>
      <c r="S578" s="355"/>
      <c r="T578" s="355"/>
      <c r="U578" s="355"/>
      <c r="V578" s="355"/>
      <c r="W578" s="355"/>
      <c r="X578" s="355"/>
      <c r="Y578" s="355"/>
      <c r="Z578" s="355"/>
    </row>
    <row r="579" spans="1:26" ht="15.75" customHeight="1">
      <c r="A579" s="348"/>
      <c r="B579" s="353"/>
      <c r="C579" s="363"/>
      <c r="D579" s="355"/>
      <c r="E579" s="355"/>
      <c r="F579" s="355"/>
      <c r="G579" s="355"/>
      <c r="H579" s="355"/>
      <c r="I579" s="355"/>
      <c r="J579" s="355"/>
      <c r="K579" s="355"/>
      <c r="L579" s="355"/>
      <c r="M579" s="355"/>
      <c r="N579" s="355"/>
      <c r="O579" s="355"/>
      <c r="P579" s="355"/>
      <c r="Q579" s="355"/>
      <c r="R579" s="355"/>
      <c r="S579" s="355"/>
      <c r="T579" s="355"/>
      <c r="U579" s="355"/>
      <c r="V579" s="355"/>
      <c r="W579" s="355"/>
      <c r="X579" s="355"/>
      <c r="Y579" s="355"/>
      <c r="Z579" s="355"/>
    </row>
    <row r="580" spans="1:26" ht="15.75" customHeight="1">
      <c r="A580" s="348"/>
      <c r="B580" s="353"/>
      <c r="C580" s="363"/>
      <c r="D580" s="355"/>
      <c r="E580" s="355"/>
      <c r="F580" s="355"/>
      <c r="G580" s="355"/>
      <c r="H580" s="355"/>
      <c r="I580" s="355"/>
      <c r="J580" s="355"/>
      <c r="K580" s="355"/>
      <c r="L580" s="355"/>
      <c r="M580" s="355"/>
      <c r="N580" s="355"/>
      <c r="O580" s="355"/>
      <c r="P580" s="355"/>
      <c r="Q580" s="355"/>
      <c r="R580" s="355"/>
      <c r="S580" s="355"/>
      <c r="T580" s="355"/>
      <c r="U580" s="355"/>
      <c r="V580" s="355"/>
      <c r="W580" s="355"/>
      <c r="X580" s="355"/>
      <c r="Y580" s="355"/>
      <c r="Z580" s="355"/>
    </row>
    <row r="581" spans="1:26" ht="15.75" customHeight="1">
      <c r="A581" s="348"/>
      <c r="B581" s="353"/>
      <c r="C581" s="363"/>
      <c r="D581" s="355"/>
      <c r="E581" s="355"/>
      <c r="F581" s="355"/>
      <c r="G581" s="355"/>
      <c r="H581" s="355"/>
      <c r="I581" s="355"/>
      <c r="J581" s="355"/>
      <c r="K581" s="355"/>
      <c r="L581" s="355"/>
      <c r="M581" s="355"/>
      <c r="N581" s="355"/>
      <c r="O581" s="355"/>
      <c r="P581" s="355"/>
      <c r="Q581" s="355"/>
      <c r="R581" s="355"/>
      <c r="S581" s="355"/>
      <c r="T581" s="355"/>
      <c r="U581" s="355"/>
      <c r="V581" s="355"/>
      <c r="W581" s="355"/>
      <c r="X581" s="355"/>
      <c r="Y581" s="355"/>
      <c r="Z581" s="355"/>
    </row>
    <row r="582" spans="1:26" ht="15.75" customHeight="1">
      <c r="A582" s="348"/>
      <c r="B582" s="353"/>
      <c r="C582" s="363"/>
      <c r="D582" s="355"/>
      <c r="E582" s="355"/>
      <c r="F582" s="355"/>
      <c r="G582" s="355"/>
      <c r="H582" s="355"/>
      <c r="I582" s="355"/>
      <c r="J582" s="355"/>
      <c r="K582" s="355"/>
      <c r="L582" s="355"/>
      <c r="M582" s="355"/>
      <c r="N582" s="355"/>
      <c r="O582" s="355"/>
      <c r="P582" s="355"/>
      <c r="Q582" s="355"/>
      <c r="R582" s="355"/>
      <c r="S582" s="355"/>
      <c r="T582" s="355"/>
      <c r="U582" s="355"/>
      <c r="V582" s="355"/>
      <c r="W582" s="355"/>
      <c r="X582" s="355"/>
      <c r="Y582" s="355"/>
      <c r="Z582" s="355"/>
    </row>
    <row r="583" spans="1:26" ht="15.75" customHeight="1">
      <c r="A583" s="348"/>
      <c r="B583" s="353"/>
      <c r="C583" s="363"/>
      <c r="D583" s="355"/>
      <c r="E583" s="355"/>
      <c r="F583" s="355"/>
      <c r="G583" s="355"/>
      <c r="H583" s="355"/>
      <c r="I583" s="355"/>
      <c r="J583" s="355"/>
      <c r="K583" s="355"/>
      <c r="L583" s="355"/>
      <c r="M583" s="355"/>
      <c r="N583" s="355"/>
      <c r="O583" s="355"/>
      <c r="P583" s="355"/>
      <c r="Q583" s="355"/>
      <c r="R583" s="355"/>
      <c r="S583" s="355"/>
      <c r="T583" s="355"/>
      <c r="U583" s="355"/>
      <c r="V583" s="355"/>
      <c r="W583" s="355"/>
      <c r="X583" s="355"/>
      <c r="Y583" s="355"/>
      <c r="Z583" s="355"/>
    </row>
    <row r="584" spans="1:26" ht="15.75" customHeight="1">
      <c r="A584" s="348"/>
      <c r="B584" s="353"/>
      <c r="C584" s="363"/>
      <c r="D584" s="355"/>
      <c r="E584" s="355"/>
      <c r="F584" s="355"/>
      <c r="G584" s="355"/>
      <c r="H584" s="355"/>
      <c r="I584" s="355"/>
      <c r="J584" s="355"/>
      <c r="K584" s="355"/>
      <c r="L584" s="355"/>
      <c r="M584" s="355"/>
      <c r="N584" s="355"/>
      <c r="O584" s="355"/>
      <c r="P584" s="355"/>
      <c r="Q584" s="355"/>
      <c r="R584" s="355"/>
      <c r="S584" s="355"/>
      <c r="T584" s="355"/>
      <c r="U584" s="355"/>
      <c r="V584" s="355"/>
      <c r="W584" s="355"/>
      <c r="X584" s="355"/>
      <c r="Y584" s="355"/>
      <c r="Z584" s="355"/>
    </row>
    <row r="585" spans="1:26" ht="15.75" customHeight="1">
      <c r="A585" s="348"/>
      <c r="B585" s="353"/>
      <c r="C585" s="363"/>
      <c r="D585" s="355"/>
      <c r="E585" s="355"/>
      <c r="F585" s="355"/>
      <c r="G585" s="355"/>
      <c r="H585" s="355"/>
      <c r="I585" s="355"/>
      <c r="J585" s="355"/>
      <c r="K585" s="355"/>
      <c r="L585" s="355"/>
      <c r="M585" s="355"/>
      <c r="N585" s="355"/>
      <c r="O585" s="355"/>
      <c r="P585" s="355"/>
      <c r="Q585" s="355"/>
      <c r="R585" s="355"/>
      <c r="S585" s="355"/>
      <c r="T585" s="355"/>
      <c r="U585" s="355"/>
      <c r="V585" s="355"/>
      <c r="W585" s="355"/>
      <c r="X585" s="355"/>
      <c r="Y585" s="355"/>
      <c r="Z585" s="355"/>
    </row>
    <row r="586" spans="1:26" ht="15.75" customHeight="1">
      <c r="A586" s="348"/>
      <c r="B586" s="353"/>
      <c r="C586" s="363"/>
      <c r="D586" s="355"/>
      <c r="E586" s="355"/>
      <c r="F586" s="355"/>
      <c r="G586" s="355"/>
      <c r="H586" s="355"/>
      <c r="I586" s="355"/>
      <c r="J586" s="355"/>
      <c r="K586" s="355"/>
      <c r="L586" s="355"/>
      <c r="M586" s="355"/>
      <c r="N586" s="355"/>
      <c r="O586" s="355"/>
      <c r="P586" s="355"/>
      <c r="Q586" s="355"/>
      <c r="R586" s="355"/>
      <c r="S586" s="355"/>
      <c r="T586" s="355"/>
      <c r="U586" s="355"/>
      <c r="V586" s="355"/>
      <c r="W586" s="355"/>
      <c r="X586" s="355"/>
      <c r="Y586" s="355"/>
      <c r="Z586" s="355"/>
    </row>
    <row r="587" spans="1:26" ht="15.75" customHeight="1">
      <c r="A587" s="348"/>
      <c r="B587" s="353"/>
      <c r="C587" s="363"/>
      <c r="D587" s="355"/>
      <c r="E587" s="355"/>
      <c r="F587" s="355"/>
      <c r="G587" s="355"/>
      <c r="H587" s="355"/>
      <c r="I587" s="355"/>
      <c r="J587" s="355"/>
      <c r="K587" s="355"/>
      <c r="L587" s="355"/>
      <c r="M587" s="355"/>
      <c r="N587" s="355"/>
      <c r="O587" s="355"/>
      <c r="P587" s="355"/>
      <c r="Q587" s="355"/>
      <c r="R587" s="355"/>
      <c r="S587" s="355"/>
      <c r="T587" s="355"/>
      <c r="U587" s="355"/>
      <c r="V587" s="355"/>
      <c r="W587" s="355"/>
      <c r="X587" s="355"/>
      <c r="Y587" s="355"/>
      <c r="Z587" s="355"/>
    </row>
    <row r="588" spans="1:26" ht="15.75" customHeight="1">
      <c r="A588" s="348"/>
      <c r="B588" s="353"/>
      <c r="C588" s="363"/>
      <c r="D588" s="355"/>
      <c r="E588" s="355"/>
      <c r="F588" s="355"/>
      <c r="G588" s="355"/>
      <c r="H588" s="355"/>
      <c r="I588" s="355"/>
      <c r="J588" s="355"/>
      <c r="K588" s="355"/>
      <c r="L588" s="355"/>
      <c r="M588" s="355"/>
      <c r="N588" s="355"/>
      <c r="O588" s="355"/>
      <c r="P588" s="355"/>
      <c r="Q588" s="355"/>
      <c r="R588" s="355"/>
      <c r="S588" s="355"/>
      <c r="T588" s="355"/>
      <c r="U588" s="355"/>
      <c r="V588" s="355"/>
      <c r="W588" s="355"/>
      <c r="X588" s="355"/>
      <c r="Y588" s="355"/>
      <c r="Z588" s="355"/>
    </row>
    <row r="589" spans="1:26" ht="15.75" customHeight="1">
      <c r="A589" s="348"/>
      <c r="B589" s="353"/>
      <c r="C589" s="363"/>
      <c r="D589" s="355"/>
      <c r="E589" s="355"/>
      <c r="F589" s="355"/>
      <c r="G589" s="355"/>
      <c r="H589" s="355"/>
      <c r="I589" s="355"/>
      <c r="J589" s="355"/>
      <c r="K589" s="355"/>
      <c r="L589" s="355"/>
      <c r="M589" s="355"/>
      <c r="N589" s="355"/>
      <c r="O589" s="355"/>
      <c r="P589" s="355"/>
      <c r="Q589" s="355"/>
      <c r="R589" s="355"/>
      <c r="S589" s="355"/>
      <c r="T589" s="355"/>
      <c r="U589" s="355"/>
      <c r="V589" s="355"/>
      <c r="W589" s="355"/>
      <c r="X589" s="355"/>
      <c r="Y589" s="355"/>
      <c r="Z589" s="355"/>
    </row>
    <row r="590" spans="1:26" ht="15.75" customHeight="1">
      <c r="A590" s="348"/>
      <c r="B590" s="353"/>
      <c r="C590" s="363"/>
      <c r="D590" s="355"/>
      <c r="E590" s="355"/>
      <c r="F590" s="355"/>
      <c r="G590" s="355"/>
      <c r="H590" s="355"/>
      <c r="I590" s="355"/>
      <c r="J590" s="355"/>
      <c r="K590" s="355"/>
      <c r="L590" s="355"/>
      <c r="M590" s="355"/>
      <c r="N590" s="355"/>
      <c r="O590" s="355"/>
      <c r="P590" s="355"/>
      <c r="Q590" s="355"/>
      <c r="R590" s="355"/>
      <c r="S590" s="355"/>
      <c r="T590" s="355"/>
      <c r="U590" s="355"/>
      <c r="V590" s="355"/>
      <c r="W590" s="355"/>
      <c r="X590" s="355"/>
      <c r="Y590" s="355"/>
      <c r="Z590" s="355"/>
    </row>
    <row r="591" spans="1:26" ht="15.75" customHeight="1">
      <c r="A591" s="348"/>
      <c r="B591" s="353"/>
      <c r="C591" s="363"/>
      <c r="D591" s="355"/>
      <c r="E591" s="355"/>
      <c r="F591" s="355"/>
      <c r="G591" s="355"/>
      <c r="H591" s="355"/>
      <c r="I591" s="355"/>
      <c r="J591" s="355"/>
      <c r="K591" s="355"/>
      <c r="L591" s="355"/>
      <c r="M591" s="355"/>
      <c r="N591" s="355"/>
      <c r="O591" s="355"/>
      <c r="P591" s="355"/>
      <c r="Q591" s="355"/>
      <c r="R591" s="355"/>
      <c r="S591" s="355"/>
      <c r="T591" s="355"/>
      <c r="U591" s="355"/>
      <c r="V591" s="355"/>
      <c r="W591" s="355"/>
      <c r="X591" s="355"/>
      <c r="Y591" s="355"/>
      <c r="Z591" s="355"/>
    </row>
    <row r="592" spans="1:26" ht="15.75" customHeight="1">
      <c r="A592" s="348"/>
      <c r="B592" s="353"/>
      <c r="C592" s="363"/>
      <c r="D592" s="355"/>
      <c r="E592" s="355"/>
      <c r="F592" s="355"/>
      <c r="G592" s="355"/>
      <c r="H592" s="355"/>
      <c r="I592" s="355"/>
      <c r="J592" s="355"/>
      <c r="K592" s="355"/>
      <c r="L592" s="355"/>
      <c r="M592" s="355"/>
      <c r="N592" s="355"/>
      <c r="O592" s="355"/>
      <c r="P592" s="355"/>
      <c r="Q592" s="355"/>
      <c r="R592" s="355"/>
      <c r="S592" s="355"/>
      <c r="T592" s="355"/>
      <c r="U592" s="355"/>
      <c r="V592" s="355"/>
      <c r="W592" s="355"/>
      <c r="X592" s="355"/>
      <c r="Y592" s="355"/>
      <c r="Z592" s="355"/>
    </row>
    <row r="593" spans="1:26" ht="15.75" customHeight="1">
      <c r="A593" s="348"/>
      <c r="B593" s="353"/>
      <c r="C593" s="363"/>
      <c r="D593" s="355"/>
      <c r="E593" s="355"/>
      <c r="F593" s="355"/>
      <c r="G593" s="355"/>
      <c r="H593" s="355"/>
      <c r="I593" s="355"/>
      <c r="J593" s="355"/>
      <c r="K593" s="355"/>
      <c r="L593" s="355"/>
      <c r="M593" s="355"/>
      <c r="N593" s="355"/>
      <c r="O593" s="355"/>
      <c r="P593" s="355"/>
      <c r="Q593" s="355"/>
      <c r="R593" s="355"/>
      <c r="S593" s="355"/>
      <c r="T593" s="355"/>
      <c r="U593" s="355"/>
      <c r="V593" s="355"/>
      <c r="W593" s="355"/>
      <c r="X593" s="355"/>
      <c r="Y593" s="355"/>
      <c r="Z593" s="355"/>
    </row>
    <row r="594" spans="1:26" ht="15.75" customHeight="1">
      <c r="A594" s="348"/>
      <c r="B594" s="353"/>
      <c r="C594" s="363"/>
      <c r="D594" s="355"/>
      <c r="E594" s="355"/>
      <c r="F594" s="355"/>
      <c r="G594" s="355"/>
      <c r="H594" s="355"/>
      <c r="I594" s="355"/>
      <c r="J594" s="355"/>
      <c r="K594" s="355"/>
      <c r="L594" s="355"/>
      <c r="M594" s="355"/>
      <c r="N594" s="355"/>
      <c r="O594" s="355"/>
      <c r="P594" s="355"/>
      <c r="Q594" s="355"/>
      <c r="R594" s="355"/>
      <c r="S594" s="355"/>
      <c r="T594" s="355"/>
      <c r="U594" s="355"/>
      <c r="V594" s="355"/>
      <c r="W594" s="355"/>
      <c r="X594" s="355"/>
      <c r="Y594" s="355"/>
      <c r="Z594" s="355"/>
    </row>
    <row r="595" spans="1:26" ht="15.75" customHeight="1">
      <c r="A595" s="348"/>
      <c r="B595" s="353"/>
      <c r="C595" s="363"/>
      <c r="D595" s="355"/>
      <c r="E595" s="355"/>
      <c r="F595" s="355"/>
      <c r="G595" s="355"/>
      <c r="H595" s="355"/>
      <c r="I595" s="355"/>
      <c r="J595" s="355"/>
      <c r="K595" s="355"/>
      <c r="L595" s="355"/>
      <c r="M595" s="355"/>
      <c r="N595" s="355"/>
      <c r="O595" s="355"/>
      <c r="P595" s="355"/>
      <c r="Q595" s="355"/>
      <c r="R595" s="355"/>
      <c r="S595" s="355"/>
      <c r="T595" s="355"/>
      <c r="U595" s="355"/>
      <c r="V595" s="355"/>
      <c r="W595" s="355"/>
      <c r="X595" s="355"/>
      <c r="Y595" s="355"/>
      <c r="Z595" s="355"/>
    </row>
    <row r="596" spans="1:26" ht="15.75" customHeight="1">
      <c r="A596" s="348"/>
      <c r="B596" s="353"/>
      <c r="C596" s="363"/>
      <c r="D596" s="355"/>
      <c r="E596" s="355"/>
      <c r="F596" s="355"/>
      <c r="G596" s="355"/>
      <c r="H596" s="355"/>
      <c r="I596" s="355"/>
      <c r="J596" s="355"/>
      <c r="K596" s="355"/>
      <c r="L596" s="355"/>
      <c r="M596" s="355"/>
      <c r="N596" s="355"/>
      <c r="O596" s="355"/>
      <c r="P596" s="355"/>
      <c r="Q596" s="355"/>
      <c r="R596" s="355"/>
      <c r="S596" s="355"/>
      <c r="T596" s="355"/>
      <c r="U596" s="355"/>
      <c r="V596" s="355"/>
      <c r="W596" s="355"/>
      <c r="X596" s="355"/>
      <c r="Y596" s="355"/>
      <c r="Z596" s="355"/>
    </row>
    <row r="597" spans="1:26" ht="15.75" customHeight="1">
      <c r="A597" s="348"/>
      <c r="B597" s="353"/>
      <c r="C597" s="363"/>
      <c r="D597" s="355"/>
      <c r="E597" s="355"/>
      <c r="F597" s="355"/>
      <c r="G597" s="355"/>
      <c r="H597" s="355"/>
      <c r="I597" s="355"/>
      <c r="J597" s="355"/>
      <c r="K597" s="355"/>
      <c r="L597" s="355"/>
      <c r="M597" s="355"/>
      <c r="N597" s="355"/>
      <c r="O597" s="355"/>
      <c r="P597" s="355"/>
      <c r="Q597" s="355"/>
      <c r="R597" s="355"/>
      <c r="S597" s="355"/>
      <c r="T597" s="355"/>
      <c r="U597" s="355"/>
      <c r="V597" s="355"/>
      <c r="W597" s="355"/>
      <c r="X597" s="355"/>
      <c r="Y597" s="355"/>
      <c r="Z597" s="355"/>
    </row>
    <row r="598" spans="1:26" ht="15.75" customHeight="1">
      <c r="A598" s="348"/>
      <c r="B598" s="353"/>
      <c r="C598" s="363"/>
      <c r="D598" s="355"/>
      <c r="E598" s="355"/>
      <c r="F598" s="355"/>
      <c r="G598" s="355"/>
      <c r="H598" s="355"/>
      <c r="I598" s="355"/>
      <c r="J598" s="355"/>
      <c r="K598" s="355"/>
      <c r="L598" s="355"/>
      <c r="M598" s="355"/>
      <c r="N598" s="355"/>
      <c r="O598" s="355"/>
      <c r="P598" s="355"/>
      <c r="Q598" s="355"/>
      <c r="R598" s="355"/>
      <c r="S598" s="355"/>
      <c r="T598" s="355"/>
      <c r="U598" s="355"/>
      <c r="V598" s="355"/>
      <c r="W598" s="355"/>
      <c r="X598" s="355"/>
      <c r="Y598" s="355"/>
      <c r="Z598" s="355"/>
    </row>
    <row r="599" spans="1:26" ht="15.75" customHeight="1">
      <c r="A599" s="348"/>
      <c r="B599" s="353"/>
      <c r="C599" s="363"/>
      <c r="D599" s="355"/>
      <c r="E599" s="355"/>
      <c r="F599" s="355"/>
      <c r="G599" s="355"/>
      <c r="H599" s="355"/>
      <c r="I599" s="355"/>
      <c r="J599" s="355"/>
      <c r="K599" s="355"/>
      <c r="L599" s="355"/>
      <c r="M599" s="355"/>
      <c r="N599" s="355"/>
      <c r="O599" s="355"/>
      <c r="P599" s="355"/>
      <c r="Q599" s="355"/>
      <c r="R599" s="355"/>
      <c r="S599" s="355"/>
      <c r="T599" s="355"/>
      <c r="U599" s="355"/>
      <c r="V599" s="355"/>
      <c r="W599" s="355"/>
      <c r="X599" s="355"/>
      <c r="Y599" s="355"/>
      <c r="Z599" s="355"/>
    </row>
    <row r="600" spans="1:26" ht="15.75" customHeight="1">
      <c r="A600" s="348"/>
      <c r="B600" s="353"/>
      <c r="C600" s="363"/>
      <c r="D600" s="355"/>
      <c r="E600" s="355"/>
      <c r="F600" s="355"/>
      <c r="G600" s="355"/>
      <c r="H600" s="355"/>
      <c r="I600" s="355"/>
      <c r="J600" s="355"/>
      <c r="K600" s="355"/>
      <c r="L600" s="355"/>
      <c r="M600" s="355"/>
      <c r="N600" s="355"/>
      <c r="O600" s="355"/>
      <c r="P600" s="355"/>
      <c r="Q600" s="355"/>
      <c r="R600" s="355"/>
      <c r="S600" s="355"/>
      <c r="T600" s="355"/>
      <c r="U600" s="355"/>
      <c r="V600" s="355"/>
      <c r="W600" s="355"/>
      <c r="X600" s="355"/>
      <c r="Y600" s="355"/>
      <c r="Z600" s="355"/>
    </row>
    <row r="601" spans="1:26" ht="15.75" customHeight="1">
      <c r="A601" s="348"/>
      <c r="B601" s="353"/>
      <c r="C601" s="363"/>
      <c r="D601" s="355"/>
      <c r="E601" s="355"/>
      <c r="F601" s="355"/>
      <c r="G601" s="355"/>
      <c r="H601" s="355"/>
      <c r="I601" s="355"/>
      <c r="J601" s="355"/>
      <c r="K601" s="355"/>
      <c r="L601" s="355"/>
      <c r="M601" s="355"/>
      <c r="N601" s="355"/>
      <c r="O601" s="355"/>
      <c r="P601" s="355"/>
      <c r="Q601" s="355"/>
      <c r="R601" s="355"/>
      <c r="S601" s="355"/>
      <c r="T601" s="355"/>
      <c r="U601" s="355"/>
      <c r="V601" s="355"/>
      <c r="W601" s="355"/>
      <c r="X601" s="355"/>
      <c r="Y601" s="355"/>
      <c r="Z601" s="355"/>
    </row>
    <row r="602" spans="1:26" ht="15.75" customHeight="1">
      <c r="A602" s="348"/>
      <c r="B602" s="353"/>
      <c r="C602" s="363"/>
      <c r="D602" s="355"/>
      <c r="E602" s="355"/>
      <c r="F602" s="355"/>
      <c r="G602" s="355"/>
      <c r="H602" s="355"/>
      <c r="I602" s="355"/>
      <c r="J602" s="355"/>
      <c r="K602" s="355"/>
      <c r="L602" s="355"/>
      <c r="M602" s="355"/>
      <c r="N602" s="355"/>
      <c r="O602" s="355"/>
      <c r="P602" s="355"/>
      <c r="Q602" s="355"/>
      <c r="R602" s="355"/>
      <c r="S602" s="355"/>
      <c r="T602" s="355"/>
      <c r="U602" s="355"/>
      <c r="V602" s="355"/>
      <c r="W602" s="355"/>
      <c r="X602" s="355"/>
      <c r="Y602" s="355"/>
      <c r="Z602" s="355"/>
    </row>
    <row r="603" spans="1:26" ht="15.75" customHeight="1">
      <c r="A603" s="348"/>
      <c r="B603" s="353"/>
      <c r="C603" s="363"/>
      <c r="D603" s="355"/>
      <c r="E603" s="355"/>
      <c r="F603" s="355"/>
      <c r="G603" s="355"/>
      <c r="H603" s="355"/>
      <c r="I603" s="355"/>
      <c r="J603" s="355"/>
      <c r="K603" s="355"/>
      <c r="L603" s="355"/>
      <c r="M603" s="355"/>
      <c r="N603" s="355"/>
      <c r="O603" s="355"/>
      <c r="P603" s="355"/>
      <c r="Q603" s="355"/>
      <c r="R603" s="355"/>
      <c r="S603" s="355"/>
      <c r="T603" s="355"/>
      <c r="U603" s="355"/>
      <c r="V603" s="355"/>
      <c r="W603" s="355"/>
      <c r="X603" s="355"/>
      <c r="Y603" s="355"/>
      <c r="Z603" s="355"/>
    </row>
    <row r="604" spans="1:26" ht="15.75" customHeight="1">
      <c r="A604" s="348"/>
      <c r="B604" s="353"/>
      <c r="C604" s="363"/>
      <c r="D604" s="355"/>
      <c r="E604" s="355"/>
      <c r="F604" s="355"/>
      <c r="G604" s="355"/>
      <c r="H604" s="355"/>
      <c r="I604" s="355"/>
      <c r="J604" s="355"/>
      <c r="K604" s="355"/>
      <c r="L604" s="355"/>
      <c r="M604" s="355"/>
      <c r="N604" s="355"/>
      <c r="O604" s="355"/>
      <c r="P604" s="355"/>
      <c r="Q604" s="355"/>
      <c r="R604" s="355"/>
      <c r="S604" s="355"/>
      <c r="T604" s="355"/>
      <c r="U604" s="355"/>
      <c r="V604" s="355"/>
      <c r="W604" s="355"/>
      <c r="X604" s="355"/>
      <c r="Y604" s="355"/>
      <c r="Z604" s="355"/>
    </row>
    <row r="605" spans="1:26" ht="15.75" customHeight="1">
      <c r="A605" s="348"/>
      <c r="B605" s="353"/>
      <c r="C605" s="363"/>
      <c r="D605" s="355"/>
      <c r="E605" s="355"/>
      <c r="F605" s="355"/>
      <c r="G605" s="355"/>
      <c r="H605" s="355"/>
      <c r="I605" s="355"/>
      <c r="J605" s="355"/>
      <c r="K605" s="355"/>
      <c r="L605" s="355"/>
      <c r="M605" s="355"/>
      <c r="N605" s="355"/>
      <c r="O605" s="355"/>
      <c r="P605" s="355"/>
      <c r="Q605" s="355"/>
      <c r="R605" s="355"/>
      <c r="S605" s="355"/>
      <c r="T605" s="355"/>
      <c r="U605" s="355"/>
      <c r="V605" s="355"/>
      <c r="W605" s="355"/>
      <c r="X605" s="355"/>
      <c r="Y605" s="355"/>
      <c r="Z605" s="355"/>
    </row>
    <row r="606" spans="1:26" ht="15.75" customHeight="1">
      <c r="A606" s="348"/>
      <c r="B606" s="353"/>
      <c r="C606" s="363"/>
      <c r="D606" s="355"/>
      <c r="E606" s="355"/>
      <c r="F606" s="355"/>
      <c r="G606" s="355"/>
      <c r="H606" s="355"/>
      <c r="I606" s="355"/>
      <c r="J606" s="355"/>
      <c r="K606" s="355"/>
      <c r="L606" s="355"/>
      <c r="M606" s="355"/>
      <c r="N606" s="355"/>
      <c r="O606" s="355"/>
      <c r="P606" s="355"/>
      <c r="Q606" s="355"/>
      <c r="R606" s="355"/>
      <c r="S606" s="355"/>
      <c r="T606" s="355"/>
      <c r="U606" s="355"/>
      <c r="V606" s="355"/>
      <c r="W606" s="355"/>
      <c r="X606" s="355"/>
      <c r="Y606" s="355"/>
      <c r="Z606" s="355"/>
    </row>
    <row r="607" spans="1:26" ht="15.75" customHeight="1">
      <c r="A607" s="348"/>
      <c r="B607" s="353"/>
      <c r="C607" s="363"/>
      <c r="D607" s="355"/>
      <c r="E607" s="355"/>
      <c r="F607" s="355"/>
      <c r="G607" s="355"/>
      <c r="H607" s="355"/>
      <c r="I607" s="355"/>
      <c r="J607" s="355"/>
      <c r="K607" s="355"/>
      <c r="L607" s="355"/>
      <c r="M607" s="355"/>
      <c r="N607" s="355"/>
      <c r="O607" s="355"/>
      <c r="P607" s="355"/>
      <c r="Q607" s="355"/>
      <c r="R607" s="355"/>
      <c r="S607" s="355"/>
      <c r="T607" s="355"/>
      <c r="U607" s="355"/>
      <c r="V607" s="355"/>
      <c r="W607" s="355"/>
      <c r="X607" s="355"/>
      <c r="Y607" s="355"/>
      <c r="Z607" s="355"/>
    </row>
    <row r="608" spans="1:26" ht="15.75" customHeight="1">
      <c r="A608" s="348"/>
      <c r="B608" s="353"/>
      <c r="C608" s="363"/>
      <c r="D608" s="355"/>
      <c r="E608" s="355"/>
      <c r="F608" s="355"/>
      <c r="G608" s="355"/>
      <c r="H608" s="355"/>
      <c r="I608" s="355"/>
      <c r="J608" s="355"/>
      <c r="K608" s="355"/>
      <c r="L608" s="355"/>
      <c r="M608" s="355"/>
      <c r="N608" s="355"/>
      <c r="O608" s="355"/>
      <c r="P608" s="355"/>
      <c r="Q608" s="355"/>
      <c r="R608" s="355"/>
      <c r="S608" s="355"/>
      <c r="T608" s="355"/>
      <c r="U608" s="355"/>
      <c r="V608" s="355"/>
      <c r="W608" s="355"/>
      <c r="X608" s="355"/>
      <c r="Y608" s="355"/>
      <c r="Z608" s="355"/>
    </row>
    <row r="609" spans="1:26" ht="15.75" customHeight="1">
      <c r="A609" s="348"/>
      <c r="B609" s="353"/>
      <c r="C609" s="363"/>
      <c r="D609" s="355"/>
      <c r="E609" s="355"/>
      <c r="F609" s="355"/>
      <c r="G609" s="355"/>
      <c r="H609" s="355"/>
      <c r="I609" s="355"/>
      <c r="J609" s="355"/>
      <c r="K609" s="355"/>
      <c r="L609" s="355"/>
      <c r="M609" s="355"/>
      <c r="N609" s="355"/>
      <c r="O609" s="355"/>
      <c r="P609" s="355"/>
      <c r="Q609" s="355"/>
      <c r="R609" s="355"/>
      <c r="S609" s="355"/>
      <c r="T609" s="355"/>
      <c r="U609" s="355"/>
      <c r="V609" s="355"/>
      <c r="W609" s="355"/>
      <c r="X609" s="355"/>
      <c r="Y609" s="355"/>
      <c r="Z609" s="355"/>
    </row>
    <row r="610" spans="1:26" ht="15.75" customHeight="1">
      <c r="A610" s="348"/>
      <c r="B610" s="353"/>
      <c r="C610" s="363"/>
      <c r="D610" s="355"/>
      <c r="E610" s="355"/>
      <c r="F610" s="355"/>
      <c r="G610" s="355"/>
      <c r="H610" s="355"/>
      <c r="I610" s="355"/>
      <c r="J610" s="355"/>
      <c r="K610" s="355"/>
      <c r="L610" s="355"/>
      <c r="M610" s="355"/>
      <c r="N610" s="355"/>
      <c r="O610" s="355"/>
      <c r="P610" s="355"/>
      <c r="Q610" s="355"/>
      <c r="R610" s="355"/>
      <c r="S610" s="355"/>
      <c r="T610" s="355"/>
      <c r="U610" s="355"/>
      <c r="V610" s="355"/>
      <c r="W610" s="355"/>
      <c r="X610" s="355"/>
      <c r="Y610" s="355"/>
      <c r="Z610" s="355"/>
    </row>
    <row r="611" spans="1:26" ht="15.75" customHeight="1">
      <c r="A611" s="348"/>
      <c r="B611" s="353"/>
      <c r="C611" s="363"/>
      <c r="D611" s="355"/>
      <c r="E611" s="355"/>
      <c r="F611" s="355"/>
      <c r="G611" s="355"/>
      <c r="H611" s="355"/>
      <c r="I611" s="355"/>
      <c r="J611" s="355"/>
      <c r="K611" s="355"/>
      <c r="L611" s="355"/>
      <c r="M611" s="355"/>
      <c r="N611" s="355"/>
      <c r="O611" s="355"/>
      <c r="P611" s="355"/>
      <c r="Q611" s="355"/>
      <c r="R611" s="355"/>
      <c r="S611" s="355"/>
      <c r="T611" s="355"/>
      <c r="U611" s="355"/>
      <c r="V611" s="355"/>
      <c r="W611" s="355"/>
      <c r="X611" s="355"/>
      <c r="Y611" s="355"/>
      <c r="Z611" s="355"/>
    </row>
    <row r="612" spans="1:26" ht="15.75" customHeight="1">
      <c r="A612" s="348"/>
      <c r="B612" s="353"/>
      <c r="C612" s="363"/>
      <c r="D612" s="355"/>
      <c r="E612" s="355"/>
      <c r="F612" s="355"/>
      <c r="G612" s="355"/>
      <c r="H612" s="355"/>
      <c r="I612" s="355"/>
      <c r="J612" s="355"/>
      <c r="K612" s="355"/>
      <c r="L612" s="355"/>
      <c r="M612" s="355"/>
      <c r="N612" s="355"/>
      <c r="O612" s="355"/>
      <c r="P612" s="355"/>
      <c r="Q612" s="355"/>
      <c r="R612" s="355"/>
      <c r="S612" s="355"/>
      <c r="T612" s="355"/>
      <c r="U612" s="355"/>
      <c r="V612" s="355"/>
      <c r="W612" s="355"/>
      <c r="X612" s="355"/>
      <c r="Y612" s="355"/>
      <c r="Z612" s="355"/>
    </row>
    <row r="613" spans="1:26" ht="15.75" customHeight="1">
      <c r="A613" s="348"/>
      <c r="B613" s="353"/>
      <c r="C613" s="363"/>
      <c r="D613" s="355"/>
      <c r="E613" s="355"/>
      <c r="F613" s="355"/>
      <c r="G613" s="355"/>
      <c r="H613" s="355"/>
      <c r="I613" s="355"/>
      <c r="J613" s="355"/>
      <c r="K613" s="355"/>
      <c r="L613" s="355"/>
      <c r="M613" s="355"/>
      <c r="N613" s="355"/>
      <c r="O613" s="355"/>
      <c r="P613" s="355"/>
      <c r="Q613" s="355"/>
      <c r="R613" s="355"/>
      <c r="S613" s="355"/>
      <c r="T613" s="355"/>
      <c r="U613" s="355"/>
      <c r="V613" s="355"/>
      <c r="W613" s="355"/>
      <c r="X613" s="355"/>
      <c r="Y613" s="355"/>
      <c r="Z613" s="355"/>
    </row>
    <row r="614" spans="1:26" ht="15.75" customHeight="1">
      <c r="A614" s="348"/>
      <c r="B614" s="353"/>
      <c r="C614" s="363"/>
      <c r="D614" s="355"/>
      <c r="E614" s="355"/>
      <c r="F614" s="355"/>
      <c r="G614" s="355"/>
      <c r="H614" s="355"/>
      <c r="I614" s="355"/>
      <c r="J614" s="355"/>
      <c r="K614" s="355"/>
      <c r="L614" s="355"/>
      <c r="M614" s="355"/>
      <c r="N614" s="355"/>
      <c r="O614" s="355"/>
      <c r="P614" s="355"/>
      <c r="Q614" s="355"/>
      <c r="R614" s="355"/>
      <c r="S614" s="355"/>
      <c r="T614" s="355"/>
      <c r="U614" s="355"/>
      <c r="V614" s="355"/>
      <c r="W614" s="355"/>
      <c r="X614" s="355"/>
      <c r="Y614" s="355"/>
      <c r="Z614" s="355"/>
    </row>
    <row r="615" spans="1:26" ht="15.75" customHeight="1">
      <c r="A615" s="348"/>
      <c r="B615" s="353"/>
      <c r="C615" s="363"/>
      <c r="D615" s="355"/>
      <c r="E615" s="355"/>
      <c r="F615" s="355"/>
      <c r="G615" s="355"/>
      <c r="H615" s="355"/>
      <c r="I615" s="355"/>
      <c r="J615" s="355"/>
      <c r="K615" s="355"/>
      <c r="L615" s="355"/>
      <c r="M615" s="355"/>
      <c r="N615" s="355"/>
      <c r="O615" s="355"/>
      <c r="P615" s="355"/>
      <c r="Q615" s="355"/>
      <c r="R615" s="355"/>
      <c r="S615" s="355"/>
      <c r="T615" s="355"/>
      <c r="U615" s="355"/>
      <c r="V615" s="355"/>
      <c r="W615" s="355"/>
      <c r="X615" s="355"/>
      <c r="Y615" s="355"/>
      <c r="Z615" s="355"/>
    </row>
    <row r="616" spans="1:26" ht="15.75" customHeight="1">
      <c r="A616" s="348"/>
      <c r="B616" s="353"/>
      <c r="C616" s="363"/>
      <c r="D616" s="355"/>
      <c r="E616" s="355"/>
      <c r="F616" s="355"/>
      <c r="G616" s="355"/>
      <c r="H616" s="355"/>
      <c r="I616" s="355"/>
      <c r="J616" s="355"/>
      <c r="K616" s="355"/>
      <c r="L616" s="355"/>
      <c r="M616" s="355"/>
      <c r="N616" s="355"/>
      <c r="O616" s="355"/>
      <c r="P616" s="355"/>
      <c r="Q616" s="355"/>
      <c r="R616" s="355"/>
      <c r="S616" s="355"/>
      <c r="T616" s="355"/>
      <c r="U616" s="355"/>
      <c r="V616" s="355"/>
      <c r="W616" s="355"/>
      <c r="X616" s="355"/>
      <c r="Y616" s="355"/>
      <c r="Z616" s="355"/>
    </row>
    <row r="617" spans="1:26" ht="15.75" customHeight="1">
      <c r="A617" s="348"/>
      <c r="B617" s="353"/>
      <c r="C617" s="363"/>
      <c r="D617" s="355"/>
      <c r="E617" s="355"/>
      <c r="F617" s="355"/>
      <c r="G617" s="355"/>
      <c r="H617" s="355"/>
      <c r="I617" s="355"/>
      <c r="J617" s="355"/>
      <c r="K617" s="355"/>
      <c r="L617" s="355"/>
      <c r="M617" s="355"/>
      <c r="N617" s="355"/>
      <c r="O617" s="355"/>
      <c r="P617" s="355"/>
      <c r="Q617" s="355"/>
      <c r="R617" s="355"/>
      <c r="S617" s="355"/>
      <c r="T617" s="355"/>
      <c r="U617" s="355"/>
      <c r="V617" s="355"/>
      <c r="W617" s="355"/>
      <c r="X617" s="355"/>
      <c r="Y617" s="355"/>
      <c r="Z617" s="355"/>
    </row>
    <row r="618" spans="1:26" ht="15.75" customHeight="1">
      <c r="A618" s="348"/>
      <c r="B618" s="353"/>
      <c r="C618" s="363"/>
      <c r="D618" s="355"/>
      <c r="E618" s="355"/>
      <c r="F618" s="355"/>
      <c r="G618" s="355"/>
      <c r="H618" s="355"/>
      <c r="I618" s="355"/>
      <c r="J618" s="355"/>
      <c r="K618" s="355"/>
      <c r="L618" s="355"/>
      <c r="M618" s="355"/>
      <c r="N618" s="355"/>
      <c r="O618" s="355"/>
      <c r="P618" s="355"/>
      <c r="Q618" s="355"/>
      <c r="R618" s="355"/>
      <c r="S618" s="355"/>
      <c r="T618" s="355"/>
      <c r="U618" s="355"/>
      <c r="V618" s="355"/>
      <c r="W618" s="355"/>
      <c r="X618" s="355"/>
      <c r="Y618" s="355"/>
      <c r="Z618" s="355"/>
    </row>
    <row r="619" spans="1:26" ht="15.75" customHeight="1">
      <c r="A619" s="348"/>
      <c r="B619" s="353"/>
      <c r="C619" s="363"/>
      <c r="D619" s="355"/>
      <c r="E619" s="355"/>
      <c r="F619" s="355"/>
      <c r="G619" s="355"/>
      <c r="H619" s="355"/>
      <c r="I619" s="355"/>
      <c r="J619" s="355"/>
      <c r="K619" s="355"/>
      <c r="L619" s="355"/>
      <c r="M619" s="355"/>
      <c r="N619" s="355"/>
      <c r="O619" s="355"/>
      <c r="P619" s="355"/>
      <c r="Q619" s="355"/>
      <c r="R619" s="355"/>
      <c r="S619" s="355"/>
      <c r="T619" s="355"/>
      <c r="U619" s="355"/>
      <c r="V619" s="355"/>
      <c r="W619" s="355"/>
      <c r="X619" s="355"/>
      <c r="Y619" s="355"/>
      <c r="Z619" s="355"/>
    </row>
    <row r="620" spans="1:26" ht="15.75" customHeight="1">
      <c r="A620" s="348"/>
      <c r="B620" s="353"/>
      <c r="C620" s="363"/>
      <c r="D620" s="355"/>
      <c r="E620" s="355"/>
      <c r="F620" s="355"/>
      <c r="G620" s="355"/>
      <c r="H620" s="355"/>
      <c r="I620" s="355"/>
      <c r="J620" s="355"/>
      <c r="K620" s="355"/>
      <c r="L620" s="355"/>
      <c r="M620" s="355"/>
      <c r="N620" s="355"/>
      <c r="O620" s="355"/>
      <c r="P620" s="355"/>
      <c r="Q620" s="355"/>
      <c r="R620" s="355"/>
      <c r="S620" s="355"/>
      <c r="T620" s="355"/>
      <c r="U620" s="355"/>
      <c r="V620" s="355"/>
      <c r="W620" s="355"/>
      <c r="X620" s="355"/>
      <c r="Y620" s="355"/>
      <c r="Z620" s="355"/>
    </row>
    <row r="621" spans="1:26" ht="15.75" customHeight="1">
      <c r="A621" s="348"/>
      <c r="B621" s="353"/>
      <c r="C621" s="363"/>
      <c r="D621" s="355"/>
      <c r="E621" s="355"/>
      <c r="F621" s="355"/>
      <c r="G621" s="355"/>
      <c r="H621" s="355"/>
      <c r="I621" s="355"/>
      <c r="J621" s="355"/>
      <c r="K621" s="355"/>
      <c r="L621" s="355"/>
      <c r="M621" s="355"/>
      <c r="N621" s="355"/>
      <c r="O621" s="355"/>
      <c r="P621" s="355"/>
      <c r="Q621" s="355"/>
      <c r="R621" s="355"/>
      <c r="S621" s="355"/>
      <c r="T621" s="355"/>
      <c r="U621" s="355"/>
      <c r="V621" s="355"/>
      <c r="W621" s="355"/>
      <c r="X621" s="355"/>
      <c r="Y621" s="355"/>
      <c r="Z621" s="355"/>
    </row>
    <row r="622" spans="1:26" ht="15.75" customHeight="1">
      <c r="A622" s="348"/>
      <c r="B622" s="353"/>
      <c r="C622" s="363"/>
      <c r="D622" s="355"/>
      <c r="E622" s="355"/>
      <c r="F622" s="355"/>
      <c r="G622" s="355"/>
      <c r="H622" s="355"/>
      <c r="I622" s="355"/>
      <c r="J622" s="355"/>
      <c r="K622" s="355"/>
      <c r="L622" s="355"/>
      <c r="M622" s="355"/>
      <c r="N622" s="355"/>
      <c r="O622" s="355"/>
      <c r="P622" s="355"/>
      <c r="Q622" s="355"/>
      <c r="R622" s="355"/>
      <c r="S622" s="355"/>
      <c r="T622" s="355"/>
      <c r="U622" s="355"/>
      <c r="V622" s="355"/>
      <c r="W622" s="355"/>
      <c r="X622" s="355"/>
      <c r="Y622" s="355"/>
      <c r="Z622" s="355"/>
    </row>
    <row r="623" spans="1:26" ht="15.75" customHeight="1">
      <c r="A623" s="348"/>
      <c r="B623" s="353"/>
      <c r="C623" s="363"/>
      <c r="D623" s="355"/>
      <c r="E623" s="355"/>
      <c r="F623" s="355"/>
      <c r="G623" s="355"/>
      <c r="H623" s="355"/>
      <c r="I623" s="355"/>
      <c r="J623" s="355"/>
      <c r="K623" s="355"/>
      <c r="L623" s="355"/>
      <c r="M623" s="355"/>
      <c r="N623" s="355"/>
      <c r="O623" s="355"/>
      <c r="P623" s="355"/>
      <c r="Q623" s="355"/>
      <c r="R623" s="355"/>
      <c r="S623" s="355"/>
      <c r="T623" s="355"/>
      <c r="U623" s="355"/>
      <c r="V623" s="355"/>
      <c r="W623" s="355"/>
      <c r="X623" s="355"/>
      <c r="Y623" s="355"/>
      <c r="Z623" s="355"/>
    </row>
    <row r="624" spans="1:26" ht="15.75" customHeight="1">
      <c r="A624" s="348"/>
      <c r="B624" s="353"/>
      <c r="C624" s="363"/>
      <c r="D624" s="355"/>
      <c r="E624" s="355"/>
      <c r="F624" s="355"/>
      <c r="G624" s="355"/>
      <c r="H624" s="355"/>
      <c r="I624" s="355"/>
      <c r="J624" s="355"/>
      <c r="K624" s="355"/>
      <c r="L624" s="355"/>
      <c r="M624" s="355"/>
      <c r="N624" s="355"/>
      <c r="O624" s="355"/>
      <c r="P624" s="355"/>
      <c r="Q624" s="355"/>
      <c r="R624" s="355"/>
      <c r="S624" s="355"/>
      <c r="T624" s="355"/>
      <c r="U624" s="355"/>
      <c r="V624" s="355"/>
      <c r="W624" s="355"/>
      <c r="X624" s="355"/>
      <c r="Y624" s="355"/>
      <c r="Z624" s="355"/>
    </row>
    <row r="625" spans="1:26" ht="15.75" customHeight="1">
      <c r="A625" s="348"/>
      <c r="B625" s="353"/>
      <c r="C625" s="363"/>
      <c r="D625" s="355"/>
      <c r="E625" s="355"/>
      <c r="F625" s="355"/>
      <c r="G625" s="355"/>
      <c r="H625" s="355"/>
      <c r="I625" s="355"/>
      <c r="J625" s="355"/>
      <c r="K625" s="355"/>
      <c r="L625" s="355"/>
      <c r="M625" s="355"/>
      <c r="N625" s="355"/>
      <c r="O625" s="355"/>
      <c r="P625" s="355"/>
      <c r="Q625" s="355"/>
      <c r="R625" s="355"/>
      <c r="S625" s="355"/>
      <c r="T625" s="355"/>
      <c r="U625" s="355"/>
      <c r="V625" s="355"/>
      <c r="W625" s="355"/>
      <c r="X625" s="355"/>
      <c r="Y625" s="355"/>
      <c r="Z625" s="355"/>
    </row>
    <row r="626" spans="1:26" ht="15.75" customHeight="1">
      <c r="A626" s="348"/>
      <c r="B626" s="353"/>
      <c r="C626" s="363"/>
      <c r="D626" s="355"/>
      <c r="E626" s="355"/>
      <c r="F626" s="355"/>
      <c r="G626" s="355"/>
      <c r="H626" s="355"/>
      <c r="I626" s="355"/>
      <c r="J626" s="355"/>
      <c r="K626" s="355"/>
      <c r="L626" s="355"/>
      <c r="M626" s="355"/>
      <c r="N626" s="355"/>
      <c r="O626" s="355"/>
      <c r="P626" s="355"/>
      <c r="Q626" s="355"/>
      <c r="R626" s="355"/>
      <c r="S626" s="355"/>
      <c r="T626" s="355"/>
      <c r="U626" s="355"/>
      <c r="V626" s="355"/>
      <c r="W626" s="355"/>
      <c r="X626" s="355"/>
      <c r="Y626" s="355"/>
      <c r="Z626" s="355"/>
    </row>
    <row r="627" spans="1:26" ht="15.75" customHeight="1">
      <c r="A627" s="348"/>
      <c r="B627" s="353"/>
      <c r="C627" s="363"/>
      <c r="D627" s="355"/>
      <c r="E627" s="355"/>
      <c r="F627" s="355"/>
      <c r="G627" s="355"/>
      <c r="H627" s="355"/>
      <c r="I627" s="355"/>
      <c r="J627" s="355"/>
      <c r="K627" s="355"/>
      <c r="L627" s="355"/>
      <c r="M627" s="355"/>
      <c r="N627" s="355"/>
      <c r="O627" s="355"/>
      <c r="P627" s="355"/>
      <c r="Q627" s="355"/>
      <c r="R627" s="355"/>
      <c r="S627" s="355"/>
      <c r="T627" s="355"/>
      <c r="U627" s="355"/>
      <c r="V627" s="355"/>
      <c r="W627" s="355"/>
      <c r="X627" s="355"/>
      <c r="Y627" s="355"/>
      <c r="Z627" s="355"/>
    </row>
    <row r="628" spans="1:26" ht="15.75" customHeight="1">
      <c r="A628" s="348"/>
      <c r="B628" s="353"/>
      <c r="C628" s="363"/>
      <c r="D628" s="355"/>
      <c r="E628" s="355"/>
      <c r="F628" s="355"/>
      <c r="G628" s="355"/>
      <c r="H628" s="355"/>
      <c r="I628" s="355"/>
      <c r="J628" s="355"/>
      <c r="K628" s="355"/>
      <c r="L628" s="355"/>
      <c r="M628" s="355"/>
      <c r="N628" s="355"/>
      <c r="O628" s="355"/>
      <c r="P628" s="355"/>
      <c r="Q628" s="355"/>
      <c r="R628" s="355"/>
      <c r="S628" s="355"/>
      <c r="T628" s="355"/>
      <c r="U628" s="355"/>
      <c r="V628" s="355"/>
      <c r="W628" s="355"/>
      <c r="X628" s="355"/>
      <c r="Y628" s="355"/>
      <c r="Z628" s="355"/>
    </row>
    <row r="629" spans="1:26" ht="15.75" customHeight="1">
      <c r="A629" s="348"/>
      <c r="B629" s="353"/>
      <c r="C629" s="363"/>
      <c r="D629" s="355"/>
      <c r="E629" s="355"/>
      <c r="F629" s="355"/>
      <c r="G629" s="355"/>
      <c r="H629" s="355"/>
      <c r="I629" s="355"/>
      <c r="J629" s="355"/>
      <c r="K629" s="355"/>
      <c r="L629" s="355"/>
      <c r="M629" s="355"/>
      <c r="N629" s="355"/>
      <c r="O629" s="355"/>
      <c r="P629" s="355"/>
      <c r="Q629" s="355"/>
      <c r="R629" s="355"/>
      <c r="S629" s="355"/>
      <c r="T629" s="355"/>
      <c r="U629" s="355"/>
      <c r="V629" s="355"/>
      <c r="W629" s="355"/>
      <c r="X629" s="355"/>
      <c r="Y629" s="355"/>
      <c r="Z629" s="355"/>
    </row>
    <row r="630" spans="1:26" ht="15.75" customHeight="1">
      <c r="A630" s="348"/>
      <c r="B630" s="353"/>
      <c r="C630" s="363"/>
      <c r="D630" s="355"/>
      <c r="E630" s="355"/>
      <c r="F630" s="355"/>
      <c r="G630" s="355"/>
      <c r="H630" s="355"/>
      <c r="I630" s="355"/>
      <c r="J630" s="355"/>
      <c r="K630" s="355"/>
      <c r="L630" s="355"/>
      <c r="M630" s="355"/>
      <c r="N630" s="355"/>
      <c r="O630" s="355"/>
      <c r="P630" s="355"/>
      <c r="Q630" s="355"/>
      <c r="R630" s="355"/>
      <c r="S630" s="355"/>
      <c r="T630" s="355"/>
      <c r="U630" s="355"/>
      <c r="V630" s="355"/>
      <c r="W630" s="355"/>
      <c r="X630" s="355"/>
      <c r="Y630" s="355"/>
      <c r="Z630" s="355"/>
    </row>
    <row r="631" spans="1:26" ht="15.75" customHeight="1">
      <c r="A631" s="348"/>
      <c r="B631" s="353"/>
      <c r="C631" s="363"/>
      <c r="D631" s="355"/>
      <c r="E631" s="355"/>
      <c r="F631" s="355"/>
      <c r="G631" s="355"/>
      <c r="H631" s="355"/>
      <c r="I631" s="355"/>
      <c r="J631" s="355"/>
      <c r="K631" s="355"/>
      <c r="L631" s="355"/>
      <c r="M631" s="355"/>
      <c r="N631" s="355"/>
      <c r="O631" s="355"/>
      <c r="P631" s="355"/>
      <c r="Q631" s="355"/>
      <c r="R631" s="355"/>
      <c r="S631" s="355"/>
      <c r="T631" s="355"/>
      <c r="U631" s="355"/>
      <c r="V631" s="355"/>
      <c r="W631" s="355"/>
      <c r="X631" s="355"/>
      <c r="Y631" s="355"/>
      <c r="Z631" s="355"/>
    </row>
    <row r="632" spans="1:26" ht="15.75" customHeight="1">
      <c r="A632" s="348"/>
      <c r="B632" s="353"/>
      <c r="C632" s="363"/>
      <c r="D632" s="355"/>
      <c r="E632" s="355"/>
      <c r="F632" s="355"/>
      <c r="G632" s="355"/>
      <c r="H632" s="355"/>
      <c r="I632" s="355"/>
      <c r="J632" s="355"/>
      <c r="K632" s="355"/>
      <c r="L632" s="355"/>
      <c r="M632" s="355"/>
      <c r="N632" s="355"/>
      <c r="O632" s="355"/>
      <c r="P632" s="355"/>
      <c r="Q632" s="355"/>
      <c r="R632" s="355"/>
      <c r="S632" s="355"/>
      <c r="T632" s="355"/>
      <c r="U632" s="355"/>
      <c r="V632" s="355"/>
      <c r="W632" s="355"/>
      <c r="X632" s="355"/>
      <c r="Y632" s="355"/>
      <c r="Z632" s="355"/>
    </row>
    <row r="633" spans="1:26" ht="15.75" customHeight="1">
      <c r="A633" s="348"/>
      <c r="B633" s="353"/>
      <c r="C633" s="363"/>
      <c r="D633" s="355"/>
      <c r="E633" s="355"/>
      <c r="F633" s="355"/>
      <c r="G633" s="355"/>
      <c r="H633" s="355"/>
      <c r="I633" s="355"/>
      <c r="J633" s="355"/>
      <c r="K633" s="355"/>
      <c r="L633" s="355"/>
      <c r="M633" s="355"/>
      <c r="N633" s="355"/>
      <c r="O633" s="355"/>
      <c r="P633" s="355"/>
      <c r="Q633" s="355"/>
      <c r="R633" s="355"/>
      <c r="S633" s="355"/>
      <c r="T633" s="355"/>
      <c r="U633" s="355"/>
      <c r="V633" s="355"/>
      <c r="W633" s="355"/>
      <c r="X633" s="355"/>
      <c r="Y633" s="355"/>
      <c r="Z633" s="355"/>
    </row>
    <row r="634" spans="1:26" ht="15.75" customHeight="1">
      <c r="A634" s="348"/>
      <c r="B634" s="353"/>
      <c r="C634" s="363"/>
      <c r="D634" s="355"/>
      <c r="E634" s="355"/>
      <c r="F634" s="355"/>
      <c r="G634" s="355"/>
      <c r="H634" s="355"/>
      <c r="I634" s="355"/>
      <c r="J634" s="355"/>
      <c r="K634" s="355"/>
      <c r="L634" s="355"/>
      <c r="M634" s="355"/>
      <c r="N634" s="355"/>
      <c r="O634" s="355"/>
      <c r="P634" s="355"/>
      <c r="Q634" s="355"/>
      <c r="R634" s="355"/>
      <c r="S634" s="355"/>
      <c r="T634" s="355"/>
      <c r="U634" s="355"/>
      <c r="V634" s="355"/>
      <c r="W634" s="355"/>
      <c r="X634" s="355"/>
      <c r="Y634" s="355"/>
      <c r="Z634" s="355"/>
    </row>
    <row r="635" spans="1:26" ht="15.75" customHeight="1">
      <c r="A635" s="348"/>
      <c r="B635" s="353"/>
      <c r="C635" s="363"/>
      <c r="D635" s="355"/>
      <c r="E635" s="355"/>
      <c r="F635" s="355"/>
      <c r="G635" s="355"/>
      <c r="H635" s="355"/>
      <c r="I635" s="355"/>
      <c r="J635" s="355"/>
      <c r="K635" s="355"/>
      <c r="L635" s="355"/>
      <c r="M635" s="355"/>
      <c r="N635" s="355"/>
      <c r="O635" s="355"/>
      <c r="P635" s="355"/>
      <c r="Q635" s="355"/>
      <c r="R635" s="355"/>
      <c r="S635" s="355"/>
      <c r="T635" s="355"/>
      <c r="U635" s="355"/>
      <c r="V635" s="355"/>
      <c r="W635" s="355"/>
      <c r="X635" s="355"/>
      <c r="Y635" s="355"/>
      <c r="Z635" s="355"/>
    </row>
    <row r="636" spans="1:26" ht="15.75" customHeight="1">
      <c r="A636" s="348"/>
      <c r="B636" s="353"/>
      <c r="C636" s="363"/>
      <c r="D636" s="355"/>
      <c r="E636" s="355"/>
      <c r="F636" s="355"/>
      <c r="G636" s="355"/>
      <c r="H636" s="355"/>
      <c r="I636" s="355"/>
      <c r="J636" s="355"/>
      <c r="K636" s="355"/>
      <c r="L636" s="355"/>
      <c r="M636" s="355"/>
      <c r="N636" s="355"/>
      <c r="O636" s="355"/>
      <c r="P636" s="355"/>
      <c r="Q636" s="355"/>
      <c r="R636" s="355"/>
      <c r="S636" s="355"/>
      <c r="T636" s="355"/>
      <c r="U636" s="355"/>
      <c r="V636" s="355"/>
      <c r="W636" s="355"/>
      <c r="X636" s="355"/>
      <c r="Y636" s="355"/>
      <c r="Z636" s="355"/>
    </row>
    <row r="637" spans="1:26" ht="15.75" customHeight="1">
      <c r="A637" s="348"/>
      <c r="B637" s="353"/>
      <c r="C637" s="363"/>
      <c r="D637" s="355"/>
      <c r="E637" s="355"/>
      <c r="F637" s="355"/>
      <c r="G637" s="355"/>
      <c r="H637" s="355"/>
      <c r="I637" s="355"/>
      <c r="J637" s="355"/>
      <c r="K637" s="355"/>
      <c r="L637" s="355"/>
      <c r="M637" s="355"/>
      <c r="N637" s="355"/>
      <c r="O637" s="355"/>
      <c r="P637" s="355"/>
      <c r="Q637" s="355"/>
      <c r="R637" s="355"/>
      <c r="S637" s="355"/>
      <c r="T637" s="355"/>
      <c r="U637" s="355"/>
      <c r="V637" s="355"/>
      <c r="W637" s="355"/>
      <c r="X637" s="355"/>
      <c r="Y637" s="355"/>
      <c r="Z637" s="355"/>
    </row>
    <row r="638" spans="1:26" ht="15.75" customHeight="1">
      <c r="A638" s="348"/>
      <c r="B638" s="353"/>
      <c r="C638" s="363"/>
      <c r="D638" s="355"/>
      <c r="E638" s="355"/>
      <c r="F638" s="355"/>
      <c r="G638" s="355"/>
      <c r="H638" s="355"/>
      <c r="I638" s="355"/>
      <c r="J638" s="355"/>
      <c r="K638" s="355"/>
      <c r="L638" s="355"/>
      <c r="M638" s="355"/>
      <c r="N638" s="355"/>
      <c r="O638" s="355"/>
      <c r="P638" s="355"/>
      <c r="Q638" s="355"/>
      <c r="R638" s="355"/>
      <c r="S638" s="355"/>
      <c r="T638" s="355"/>
      <c r="U638" s="355"/>
      <c r="V638" s="355"/>
      <c r="W638" s="355"/>
      <c r="X638" s="355"/>
      <c r="Y638" s="355"/>
      <c r="Z638" s="355"/>
    </row>
    <row r="639" spans="1:26" ht="15.75" customHeight="1">
      <c r="A639" s="348"/>
      <c r="B639" s="353"/>
      <c r="C639" s="363"/>
      <c r="D639" s="355"/>
      <c r="E639" s="355"/>
      <c r="F639" s="355"/>
      <c r="G639" s="355"/>
      <c r="H639" s="355"/>
      <c r="I639" s="355"/>
      <c r="J639" s="355"/>
      <c r="K639" s="355"/>
      <c r="L639" s="355"/>
      <c r="M639" s="355"/>
      <c r="N639" s="355"/>
      <c r="O639" s="355"/>
      <c r="P639" s="355"/>
      <c r="Q639" s="355"/>
      <c r="R639" s="355"/>
      <c r="S639" s="355"/>
      <c r="T639" s="355"/>
      <c r="U639" s="355"/>
      <c r="V639" s="355"/>
      <c r="W639" s="355"/>
      <c r="X639" s="355"/>
      <c r="Y639" s="355"/>
      <c r="Z639" s="355"/>
    </row>
    <row r="640" spans="1:26" ht="15.75" customHeight="1">
      <c r="A640" s="348"/>
      <c r="B640" s="353"/>
      <c r="C640" s="363"/>
      <c r="D640" s="355"/>
      <c r="E640" s="355"/>
      <c r="F640" s="355"/>
      <c r="G640" s="355"/>
      <c r="H640" s="355"/>
      <c r="I640" s="355"/>
      <c r="J640" s="355"/>
      <c r="K640" s="355"/>
      <c r="L640" s="355"/>
      <c r="M640" s="355"/>
      <c r="N640" s="355"/>
      <c r="O640" s="355"/>
      <c r="P640" s="355"/>
      <c r="Q640" s="355"/>
      <c r="R640" s="355"/>
      <c r="S640" s="355"/>
      <c r="T640" s="355"/>
      <c r="U640" s="355"/>
      <c r="V640" s="355"/>
      <c r="W640" s="355"/>
      <c r="X640" s="355"/>
      <c r="Y640" s="355"/>
      <c r="Z640" s="355"/>
    </row>
    <row r="641" spans="1:26" ht="15.75" customHeight="1">
      <c r="A641" s="348"/>
      <c r="B641" s="353"/>
      <c r="C641" s="363"/>
      <c r="D641" s="355"/>
      <c r="E641" s="355"/>
      <c r="F641" s="355"/>
      <c r="G641" s="355"/>
      <c r="H641" s="355"/>
      <c r="I641" s="355"/>
      <c r="J641" s="355"/>
      <c r="K641" s="355"/>
      <c r="L641" s="355"/>
      <c r="M641" s="355"/>
      <c r="N641" s="355"/>
      <c r="O641" s="355"/>
      <c r="P641" s="355"/>
      <c r="Q641" s="355"/>
      <c r="R641" s="355"/>
      <c r="S641" s="355"/>
      <c r="T641" s="355"/>
      <c r="U641" s="355"/>
      <c r="V641" s="355"/>
      <c r="W641" s="355"/>
      <c r="X641" s="355"/>
      <c r="Y641" s="355"/>
      <c r="Z641" s="355"/>
    </row>
    <row r="642" spans="1:26" ht="15.75" customHeight="1">
      <c r="A642" s="348"/>
      <c r="B642" s="353"/>
      <c r="C642" s="363"/>
      <c r="D642" s="355"/>
      <c r="E642" s="355"/>
      <c r="F642" s="355"/>
      <c r="G642" s="355"/>
      <c r="H642" s="355"/>
      <c r="I642" s="355"/>
      <c r="J642" s="355"/>
      <c r="K642" s="355"/>
      <c r="L642" s="355"/>
      <c r="M642" s="355"/>
      <c r="N642" s="355"/>
      <c r="O642" s="355"/>
      <c r="P642" s="355"/>
      <c r="Q642" s="355"/>
      <c r="R642" s="355"/>
      <c r="S642" s="355"/>
      <c r="T642" s="355"/>
      <c r="U642" s="355"/>
      <c r="V642" s="355"/>
      <c r="W642" s="355"/>
      <c r="X642" s="355"/>
      <c r="Y642" s="355"/>
      <c r="Z642" s="355"/>
    </row>
    <row r="643" spans="1:26" ht="15.75" customHeight="1">
      <c r="A643" s="348"/>
      <c r="B643" s="353"/>
      <c r="C643" s="363"/>
      <c r="D643" s="355"/>
      <c r="E643" s="355"/>
      <c r="F643" s="355"/>
      <c r="G643" s="355"/>
      <c r="H643" s="355"/>
      <c r="I643" s="355"/>
      <c r="J643" s="355"/>
      <c r="K643" s="355"/>
      <c r="L643" s="355"/>
      <c r="M643" s="355"/>
      <c r="N643" s="355"/>
      <c r="O643" s="355"/>
      <c r="P643" s="355"/>
      <c r="Q643" s="355"/>
      <c r="R643" s="355"/>
      <c r="S643" s="355"/>
      <c r="T643" s="355"/>
      <c r="U643" s="355"/>
      <c r="V643" s="355"/>
      <c r="W643" s="355"/>
      <c r="X643" s="355"/>
      <c r="Y643" s="355"/>
      <c r="Z643" s="355"/>
    </row>
    <row r="644" spans="1:26" ht="15.75" customHeight="1">
      <c r="A644" s="348"/>
      <c r="B644" s="353"/>
      <c r="C644" s="363"/>
      <c r="D644" s="355"/>
      <c r="E644" s="355"/>
      <c r="F644" s="355"/>
      <c r="G644" s="355"/>
      <c r="H644" s="355"/>
      <c r="I644" s="355"/>
      <c r="J644" s="355"/>
      <c r="K644" s="355"/>
      <c r="L644" s="355"/>
      <c r="M644" s="355"/>
      <c r="N644" s="355"/>
      <c r="O644" s="355"/>
      <c r="P644" s="355"/>
      <c r="Q644" s="355"/>
      <c r="R644" s="355"/>
      <c r="S644" s="355"/>
      <c r="T644" s="355"/>
      <c r="U644" s="355"/>
      <c r="V644" s="355"/>
      <c r="W644" s="355"/>
      <c r="X644" s="355"/>
      <c r="Y644" s="355"/>
      <c r="Z644" s="355"/>
    </row>
    <row r="645" spans="1:26" ht="15.75" customHeight="1">
      <c r="A645" s="348"/>
      <c r="B645" s="353"/>
      <c r="C645" s="363"/>
      <c r="D645" s="355"/>
      <c r="E645" s="355"/>
      <c r="F645" s="355"/>
      <c r="G645" s="355"/>
      <c r="H645" s="355"/>
      <c r="I645" s="355"/>
      <c r="J645" s="355"/>
      <c r="K645" s="355"/>
      <c r="L645" s="355"/>
      <c r="M645" s="355"/>
      <c r="N645" s="355"/>
      <c r="O645" s="355"/>
      <c r="P645" s="355"/>
      <c r="Q645" s="355"/>
      <c r="R645" s="355"/>
      <c r="S645" s="355"/>
      <c r="T645" s="355"/>
      <c r="U645" s="355"/>
      <c r="V645" s="355"/>
      <c r="W645" s="355"/>
      <c r="X645" s="355"/>
      <c r="Y645" s="355"/>
      <c r="Z645" s="355"/>
    </row>
    <row r="646" spans="1:26" ht="15.75" customHeight="1">
      <c r="A646" s="348"/>
      <c r="B646" s="353"/>
      <c r="C646" s="363"/>
      <c r="D646" s="355"/>
      <c r="E646" s="355"/>
      <c r="F646" s="355"/>
      <c r="G646" s="355"/>
      <c r="H646" s="355"/>
      <c r="I646" s="355"/>
      <c r="J646" s="355"/>
      <c r="K646" s="355"/>
      <c r="L646" s="355"/>
      <c r="M646" s="355"/>
      <c r="N646" s="355"/>
      <c r="O646" s="355"/>
      <c r="P646" s="355"/>
      <c r="Q646" s="355"/>
      <c r="R646" s="355"/>
      <c r="S646" s="355"/>
      <c r="T646" s="355"/>
      <c r="U646" s="355"/>
      <c r="V646" s="355"/>
      <c r="W646" s="355"/>
      <c r="X646" s="355"/>
      <c r="Y646" s="355"/>
      <c r="Z646" s="355"/>
    </row>
    <row r="647" spans="1:26" ht="15.75" customHeight="1">
      <c r="A647" s="348"/>
      <c r="B647" s="353"/>
      <c r="C647" s="363"/>
      <c r="D647" s="355"/>
      <c r="E647" s="355"/>
      <c r="F647" s="355"/>
      <c r="G647" s="355"/>
      <c r="H647" s="355"/>
      <c r="I647" s="355"/>
      <c r="J647" s="355"/>
      <c r="K647" s="355"/>
      <c r="L647" s="355"/>
      <c r="M647" s="355"/>
      <c r="N647" s="355"/>
      <c r="O647" s="355"/>
      <c r="P647" s="355"/>
      <c r="Q647" s="355"/>
      <c r="R647" s="355"/>
      <c r="S647" s="355"/>
      <c r="T647" s="355"/>
      <c r="U647" s="355"/>
      <c r="V647" s="355"/>
      <c r="W647" s="355"/>
      <c r="X647" s="355"/>
      <c r="Y647" s="355"/>
      <c r="Z647" s="355"/>
    </row>
    <row r="648" spans="1:26" ht="15.75" customHeight="1">
      <c r="A648" s="348"/>
      <c r="B648" s="353"/>
      <c r="C648" s="363"/>
      <c r="D648" s="355"/>
      <c r="E648" s="355"/>
      <c r="F648" s="355"/>
      <c r="G648" s="355"/>
      <c r="H648" s="355"/>
      <c r="I648" s="355"/>
      <c r="J648" s="355"/>
      <c r="K648" s="355"/>
      <c r="L648" s="355"/>
      <c r="M648" s="355"/>
      <c r="N648" s="355"/>
      <c r="O648" s="355"/>
      <c r="P648" s="355"/>
      <c r="Q648" s="355"/>
      <c r="R648" s="355"/>
      <c r="S648" s="355"/>
      <c r="T648" s="355"/>
      <c r="U648" s="355"/>
      <c r="V648" s="355"/>
      <c r="W648" s="355"/>
      <c r="X648" s="355"/>
      <c r="Y648" s="355"/>
      <c r="Z648" s="355"/>
    </row>
    <row r="649" spans="1:26" ht="15.75" customHeight="1">
      <c r="A649" s="348"/>
      <c r="B649" s="353"/>
      <c r="C649" s="363"/>
      <c r="D649" s="355"/>
      <c r="E649" s="355"/>
      <c r="F649" s="355"/>
      <c r="G649" s="355"/>
      <c r="H649" s="355"/>
      <c r="I649" s="355"/>
      <c r="J649" s="355"/>
      <c r="K649" s="355"/>
      <c r="L649" s="355"/>
      <c r="M649" s="355"/>
      <c r="N649" s="355"/>
      <c r="O649" s="355"/>
      <c r="P649" s="355"/>
      <c r="Q649" s="355"/>
      <c r="R649" s="355"/>
      <c r="S649" s="355"/>
      <c r="T649" s="355"/>
      <c r="U649" s="355"/>
      <c r="V649" s="355"/>
      <c r="W649" s="355"/>
      <c r="X649" s="355"/>
      <c r="Y649" s="355"/>
      <c r="Z649" s="355"/>
    </row>
    <row r="650" spans="1:26" ht="15.75" customHeight="1">
      <c r="A650" s="348"/>
      <c r="B650" s="353"/>
      <c r="C650" s="363"/>
      <c r="D650" s="355"/>
      <c r="E650" s="355"/>
      <c r="F650" s="355"/>
      <c r="G650" s="355"/>
      <c r="H650" s="355"/>
      <c r="I650" s="355"/>
      <c r="J650" s="355"/>
      <c r="K650" s="355"/>
      <c r="L650" s="355"/>
      <c r="M650" s="355"/>
      <c r="N650" s="355"/>
      <c r="O650" s="355"/>
      <c r="P650" s="355"/>
      <c r="Q650" s="355"/>
      <c r="R650" s="355"/>
      <c r="S650" s="355"/>
      <c r="T650" s="355"/>
      <c r="U650" s="355"/>
      <c r="V650" s="355"/>
      <c r="W650" s="355"/>
      <c r="X650" s="355"/>
      <c r="Y650" s="355"/>
      <c r="Z650" s="355"/>
    </row>
    <row r="651" spans="1:26" ht="15.75" customHeight="1">
      <c r="A651" s="348"/>
      <c r="B651" s="353"/>
      <c r="C651" s="363"/>
      <c r="D651" s="355"/>
      <c r="E651" s="355"/>
      <c r="F651" s="355"/>
      <c r="G651" s="355"/>
      <c r="H651" s="355"/>
      <c r="I651" s="355"/>
      <c r="J651" s="355"/>
      <c r="K651" s="355"/>
      <c r="L651" s="355"/>
      <c r="M651" s="355"/>
      <c r="N651" s="355"/>
      <c r="O651" s="355"/>
      <c r="P651" s="355"/>
      <c r="Q651" s="355"/>
      <c r="R651" s="355"/>
      <c r="S651" s="355"/>
      <c r="T651" s="355"/>
      <c r="U651" s="355"/>
      <c r="V651" s="355"/>
      <c r="W651" s="355"/>
      <c r="X651" s="355"/>
      <c r="Y651" s="355"/>
      <c r="Z651" s="355"/>
    </row>
    <row r="652" spans="1:26" ht="15.75" customHeight="1">
      <c r="A652" s="348"/>
      <c r="B652" s="353"/>
      <c r="C652" s="363"/>
      <c r="D652" s="355"/>
      <c r="E652" s="355"/>
      <c r="F652" s="355"/>
      <c r="G652" s="355"/>
      <c r="H652" s="355"/>
      <c r="I652" s="355"/>
      <c r="J652" s="355"/>
      <c r="K652" s="355"/>
      <c r="L652" s="355"/>
      <c r="M652" s="355"/>
      <c r="N652" s="355"/>
      <c r="O652" s="355"/>
      <c r="P652" s="355"/>
      <c r="Q652" s="355"/>
      <c r="R652" s="355"/>
      <c r="S652" s="355"/>
      <c r="T652" s="355"/>
      <c r="U652" s="355"/>
      <c r="V652" s="355"/>
      <c r="W652" s="355"/>
      <c r="X652" s="355"/>
      <c r="Y652" s="355"/>
      <c r="Z652" s="355"/>
    </row>
    <row r="653" spans="1:26" ht="15.75" customHeight="1">
      <c r="A653" s="348"/>
      <c r="B653" s="353"/>
      <c r="C653" s="363"/>
      <c r="D653" s="355"/>
      <c r="E653" s="355"/>
      <c r="F653" s="355"/>
      <c r="G653" s="355"/>
      <c r="H653" s="355"/>
      <c r="I653" s="355"/>
      <c r="J653" s="355"/>
      <c r="K653" s="355"/>
      <c r="L653" s="355"/>
      <c r="M653" s="355"/>
      <c r="N653" s="355"/>
      <c r="O653" s="355"/>
      <c r="P653" s="355"/>
      <c r="Q653" s="355"/>
      <c r="R653" s="355"/>
      <c r="S653" s="355"/>
      <c r="T653" s="355"/>
      <c r="U653" s="355"/>
      <c r="V653" s="355"/>
      <c r="W653" s="355"/>
      <c r="X653" s="355"/>
      <c r="Y653" s="355"/>
      <c r="Z653" s="355"/>
    </row>
    <row r="654" spans="1:26" ht="15.75" customHeight="1">
      <c r="A654" s="348"/>
      <c r="B654" s="353"/>
      <c r="C654" s="363"/>
      <c r="D654" s="355"/>
      <c r="E654" s="355"/>
      <c r="F654" s="355"/>
      <c r="G654" s="355"/>
      <c r="H654" s="355"/>
      <c r="I654" s="355"/>
      <c r="J654" s="355"/>
      <c r="K654" s="355"/>
      <c r="L654" s="355"/>
      <c r="M654" s="355"/>
      <c r="N654" s="355"/>
      <c r="O654" s="355"/>
      <c r="P654" s="355"/>
      <c r="Q654" s="355"/>
      <c r="R654" s="355"/>
      <c r="S654" s="355"/>
      <c r="T654" s="355"/>
      <c r="U654" s="355"/>
      <c r="V654" s="355"/>
      <c r="W654" s="355"/>
      <c r="X654" s="355"/>
      <c r="Y654" s="355"/>
      <c r="Z654" s="355"/>
    </row>
    <row r="655" spans="1:26" ht="15.75" customHeight="1">
      <c r="A655" s="348"/>
      <c r="B655" s="353"/>
      <c r="C655" s="363"/>
      <c r="D655" s="355"/>
      <c r="E655" s="355"/>
      <c r="F655" s="355"/>
      <c r="G655" s="355"/>
      <c r="H655" s="355"/>
      <c r="I655" s="355"/>
      <c r="J655" s="355"/>
      <c r="K655" s="355"/>
      <c r="L655" s="355"/>
      <c r="M655" s="355"/>
      <c r="N655" s="355"/>
      <c r="O655" s="355"/>
      <c r="P655" s="355"/>
      <c r="Q655" s="355"/>
      <c r="R655" s="355"/>
      <c r="S655" s="355"/>
      <c r="T655" s="355"/>
      <c r="U655" s="355"/>
      <c r="V655" s="355"/>
      <c r="W655" s="355"/>
      <c r="X655" s="355"/>
      <c r="Y655" s="355"/>
      <c r="Z655" s="355"/>
    </row>
    <row r="656" spans="1:26" ht="15.75" customHeight="1">
      <c r="A656" s="348"/>
      <c r="B656" s="353"/>
      <c r="C656" s="363"/>
      <c r="D656" s="355"/>
      <c r="E656" s="355"/>
      <c r="F656" s="355"/>
      <c r="G656" s="355"/>
      <c r="H656" s="355"/>
      <c r="I656" s="355"/>
      <c r="J656" s="355"/>
      <c r="K656" s="355"/>
      <c r="L656" s="355"/>
      <c r="M656" s="355"/>
      <c r="N656" s="355"/>
      <c r="O656" s="355"/>
      <c r="P656" s="355"/>
      <c r="Q656" s="355"/>
      <c r="R656" s="355"/>
      <c r="S656" s="355"/>
      <c r="T656" s="355"/>
      <c r="U656" s="355"/>
      <c r="V656" s="355"/>
      <c r="W656" s="355"/>
      <c r="X656" s="355"/>
      <c r="Y656" s="355"/>
      <c r="Z656" s="355"/>
    </row>
    <row r="657" spans="1:26" ht="15.75" customHeight="1">
      <c r="A657" s="348"/>
      <c r="B657" s="353"/>
      <c r="C657" s="363"/>
      <c r="D657" s="355"/>
      <c r="E657" s="355"/>
      <c r="F657" s="355"/>
      <c r="G657" s="355"/>
      <c r="H657" s="355"/>
      <c r="I657" s="355"/>
      <c r="J657" s="355"/>
      <c r="K657" s="355"/>
      <c r="L657" s="355"/>
      <c r="M657" s="355"/>
      <c r="N657" s="355"/>
      <c r="O657" s="355"/>
      <c r="P657" s="355"/>
      <c r="Q657" s="355"/>
      <c r="R657" s="355"/>
      <c r="S657" s="355"/>
      <c r="T657" s="355"/>
      <c r="U657" s="355"/>
      <c r="V657" s="355"/>
      <c r="W657" s="355"/>
      <c r="X657" s="355"/>
      <c r="Y657" s="355"/>
      <c r="Z657" s="355"/>
    </row>
    <row r="658" spans="1:26" ht="15.75" customHeight="1">
      <c r="A658" s="348"/>
      <c r="B658" s="353"/>
      <c r="C658" s="363"/>
      <c r="D658" s="355"/>
      <c r="E658" s="355"/>
      <c r="F658" s="355"/>
      <c r="G658" s="355"/>
      <c r="H658" s="355"/>
      <c r="I658" s="355"/>
      <c r="J658" s="355"/>
      <c r="K658" s="355"/>
      <c r="L658" s="355"/>
      <c r="M658" s="355"/>
      <c r="N658" s="355"/>
      <c r="O658" s="355"/>
      <c r="P658" s="355"/>
      <c r="Q658" s="355"/>
      <c r="R658" s="355"/>
      <c r="S658" s="355"/>
      <c r="T658" s="355"/>
      <c r="U658" s="355"/>
      <c r="V658" s="355"/>
      <c r="W658" s="355"/>
      <c r="X658" s="355"/>
      <c r="Y658" s="355"/>
      <c r="Z658" s="355"/>
    </row>
    <row r="659" spans="1:26" ht="15.75" customHeight="1">
      <c r="A659" s="348"/>
      <c r="B659" s="353"/>
      <c r="C659" s="363"/>
      <c r="D659" s="355"/>
      <c r="E659" s="355"/>
      <c r="F659" s="355"/>
      <c r="G659" s="355"/>
      <c r="H659" s="355"/>
      <c r="I659" s="355"/>
      <c r="J659" s="355"/>
      <c r="K659" s="355"/>
      <c r="L659" s="355"/>
      <c r="M659" s="355"/>
      <c r="N659" s="355"/>
      <c r="O659" s="355"/>
      <c r="P659" s="355"/>
      <c r="Q659" s="355"/>
      <c r="R659" s="355"/>
      <c r="S659" s="355"/>
      <c r="T659" s="355"/>
      <c r="U659" s="355"/>
      <c r="V659" s="355"/>
      <c r="W659" s="355"/>
      <c r="X659" s="355"/>
      <c r="Y659" s="355"/>
      <c r="Z659" s="355"/>
    </row>
    <row r="660" spans="1:26" ht="15.75" customHeight="1">
      <c r="A660" s="348"/>
      <c r="B660" s="353"/>
      <c r="C660" s="363"/>
      <c r="D660" s="355"/>
      <c r="E660" s="355"/>
      <c r="F660" s="355"/>
      <c r="G660" s="355"/>
      <c r="H660" s="355"/>
      <c r="I660" s="355"/>
      <c r="J660" s="355"/>
      <c r="K660" s="355"/>
      <c r="L660" s="355"/>
      <c r="M660" s="355"/>
      <c r="N660" s="355"/>
      <c r="O660" s="355"/>
      <c r="P660" s="355"/>
      <c r="Q660" s="355"/>
      <c r="R660" s="355"/>
      <c r="S660" s="355"/>
      <c r="T660" s="355"/>
      <c r="U660" s="355"/>
      <c r="V660" s="355"/>
      <c r="W660" s="355"/>
      <c r="X660" s="355"/>
      <c r="Y660" s="355"/>
      <c r="Z660" s="355"/>
    </row>
    <row r="661" spans="1:26" ht="15.75" customHeight="1">
      <c r="A661" s="348"/>
      <c r="B661" s="353"/>
      <c r="C661" s="363"/>
      <c r="D661" s="355"/>
      <c r="E661" s="355"/>
      <c r="F661" s="355"/>
      <c r="G661" s="355"/>
      <c r="H661" s="355"/>
      <c r="I661" s="355"/>
      <c r="J661" s="355"/>
      <c r="K661" s="355"/>
      <c r="L661" s="355"/>
      <c r="M661" s="355"/>
      <c r="N661" s="355"/>
      <c r="O661" s="355"/>
      <c r="P661" s="355"/>
      <c r="Q661" s="355"/>
      <c r="R661" s="355"/>
      <c r="S661" s="355"/>
      <c r="T661" s="355"/>
      <c r="U661" s="355"/>
      <c r="V661" s="355"/>
      <c r="W661" s="355"/>
      <c r="X661" s="355"/>
      <c r="Y661" s="355"/>
      <c r="Z661" s="355"/>
    </row>
    <row r="662" spans="1:26" ht="15.75" customHeight="1">
      <c r="A662" s="348"/>
      <c r="B662" s="353"/>
      <c r="C662" s="363"/>
      <c r="D662" s="355"/>
      <c r="E662" s="355"/>
      <c r="F662" s="355"/>
      <c r="G662" s="355"/>
      <c r="H662" s="355"/>
      <c r="I662" s="355"/>
      <c r="J662" s="355"/>
      <c r="K662" s="355"/>
      <c r="L662" s="355"/>
      <c r="M662" s="355"/>
      <c r="N662" s="355"/>
      <c r="O662" s="355"/>
      <c r="P662" s="355"/>
      <c r="Q662" s="355"/>
      <c r="R662" s="355"/>
      <c r="S662" s="355"/>
      <c r="T662" s="355"/>
      <c r="U662" s="355"/>
      <c r="V662" s="355"/>
      <c r="W662" s="355"/>
      <c r="X662" s="355"/>
      <c r="Y662" s="355"/>
      <c r="Z662" s="355"/>
    </row>
    <row r="663" spans="1:26" ht="15.75" customHeight="1">
      <c r="A663" s="348"/>
      <c r="B663" s="353"/>
      <c r="C663" s="363"/>
      <c r="D663" s="355"/>
      <c r="E663" s="355"/>
      <c r="F663" s="355"/>
      <c r="G663" s="355"/>
      <c r="H663" s="355"/>
      <c r="I663" s="355"/>
      <c r="J663" s="355"/>
      <c r="K663" s="355"/>
      <c r="L663" s="355"/>
      <c r="M663" s="355"/>
      <c r="N663" s="355"/>
      <c r="O663" s="355"/>
      <c r="P663" s="355"/>
      <c r="Q663" s="355"/>
      <c r="R663" s="355"/>
      <c r="S663" s="355"/>
      <c r="T663" s="355"/>
      <c r="U663" s="355"/>
      <c r="V663" s="355"/>
      <c r="W663" s="355"/>
      <c r="X663" s="355"/>
      <c r="Y663" s="355"/>
      <c r="Z663" s="355"/>
    </row>
    <row r="664" spans="1:26" ht="15.75" customHeight="1">
      <c r="A664" s="348"/>
      <c r="B664" s="353"/>
      <c r="C664" s="363"/>
      <c r="D664" s="355"/>
      <c r="E664" s="355"/>
      <c r="F664" s="355"/>
      <c r="G664" s="355"/>
      <c r="H664" s="355"/>
      <c r="I664" s="355"/>
      <c r="J664" s="355"/>
      <c r="K664" s="355"/>
      <c r="L664" s="355"/>
      <c r="M664" s="355"/>
      <c r="N664" s="355"/>
      <c r="O664" s="355"/>
      <c r="P664" s="355"/>
      <c r="Q664" s="355"/>
      <c r="R664" s="355"/>
      <c r="S664" s="355"/>
      <c r="T664" s="355"/>
      <c r="U664" s="355"/>
      <c r="V664" s="355"/>
      <c r="W664" s="355"/>
      <c r="X664" s="355"/>
      <c r="Y664" s="355"/>
      <c r="Z664" s="355"/>
    </row>
    <row r="665" spans="1:26" ht="15.75" customHeight="1">
      <c r="A665" s="348"/>
      <c r="B665" s="353"/>
      <c r="C665" s="363"/>
      <c r="D665" s="355"/>
      <c r="E665" s="355"/>
      <c r="F665" s="355"/>
      <c r="G665" s="355"/>
      <c r="H665" s="355"/>
      <c r="I665" s="355"/>
      <c r="J665" s="355"/>
      <c r="K665" s="355"/>
      <c r="L665" s="355"/>
      <c r="M665" s="355"/>
      <c r="N665" s="355"/>
      <c r="O665" s="355"/>
      <c r="P665" s="355"/>
      <c r="Q665" s="355"/>
      <c r="R665" s="355"/>
      <c r="S665" s="355"/>
      <c r="T665" s="355"/>
      <c r="U665" s="355"/>
      <c r="V665" s="355"/>
      <c r="W665" s="355"/>
      <c r="X665" s="355"/>
      <c r="Y665" s="355"/>
      <c r="Z665" s="355"/>
    </row>
    <row r="666" spans="1:26" ht="15.75" customHeight="1">
      <c r="A666" s="348"/>
      <c r="B666" s="353"/>
      <c r="C666" s="363"/>
      <c r="D666" s="355"/>
      <c r="E666" s="355"/>
      <c r="F666" s="355"/>
      <c r="G666" s="355"/>
      <c r="H666" s="355"/>
      <c r="I666" s="355"/>
      <c r="J666" s="355"/>
      <c r="K666" s="355"/>
      <c r="L666" s="355"/>
      <c r="M666" s="355"/>
      <c r="N666" s="355"/>
      <c r="O666" s="355"/>
      <c r="P666" s="355"/>
      <c r="Q666" s="355"/>
      <c r="R666" s="355"/>
      <c r="S666" s="355"/>
      <c r="T666" s="355"/>
      <c r="U666" s="355"/>
      <c r="V666" s="355"/>
      <c r="W666" s="355"/>
      <c r="X666" s="355"/>
      <c r="Y666" s="355"/>
      <c r="Z666" s="355"/>
    </row>
    <row r="667" spans="1:26" ht="15.75" customHeight="1">
      <c r="A667" s="348"/>
      <c r="B667" s="353"/>
      <c r="C667" s="363"/>
      <c r="D667" s="355"/>
      <c r="E667" s="355"/>
      <c r="F667" s="355"/>
      <c r="G667" s="355"/>
      <c r="H667" s="355"/>
      <c r="I667" s="355"/>
      <c r="J667" s="355"/>
      <c r="K667" s="355"/>
      <c r="L667" s="355"/>
      <c r="M667" s="355"/>
      <c r="N667" s="355"/>
      <c r="O667" s="355"/>
      <c r="P667" s="355"/>
      <c r="Q667" s="355"/>
      <c r="R667" s="355"/>
      <c r="S667" s="355"/>
      <c r="T667" s="355"/>
      <c r="U667" s="355"/>
      <c r="V667" s="355"/>
      <c r="W667" s="355"/>
      <c r="X667" s="355"/>
      <c r="Y667" s="355"/>
      <c r="Z667" s="355"/>
    </row>
    <row r="668" spans="1:26" ht="15.75" customHeight="1">
      <c r="A668" s="348"/>
      <c r="B668" s="353"/>
      <c r="C668" s="363"/>
      <c r="D668" s="355"/>
      <c r="E668" s="355"/>
      <c r="F668" s="355"/>
      <c r="G668" s="355"/>
      <c r="H668" s="355"/>
      <c r="I668" s="355"/>
      <c r="J668" s="355"/>
      <c r="K668" s="355"/>
      <c r="L668" s="355"/>
      <c r="M668" s="355"/>
      <c r="N668" s="355"/>
      <c r="O668" s="355"/>
      <c r="P668" s="355"/>
      <c r="Q668" s="355"/>
      <c r="R668" s="355"/>
      <c r="S668" s="355"/>
      <c r="T668" s="355"/>
      <c r="U668" s="355"/>
      <c r="V668" s="355"/>
      <c r="W668" s="355"/>
      <c r="X668" s="355"/>
      <c r="Y668" s="355"/>
      <c r="Z668" s="355"/>
    </row>
    <row r="669" spans="1:26" ht="15.75" customHeight="1">
      <c r="A669" s="348"/>
      <c r="B669" s="353"/>
      <c r="C669" s="363"/>
      <c r="D669" s="355"/>
      <c r="E669" s="355"/>
      <c r="F669" s="355"/>
      <c r="G669" s="355"/>
      <c r="H669" s="355"/>
      <c r="I669" s="355"/>
      <c r="J669" s="355"/>
      <c r="K669" s="355"/>
      <c r="L669" s="355"/>
      <c r="M669" s="355"/>
      <c r="N669" s="355"/>
      <c r="O669" s="355"/>
      <c r="P669" s="355"/>
      <c r="Q669" s="355"/>
      <c r="R669" s="355"/>
      <c r="S669" s="355"/>
      <c r="T669" s="355"/>
      <c r="U669" s="355"/>
      <c r="V669" s="355"/>
      <c r="W669" s="355"/>
      <c r="X669" s="355"/>
      <c r="Y669" s="355"/>
      <c r="Z669" s="355"/>
    </row>
    <row r="670" spans="1:26" ht="15.75" customHeight="1">
      <c r="A670" s="348"/>
      <c r="B670" s="353"/>
      <c r="C670" s="363"/>
      <c r="D670" s="355"/>
      <c r="E670" s="355"/>
      <c r="F670" s="355"/>
      <c r="G670" s="355"/>
      <c r="H670" s="355"/>
      <c r="I670" s="355"/>
      <c r="J670" s="355"/>
      <c r="K670" s="355"/>
      <c r="L670" s="355"/>
      <c r="M670" s="355"/>
      <c r="N670" s="355"/>
      <c r="O670" s="355"/>
      <c r="P670" s="355"/>
      <c r="Q670" s="355"/>
      <c r="R670" s="355"/>
      <c r="S670" s="355"/>
      <c r="T670" s="355"/>
      <c r="U670" s="355"/>
      <c r="V670" s="355"/>
      <c r="W670" s="355"/>
      <c r="X670" s="355"/>
      <c r="Y670" s="355"/>
      <c r="Z670" s="355"/>
    </row>
    <row r="671" spans="1:26" ht="15.75" customHeight="1">
      <c r="A671" s="348"/>
      <c r="B671" s="353"/>
      <c r="C671" s="363"/>
      <c r="D671" s="355"/>
      <c r="E671" s="355"/>
      <c r="F671" s="355"/>
      <c r="G671" s="355"/>
      <c r="H671" s="355"/>
      <c r="I671" s="355"/>
      <c r="J671" s="355"/>
      <c r="K671" s="355"/>
      <c r="L671" s="355"/>
      <c r="M671" s="355"/>
      <c r="N671" s="355"/>
      <c r="O671" s="355"/>
      <c r="P671" s="355"/>
      <c r="Q671" s="355"/>
      <c r="R671" s="355"/>
      <c r="S671" s="355"/>
      <c r="T671" s="355"/>
      <c r="U671" s="355"/>
      <c r="V671" s="355"/>
      <c r="W671" s="355"/>
      <c r="X671" s="355"/>
      <c r="Y671" s="355"/>
      <c r="Z671" s="355"/>
    </row>
    <row r="672" spans="1:26" ht="15.75" customHeight="1">
      <c r="A672" s="348"/>
      <c r="B672" s="353"/>
      <c r="C672" s="363"/>
      <c r="D672" s="355"/>
      <c r="E672" s="355"/>
      <c r="F672" s="355"/>
      <c r="G672" s="355"/>
      <c r="H672" s="355"/>
      <c r="I672" s="355"/>
      <c r="J672" s="355"/>
      <c r="K672" s="355"/>
      <c r="L672" s="355"/>
      <c r="M672" s="355"/>
      <c r="N672" s="355"/>
      <c r="O672" s="355"/>
      <c r="P672" s="355"/>
      <c r="Q672" s="355"/>
      <c r="R672" s="355"/>
      <c r="S672" s="355"/>
      <c r="T672" s="355"/>
      <c r="U672" s="355"/>
      <c r="V672" s="355"/>
      <c r="W672" s="355"/>
      <c r="X672" s="355"/>
      <c r="Y672" s="355"/>
      <c r="Z672" s="355"/>
    </row>
    <row r="673" spans="1:26" ht="15.75" customHeight="1">
      <c r="A673" s="348"/>
      <c r="B673" s="353"/>
      <c r="C673" s="363"/>
      <c r="D673" s="355"/>
      <c r="E673" s="355"/>
      <c r="F673" s="355"/>
      <c r="G673" s="355"/>
      <c r="H673" s="355"/>
      <c r="I673" s="355"/>
      <c r="J673" s="355"/>
      <c r="K673" s="355"/>
      <c r="L673" s="355"/>
      <c r="M673" s="355"/>
      <c r="N673" s="355"/>
      <c r="O673" s="355"/>
      <c r="P673" s="355"/>
      <c r="Q673" s="355"/>
      <c r="R673" s="355"/>
      <c r="S673" s="355"/>
      <c r="T673" s="355"/>
      <c r="U673" s="355"/>
      <c r="V673" s="355"/>
      <c r="W673" s="355"/>
      <c r="X673" s="355"/>
      <c r="Y673" s="355"/>
      <c r="Z673" s="355"/>
    </row>
    <row r="674" spans="1:26" ht="15.75" customHeight="1">
      <c r="A674" s="348"/>
      <c r="B674" s="353"/>
      <c r="C674" s="363"/>
      <c r="D674" s="355"/>
      <c r="E674" s="355"/>
      <c r="F674" s="355"/>
      <c r="G674" s="355"/>
      <c r="H674" s="355"/>
      <c r="I674" s="355"/>
      <c r="J674" s="355"/>
      <c r="K674" s="355"/>
      <c r="L674" s="355"/>
      <c r="M674" s="355"/>
      <c r="N674" s="355"/>
      <c r="O674" s="355"/>
      <c r="P674" s="355"/>
      <c r="Q674" s="355"/>
      <c r="R674" s="355"/>
      <c r="S674" s="355"/>
      <c r="T674" s="355"/>
      <c r="U674" s="355"/>
      <c r="V674" s="355"/>
      <c r="W674" s="355"/>
      <c r="X674" s="355"/>
      <c r="Y674" s="355"/>
      <c r="Z674" s="355"/>
    </row>
    <row r="675" spans="1:26" ht="15.75" customHeight="1">
      <c r="A675" s="348"/>
      <c r="B675" s="353"/>
      <c r="C675" s="363"/>
      <c r="D675" s="355"/>
      <c r="E675" s="355"/>
      <c r="F675" s="355"/>
      <c r="G675" s="355"/>
      <c r="H675" s="355"/>
      <c r="I675" s="355"/>
      <c r="J675" s="355"/>
      <c r="K675" s="355"/>
      <c r="L675" s="355"/>
      <c r="M675" s="355"/>
      <c r="N675" s="355"/>
      <c r="O675" s="355"/>
      <c r="P675" s="355"/>
      <c r="Q675" s="355"/>
      <c r="R675" s="355"/>
      <c r="S675" s="355"/>
      <c r="T675" s="355"/>
      <c r="U675" s="355"/>
      <c r="V675" s="355"/>
      <c r="W675" s="355"/>
      <c r="X675" s="355"/>
      <c r="Y675" s="355"/>
      <c r="Z675" s="355"/>
    </row>
    <row r="676" spans="1:26" ht="15.75" customHeight="1">
      <c r="A676" s="348"/>
      <c r="B676" s="353"/>
      <c r="C676" s="363"/>
      <c r="D676" s="355"/>
      <c r="E676" s="355"/>
      <c r="F676" s="355"/>
      <c r="G676" s="355"/>
      <c r="H676" s="355"/>
      <c r="I676" s="355"/>
      <c r="J676" s="355"/>
      <c r="K676" s="355"/>
      <c r="L676" s="355"/>
      <c r="M676" s="355"/>
      <c r="N676" s="355"/>
      <c r="O676" s="355"/>
      <c r="P676" s="355"/>
      <c r="Q676" s="355"/>
      <c r="R676" s="355"/>
      <c r="S676" s="355"/>
      <c r="T676" s="355"/>
      <c r="U676" s="355"/>
      <c r="V676" s="355"/>
      <c r="W676" s="355"/>
      <c r="X676" s="355"/>
      <c r="Y676" s="355"/>
      <c r="Z676" s="355"/>
    </row>
    <row r="677" spans="1:26" ht="15.75" customHeight="1">
      <c r="A677" s="348"/>
      <c r="B677" s="353"/>
      <c r="C677" s="363"/>
      <c r="D677" s="355"/>
      <c r="E677" s="355"/>
      <c r="F677" s="355"/>
      <c r="G677" s="355"/>
      <c r="H677" s="355"/>
      <c r="I677" s="355"/>
      <c r="J677" s="355"/>
      <c r="K677" s="355"/>
      <c r="L677" s="355"/>
      <c r="M677" s="355"/>
      <c r="N677" s="355"/>
      <c r="O677" s="355"/>
      <c r="P677" s="355"/>
      <c r="Q677" s="355"/>
      <c r="R677" s="355"/>
      <c r="S677" s="355"/>
      <c r="T677" s="355"/>
      <c r="U677" s="355"/>
      <c r="V677" s="355"/>
      <c r="W677" s="355"/>
      <c r="X677" s="355"/>
      <c r="Y677" s="355"/>
      <c r="Z677" s="355"/>
    </row>
    <row r="678" spans="1:26" ht="15.75" customHeight="1">
      <c r="A678" s="348"/>
      <c r="B678" s="353"/>
      <c r="C678" s="363"/>
      <c r="D678" s="355"/>
      <c r="E678" s="355"/>
      <c r="F678" s="355"/>
      <c r="G678" s="355"/>
      <c r="H678" s="355"/>
      <c r="I678" s="355"/>
      <c r="J678" s="355"/>
      <c r="K678" s="355"/>
      <c r="L678" s="355"/>
      <c r="M678" s="355"/>
      <c r="N678" s="355"/>
      <c r="O678" s="355"/>
      <c r="P678" s="355"/>
      <c r="Q678" s="355"/>
      <c r="R678" s="355"/>
      <c r="S678" s="355"/>
      <c r="T678" s="355"/>
      <c r="U678" s="355"/>
      <c r="V678" s="355"/>
      <c r="W678" s="355"/>
      <c r="X678" s="355"/>
      <c r="Y678" s="355"/>
      <c r="Z678" s="355"/>
    </row>
    <row r="679" spans="1:26" ht="15.75" customHeight="1">
      <c r="A679" s="348"/>
      <c r="B679" s="353"/>
      <c r="C679" s="363"/>
      <c r="D679" s="355"/>
      <c r="E679" s="355"/>
      <c r="F679" s="355"/>
      <c r="G679" s="355"/>
      <c r="H679" s="355"/>
      <c r="I679" s="355"/>
      <c r="J679" s="355"/>
      <c r="K679" s="355"/>
      <c r="L679" s="355"/>
      <c r="M679" s="355"/>
      <c r="N679" s="355"/>
      <c r="O679" s="355"/>
      <c r="P679" s="355"/>
      <c r="Q679" s="355"/>
      <c r="R679" s="355"/>
      <c r="S679" s="355"/>
      <c r="T679" s="355"/>
      <c r="U679" s="355"/>
      <c r="V679" s="355"/>
      <c r="W679" s="355"/>
      <c r="X679" s="355"/>
      <c r="Y679" s="355"/>
      <c r="Z679" s="355"/>
    </row>
    <row r="680" spans="1:26" ht="15.75" customHeight="1">
      <c r="A680" s="348"/>
      <c r="B680" s="353"/>
      <c r="C680" s="363"/>
      <c r="D680" s="355"/>
      <c r="E680" s="355"/>
      <c r="F680" s="355"/>
      <c r="G680" s="355"/>
      <c r="H680" s="355"/>
      <c r="I680" s="355"/>
      <c r="J680" s="355"/>
      <c r="K680" s="355"/>
      <c r="L680" s="355"/>
      <c r="M680" s="355"/>
      <c r="N680" s="355"/>
      <c r="O680" s="355"/>
      <c r="P680" s="355"/>
      <c r="Q680" s="355"/>
      <c r="R680" s="355"/>
      <c r="S680" s="355"/>
      <c r="T680" s="355"/>
      <c r="U680" s="355"/>
      <c r="V680" s="355"/>
      <c r="W680" s="355"/>
      <c r="X680" s="355"/>
      <c r="Y680" s="355"/>
      <c r="Z680" s="355"/>
    </row>
    <row r="681" spans="1:26" ht="15.75" customHeight="1">
      <c r="A681" s="348"/>
      <c r="B681" s="353"/>
      <c r="C681" s="363"/>
      <c r="D681" s="355"/>
      <c r="E681" s="355"/>
      <c r="F681" s="355"/>
      <c r="G681" s="355"/>
      <c r="H681" s="355"/>
      <c r="I681" s="355"/>
      <c r="J681" s="355"/>
      <c r="K681" s="355"/>
      <c r="L681" s="355"/>
      <c r="M681" s="355"/>
      <c r="N681" s="355"/>
      <c r="O681" s="355"/>
      <c r="P681" s="355"/>
      <c r="Q681" s="355"/>
      <c r="R681" s="355"/>
      <c r="S681" s="355"/>
      <c r="T681" s="355"/>
      <c r="U681" s="355"/>
      <c r="V681" s="355"/>
      <c r="W681" s="355"/>
      <c r="X681" s="355"/>
      <c r="Y681" s="355"/>
      <c r="Z681" s="355"/>
    </row>
    <row r="682" spans="1:26" ht="15.75" customHeight="1">
      <c r="A682" s="348"/>
      <c r="B682" s="353"/>
      <c r="C682" s="363"/>
      <c r="D682" s="355"/>
      <c r="E682" s="355"/>
      <c r="F682" s="355"/>
      <c r="G682" s="355"/>
      <c r="H682" s="355"/>
      <c r="I682" s="355"/>
      <c r="J682" s="355"/>
      <c r="K682" s="355"/>
      <c r="L682" s="355"/>
      <c r="M682" s="355"/>
      <c r="N682" s="355"/>
      <c r="O682" s="355"/>
      <c r="P682" s="355"/>
      <c r="Q682" s="355"/>
      <c r="R682" s="355"/>
      <c r="S682" s="355"/>
      <c r="T682" s="355"/>
      <c r="U682" s="355"/>
      <c r="V682" s="355"/>
      <c r="W682" s="355"/>
      <c r="X682" s="355"/>
      <c r="Y682" s="355"/>
      <c r="Z682" s="355"/>
    </row>
    <row r="683" spans="1:26" ht="15.75" customHeight="1">
      <c r="A683" s="348"/>
      <c r="B683" s="353"/>
      <c r="C683" s="363"/>
      <c r="D683" s="355"/>
      <c r="E683" s="355"/>
      <c r="F683" s="355"/>
      <c r="G683" s="355"/>
      <c r="H683" s="355"/>
      <c r="I683" s="355"/>
      <c r="J683" s="355"/>
      <c r="K683" s="355"/>
      <c r="L683" s="355"/>
      <c r="M683" s="355"/>
      <c r="N683" s="355"/>
      <c r="O683" s="355"/>
      <c r="P683" s="355"/>
      <c r="Q683" s="355"/>
      <c r="R683" s="355"/>
      <c r="S683" s="355"/>
      <c r="T683" s="355"/>
      <c r="U683" s="355"/>
      <c r="V683" s="355"/>
      <c r="W683" s="355"/>
      <c r="X683" s="355"/>
      <c r="Y683" s="355"/>
      <c r="Z683" s="355"/>
    </row>
    <row r="684" spans="1:26" ht="15.75" customHeight="1">
      <c r="A684" s="348"/>
      <c r="B684" s="353"/>
      <c r="C684" s="363"/>
      <c r="D684" s="355"/>
      <c r="E684" s="355"/>
      <c r="F684" s="355"/>
      <c r="G684" s="355"/>
      <c r="H684" s="355"/>
      <c r="I684" s="355"/>
      <c r="J684" s="355"/>
      <c r="K684" s="355"/>
      <c r="L684" s="355"/>
      <c r="M684" s="355"/>
      <c r="N684" s="355"/>
      <c r="O684" s="355"/>
      <c r="P684" s="355"/>
      <c r="Q684" s="355"/>
      <c r="R684" s="355"/>
      <c r="S684" s="355"/>
      <c r="T684" s="355"/>
      <c r="U684" s="355"/>
      <c r="V684" s="355"/>
      <c r="W684" s="355"/>
      <c r="X684" s="355"/>
      <c r="Y684" s="355"/>
      <c r="Z684" s="355"/>
    </row>
    <row r="685" spans="1:26" ht="15.75" customHeight="1">
      <c r="A685" s="348"/>
      <c r="B685" s="353"/>
      <c r="C685" s="363"/>
      <c r="D685" s="355"/>
      <c r="E685" s="355"/>
      <c r="F685" s="355"/>
      <c r="G685" s="355"/>
      <c r="H685" s="355"/>
      <c r="I685" s="355"/>
      <c r="J685" s="355"/>
      <c r="K685" s="355"/>
      <c r="L685" s="355"/>
      <c r="M685" s="355"/>
      <c r="N685" s="355"/>
      <c r="O685" s="355"/>
      <c r="P685" s="355"/>
      <c r="Q685" s="355"/>
      <c r="R685" s="355"/>
      <c r="S685" s="355"/>
      <c r="T685" s="355"/>
      <c r="U685" s="355"/>
      <c r="V685" s="355"/>
      <c r="W685" s="355"/>
      <c r="X685" s="355"/>
      <c r="Y685" s="355"/>
      <c r="Z685" s="355"/>
    </row>
    <row r="686" spans="1:26" ht="15.75" customHeight="1">
      <c r="A686" s="348"/>
      <c r="B686" s="353"/>
      <c r="C686" s="363"/>
      <c r="D686" s="355"/>
      <c r="E686" s="355"/>
      <c r="F686" s="355"/>
      <c r="G686" s="355"/>
      <c r="H686" s="355"/>
      <c r="I686" s="355"/>
      <c r="J686" s="355"/>
      <c r="K686" s="355"/>
      <c r="L686" s="355"/>
      <c r="M686" s="355"/>
      <c r="N686" s="355"/>
      <c r="O686" s="355"/>
      <c r="P686" s="355"/>
      <c r="Q686" s="355"/>
      <c r="R686" s="355"/>
      <c r="S686" s="355"/>
      <c r="T686" s="355"/>
      <c r="U686" s="355"/>
      <c r="V686" s="355"/>
      <c r="W686" s="355"/>
      <c r="X686" s="355"/>
      <c r="Y686" s="355"/>
      <c r="Z686" s="355"/>
    </row>
    <row r="687" spans="1:26" ht="15.75" customHeight="1">
      <c r="A687" s="348"/>
      <c r="B687" s="353"/>
      <c r="C687" s="363"/>
      <c r="D687" s="355"/>
      <c r="E687" s="355"/>
      <c r="F687" s="355"/>
      <c r="G687" s="355"/>
      <c r="H687" s="355"/>
      <c r="I687" s="355"/>
      <c r="J687" s="355"/>
      <c r="K687" s="355"/>
      <c r="L687" s="355"/>
      <c r="M687" s="355"/>
      <c r="N687" s="355"/>
      <c r="O687" s="355"/>
      <c r="P687" s="355"/>
      <c r="Q687" s="355"/>
      <c r="R687" s="355"/>
      <c r="S687" s="355"/>
      <c r="T687" s="355"/>
      <c r="U687" s="355"/>
      <c r="V687" s="355"/>
      <c r="W687" s="355"/>
      <c r="X687" s="355"/>
      <c r="Y687" s="355"/>
      <c r="Z687" s="355"/>
    </row>
    <row r="688" spans="1:26" ht="15.75" customHeight="1">
      <c r="A688" s="348"/>
      <c r="B688" s="353"/>
      <c r="C688" s="363"/>
      <c r="D688" s="355"/>
      <c r="E688" s="355"/>
      <c r="F688" s="355"/>
      <c r="G688" s="355"/>
      <c r="H688" s="355"/>
      <c r="I688" s="355"/>
      <c r="J688" s="355"/>
      <c r="K688" s="355"/>
      <c r="L688" s="355"/>
      <c r="M688" s="355"/>
      <c r="N688" s="355"/>
      <c r="O688" s="355"/>
      <c r="P688" s="355"/>
      <c r="Q688" s="355"/>
      <c r="R688" s="355"/>
      <c r="S688" s="355"/>
      <c r="T688" s="355"/>
      <c r="U688" s="355"/>
      <c r="V688" s="355"/>
      <c r="W688" s="355"/>
      <c r="X688" s="355"/>
      <c r="Y688" s="355"/>
      <c r="Z688" s="355"/>
    </row>
    <row r="689" spans="1:26" ht="15.75" customHeight="1">
      <c r="A689" s="348"/>
      <c r="B689" s="353"/>
      <c r="C689" s="363"/>
      <c r="D689" s="355"/>
      <c r="E689" s="355"/>
      <c r="F689" s="355"/>
      <c r="G689" s="355"/>
      <c r="H689" s="355"/>
      <c r="I689" s="355"/>
      <c r="J689" s="355"/>
      <c r="K689" s="355"/>
      <c r="L689" s="355"/>
      <c r="M689" s="355"/>
      <c r="N689" s="355"/>
      <c r="O689" s="355"/>
      <c r="P689" s="355"/>
      <c r="Q689" s="355"/>
      <c r="R689" s="355"/>
      <c r="S689" s="355"/>
      <c r="T689" s="355"/>
      <c r="U689" s="355"/>
      <c r="V689" s="355"/>
      <c r="W689" s="355"/>
      <c r="X689" s="355"/>
      <c r="Y689" s="355"/>
      <c r="Z689" s="355"/>
    </row>
    <row r="690" spans="1:26" ht="15.75" customHeight="1">
      <c r="A690" s="348"/>
      <c r="B690" s="353"/>
      <c r="C690" s="363"/>
      <c r="D690" s="355"/>
      <c r="E690" s="355"/>
      <c r="F690" s="355"/>
      <c r="G690" s="355"/>
      <c r="H690" s="355"/>
      <c r="I690" s="355"/>
      <c r="J690" s="355"/>
      <c r="K690" s="355"/>
      <c r="L690" s="355"/>
      <c r="M690" s="355"/>
      <c r="N690" s="355"/>
      <c r="O690" s="355"/>
      <c r="P690" s="355"/>
      <c r="Q690" s="355"/>
      <c r="R690" s="355"/>
      <c r="S690" s="355"/>
      <c r="T690" s="355"/>
      <c r="U690" s="355"/>
      <c r="V690" s="355"/>
      <c r="W690" s="355"/>
      <c r="X690" s="355"/>
      <c r="Y690" s="355"/>
      <c r="Z690" s="355"/>
    </row>
    <row r="691" spans="1:26" ht="15.75" customHeight="1">
      <c r="A691" s="348"/>
      <c r="B691" s="353"/>
      <c r="C691" s="363"/>
      <c r="D691" s="355"/>
      <c r="E691" s="355"/>
      <c r="F691" s="355"/>
      <c r="G691" s="355"/>
      <c r="H691" s="355"/>
      <c r="I691" s="355"/>
      <c r="J691" s="355"/>
      <c r="K691" s="355"/>
      <c r="L691" s="355"/>
      <c r="M691" s="355"/>
      <c r="N691" s="355"/>
      <c r="O691" s="355"/>
      <c r="P691" s="355"/>
      <c r="Q691" s="355"/>
      <c r="R691" s="355"/>
      <c r="S691" s="355"/>
      <c r="T691" s="355"/>
      <c r="U691" s="355"/>
      <c r="V691" s="355"/>
      <c r="W691" s="355"/>
      <c r="X691" s="355"/>
      <c r="Y691" s="355"/>
      <c r="Z691" s="355"/>
    </row>
    <row r="692" spans="1:26" ht="15.75" customHeight="1">
      <c r="A692" s="348"/>
      <c r="B692" s="353"/>
      <c r="C692" s="363"/>
      <c r="D692" s="355"/>
      <c r="E692" s="355"/>
      <c r="F692" s="355"/>
      <c r="G692" s="355"/>
      <c r="H692" s="355"/>
      <c r="I692" s="355"/>
      <c r="J692" s="355"/>
      <c r="K692" s="355"/>
      <c r="L692" s="355"/>
      <c r="M692" s="355"/>
      <c r="N692" s="355"/>
      <c r="O692" s="355"/>
      <c r="P692" s="355"/>
      <c r="Q692" s="355"/>
      <c r="R692" s="355"/>
      <c r="S692" s="355"/>
      <c r="T692" s="355"/>
      <c r="U692" s="355"/>
      <c r="V692" s="355"/>
      <c r="W692" s="355"/>
      <c r="X692" s="355"/>
      <c r="Y692" s="355"/>
      <c r="Z692" s="355"/>
    </row>
    <row r="693" spans="1:26" ht="15.75" customHeight="1">
      <c r="A693" s="348"/>
      <c r="B693" s="353"/>
      <c r="C693" s="363"/>
      <c r="D693" s="355"/>
      <c r="E693" s="355"/>
      <c r="F693" s="355"/>
      <c r="G693" s="355"/>
      <c r="H693" s="355"/>
      <c r="I693" s="355"/>
      <c r="J693" s="355"/>
      <c r="K693" s="355"/>
      <c r="L693" s="355"/>
      <c r="M693" s="355"/>
      <c r="N693" s="355"/>
      <c r="O693" s="355"/>
      <c r="P693" s="355"/>
      <c r="Q693" s="355"/>
      <c r="R693" s="355"/>
      <c r="S693" s="355"/>
      <c r="T693" s="355"/>
      <c r="U693" s="355"/>
      <c r="V693" s="355"/>
      <c r="W693" s="355"/>
      <c r="X693" s="355"/>
      <c r="Y693" s="355"/>
      <c r="Z693" s="355"/>
    </row>
    <row r="694" spans="1:26" ht="15.75" customHeight="1">
      <c r="A694" s="348"/>
      <c r="B694" s="353"/>
      <c r="C694" s="363"/>
      <c r="D694" s="355"/>
      <c r="E694" s="355"/>
      <c r="F694" s="355"/>
      <c r="G694" s="355"/>
      <c r="H694" s="355"/>
      <c r="I694" s="355"/>
      <c r="J694" s="355"/>
      <c r="K694" s="355"/>
      <c r="L694" s="355"/>
      <c r="M694" s="355"/>
      <c r="N694" s="355"/>
      <c r="O694" s="355"/>
      <c r="P694" s="355"/>
      <c r="Q694" s="355"/>
      <c r="R694" s="355"/>
      <c r="S694" s="355"/>
      <c r="T694" s="355"/>
      <c r="U694" s="355"/>
      <c r="V694" s="355"/>
      <c r="W694" s="355"/>
      <c r="X694" s="355"/>
      <c r="Y694" s="355"/>
      <c r="Z694" s="355"/>
    </row>
    <row r="695" spans="1:26" ht="15.75" customHeight="1">
      <c r="A695" s="348"/>
      <c r="B695" s="353"/>
      <c r="C695" s="363"/>
      <c r="D695" s="355"/>
      <c r="E695" s="355"/>
      <c r="F695" s="355"/>
      <c r="G695" s="355"/>
      <c r="H695" s="355"/>
      <c r="I695" s="355"/>
      <c r="J695" s="355"/>
      <c r="K695" s="355"/>
      <c r="L695" s="355"/>
      <c r="M695" s="355"/>
      <c r="N695" s="355"/>
      <c r="O695" s="355"/>
      <c r="P695" s="355"/>
      <c r="Q695" s="355"/>
      <c r="R695" s="355"/>
      <c r="S695" s="355"/>
      <c r="T695" s="355"/>
      <c r="U695" s="355"/>
      <c r="V695" s="355"/>
      <c r="W695" s="355"/>
      <c r="X695" s="355"/>
      <c r="Y695" s="355"/>
      <c r="Z695" s="355"/>
    </row>
    <row r="696" spans="1:26" ht="15.75" customHeight="1">
      <c r="A696" s="348"/>
      <c r="B696" s="353"/>
      <c r="C696" s="363"/>
      <c r="D696" s="355"/>
      <c r="E696" s="355"/>
      <c r="F696" s="355"/>
      <c r="G696" s="355"/>
      <c r="H696" s="355"/>
      <c r="I696" s="355"/>
      <c r="J696" s="355"/>
      <c r="K696" s="355"/>
      <c r="L696" s="355"/>
      <c r="M696" s="355"/>
      <c r="N696" s="355"/>
      <c r="O696" s="355"/>
      <c r="P696" s="355"/>
      <c r="Q696" s="355"/>
      <c r="R696" s="355"/>
      <c r="S696" s="355"/>
      <c r="T696" s="355"/>
      <c r="U696" s="355"/>
      <c r="V696" s="355"/>
      <c r="W696" s="355"/>
      <c r="X696" s="355"/>
      <c r="Y696" s="355"/>
      <c r="Z696" s="355"/>
    </row>
    <row r="697" spans="1:26" ht="15.75" customHeight="1">
      <c r="A697" s="348"/>
      <c r="B697" s="353"/>
      <c r="C697" s="363"/>
      <c r="D697" s="355"/>
      <c r="E697" s="355"/>
      <c r="F697" s="355"/>
      <c r="G697" s="355"/>
      <c r="H697" s="355"/>
      <c r="I697" s="355"/>
      <c r="J697" s="355"/>
      <c r="K697" s="355"/>
      <c r="L697" s="355"/>
      <c r="M697" s="355"/>
      <c r="N697" s="355"/>
      <c r="O697" s="355"/>
      <c r="P697" s="355"/>
      <c r="Q697" s="355"/>
      <c r="R697" s="355"/>
      <c r="S697" s="355"/>
      <c r="T697" s="355"/>
      <c r="U697" s="355"/>
      <c r="V697" s="355"/>
      <c r="W697" s="355"/>
      <c r="X697" s="355"/>
      <c r="Y697" s="355"/>
      <c r="Z697" s="355"/>
    </row>
    <row r="698" spans="1:26" ht="15.75" customHeight="1">
      <c r="A698" s="348"/>
      <c r="B698" s="353"/>
      <c r="C698" s="363"/>
      <c r="D698" s="355"/>
      <c r="E698" s="355"/>
      <c r="F698" s="355"/>
      <c r="G698" s="355"/>
      <c r="H698" s="355"/>
      <c r="I698" s="355"/>
      <c r="J698" s="355"/>
      <c r="K698" s="355"/>
      <c r="L698" s="355"/>
      <c r="M698" s="355"/>
      <c r="N698" s="355"/>
      <c r="O698" s="355"/>
      <c r="P698" s="355"/>
      <c r="Q698" s="355"/>
      <c r="R698" s="355"/>
      <c r="S698" s="355"/>
      <c r="T698" s="355"/>
      <c r="U698" s="355"/>
      <c r="V698" s="355"/>
      <c r="W698" s="355"/>
      <c r="X698" s="355"/>
      <c r="Y698" s="355"/>
      <c r="Z698" s="355"/>
    </row>
    <row r="699" spans="1:26" ht="15.75" customHeight="1">
      <c r="A699" s="348"/>
      <c r="B699" s="353"/>
      <c r="C699" s="363"/>
      <c r="D699" s="355"/>
      <c r="E699" s="355"/>
      <c r="F699" s="355"/>
      <c r="G699" s="355"/>
      <c r="H699" s="355"/>
      <c r="I699" s="355"/>
      <c r="J699" s="355"/>
      <c r="K699" s="355"/>
      <c r="L699" s="355"/>
      <c r="M699" s="355"/>
      <c r="N699" s="355"/>
      <c r="O699" s="355"/>
      <c r="P699" s="355"/>
      <c r="Q699" s="355"/>
      <c r="R699" s="355"/>
      <c r="S699" s="355"/>
      <c r="T699" s="355"/>
      <c r="U699" s="355"/>
      <c r="V699" s="355"/>
      <c r="W699" s="355"/>
      <c r="X699" s="355"/>
      <c r="Y699" s="355"/>
      <c r="Z699" s="355"/>
    </row>
    <row r="700" spans="1:26" ht="15.75" customHeight="1">
      <c r="A700" s="348"/>
      <c r="B700" s="353"/>
      <c r="C700" s="363"/>
      <c r="D700" s="355"/>
      <c r="E700" s="355"/>
      <c r="F700" s="355"/>
      <c r="G700" s="355"/>
      <c r="H700" s="355"/>
      <c r="I700" s="355"/>
      <c r="J700" s="355"/>
      <c r="K700" s="355"/>
      <c r="L700" s="355"/>
      <c r="M700" s="355"/>
      <c r="N700" s="355"/>
      <c r="O700" s="355"/>
      <c r="P700" s="355"/>
      <c r="Q700" s="355"/>
      <c r="R700" s="355"/>
      <c r="S700" s="355"/>
      <c r="T700" s="355"/>
      <c r="U700" s="355"/>
      <c r="V700" s="355"/>
      <c r="W700" s="355"/>
      <c r="X700" s="355"/>
      <c r="Y700" s="355"/>
      <c r="Z700" s="355"/>
    </row>
    <row r="701" spans="1:26" ht="15.75" customHeight="1">
      <c r="A701" s="348"/>
      <c r="B701" s="353"/>
      <c r="C701" s="363"/>
      <c r="D701" s="355"/>
      <c r="E701" s="355"/>
      <c r="F701" s="355"/>
      <c r="G701" s="355"/>
      <c r="H701" s="355"/>
      <c r="I701" s="355"/>
      <c r="J701" s="355"/>
      <c r="K701" s="355"/>
      <c r="L701" s="355"/>
      <c r="M701" s="355"/>
      <c r="N701" s="355"/>
      <c r="O701" s="355"/>
      <c r="P701" s="355"/>
      <c r="Q701" s="355"/>
      <c r="R701" s="355"/>
      <c r="S701" s="355"/>
      <c r="T701" s="355"/>
      <c r="U701" s="355"/>
      <c r="V701" s="355"/>
      <c r="W701" s="355"/>
      <c r="X701" s="355"/>
      <c r="Y701" s="355"/>
      <c r="Z701" s="355"/>
    </row>
    <row r="702" spans="1:26" ht="15.75" customHeight="1">
      <c r="A702" s="348"/>
      <c r="B702" s="353"/>
      <c r="C702" s="363"/>
      <c r="D702" s="355"/>
      <c r="E702" s="355"/>
      <c r="F702" s="355"/>
      <c r="G702" s="355"/>
      <c r="H702" s="355"/>
      <c r="I702" s="355"/>
      <c r="J702" s="355"/>
      <c r="K702" s="355"/>
      <c r="L702" s="355"/>
      <c r="M702" s="355"/>
      <c r="N702" s="355"/>
      <c r="O702" s="355"/>
      <c r="P702" s="355"/>
      <c r="Q702" s="355"/>
      <c r="R702" s="355"/>
      <c r="S702" s="355"/>
      <c r="T702" s="355"/>
      <c r="U702" s="355"/>
      <c r="V702" s="355"/>
      <c r="W702" s="355"/>
      <c r="X702" s="355"/>
      <c r="Y702" s="355"/>
      <c r="Z702" s="355"/>
    </row>
    <row r="703" spans="1:26" ht="15.75" customHeight="1">
      <c r="A703" s="348"/>
      <c r="B703" s="353"/>
      <c r="C703" s="363"/>
      <c r="D703" s="355"/>
      <c r="E703" s="355"/>
      <c r="F703" s="355"/>
      <c r="G703" s="355"/>
      <c r="H703" s="355"/>
      <c r="I703" s="355"/>
      <c r="J703" s="355"/>
      <c r="K703" s="355"/>
      <c r="L703" s="355"/>
      <c r="M703" s="355"/>
      <c r="N703" s="355"/>
      <c r="O703" s="355"/>
      <c r="P703" s="355"/>
      <c r="Q703" s="355"/>
      <c r="R703" s="355"/>
      <c r="S703" s="355"/>
      <c r="T703" s="355"/>
      <c r="U703" s="355"/>
      <c r="V703" s="355"/>
      <c r="W703" s="355"/>
      <c r="X703" s="355"/>
      <c r="Y703" s="355"/>
      <c r="Z703" s="355"/>
    </row>
    <row r="704" spans="1:26" ht="15.75" customHeight="1">
      <c r="A704" s="348"/>
      <c r="B704" s="353"/>
      <c r="C704" s="363"/>
      <c r="D704" s="355"/>
      <c r="E704" s="355"/>
      <c r="F704" s="355"/>
      <c r="G704" s="355"/>
      <c r="H704" s="355"/>
      <c r="I704" s="355"/>
      <c r="J704" s="355"/>
      <c r="K704" s="355"/>
      <c r="L704" s="355"/>
      <c r="M704" s="355"/>
      <c r="N704" s="355"/>
      <c r="O704" s="355"/>
      <c r="P704" s="355"/>
      <c r="Q704" s="355"/>
      <c r="R704" s="355"/>
      <c r="S704" s="355"/>
      <c r="T704" s="355"/>
      <c r="U704" s="355"/>
      <c r="V704" s="355"/>
      <c r="W704" s="355"/>
      <c r="X704" s="355"/>
      <c r="Y704" s="355"/>
      <c r="Z704" s="355"/>
    </row>
    <row r="705" spans="1:26" ht="15.75" customHeight="1">
      <c r="A705" s="348"/>
      <c r="B705" s="353"/>
      <c r="C705" s="363"/>
      <c r="D705" s="355"/>
      <c r="E705" s="355"/>
      <c r="F705" s="355"/>
      <c r="G705" s="355"/>
      <c r="H705" s="355"/>
      <c r="I705" s="355"/>
      <c r="J705" s="355"/>
      <c r="K705" s="355"/>
      <c r="L705" s="355"/>
      <c r="M705" s="355"/>
      <c r="N705" s="355"/>
      <c r="O705" s="355"/>
      <c r="P705" s="355"/>
      <c r="Q705" s="355"/>
      <c r="R705" s="355"/>
      <c r="S705" s="355"/>
      <c r="T705" s="355"/>
      <c r="U705" s="355"/>
      <c r="V705" s="355"/>
      <c r="W705" s="355"/>
      <c r="X705" s="355"/>
      <c r="Y705" s="355"/>
      <c r="Z705" s="355"/>
    </row>
    <row r="706" spans="1:26" ht="15.75" customHeight="1">
      <c r="A706" s="348"/>
      <c r="B706" s="353"/>
      <c r="C706" s="363"/>
      <c r="D706" s="355"/>
      <c r="E706" s="355"/>
      <c r="F706" s="355"/>
      <c r="G706" s="355"/>
      <c r="H706" s="355"/>
      <c r="I706" s="355"/>
      <c r="J706" s="355"/>
      <c r="K706" s="355"/>
      <c r="L706" s="355"/>
      <c r="M706" s="355"/>
      <c r="N706" s="355"/>
      <c r="O706" s="355"/>
      <c r="P706" s="355"/>
      <c r="Q706" s="355"/>
      <c r="R706" s="355"/>
      <c r="S706" s="355"/>
      <c r="T706" s="355"/>
      <c r="U706" s="355"/>
      <c r="V706" s="355"/>
      <c r="W706" s="355"/>
      <c r="X706" s="355"/>
      <c r="Y706" s="355"/>
      <c r="Z706" s="355"/>
    </row>
    <row r="707" spans="1:26" ht="15.75" customHeight="1">
      <c r="A707" s="348"/>
      <c r="B707" s="353"/>
      <c r="C707" s="363"/>
      <c r="D707" s="355"/>
      <c r="E707" s="355"/>
      <c r="F707" s="355"/>
      <c r="G707" s="355"/>
      <c r="H707" s="355"/>
      <c r="I707" s="355"/>
      <c r="J707" s="355"/>
      <c r="K707" s="355"/>
      <c r="L707" s="355"/>
      <c r="M707" s="355"/>
      <c r="N707" s="355"/>
      <c r="O707" s="355"/>
      <c r="P707" s="355"/>
      <c r="Q707" s="355"/>
      <c r="R707" s="355"/>
      <c r="S707" s="355"/>
      <c r="T707" s="355"/>
      <c r="U707" s="355"/>
      <c r="V707" s="355"/>
      <c r="W707" s="355"/>
      <c r="X707" s="355"/>
      <c r="Y707" s="355"/>
      <c r="Z707" s="355"/>
    </row>
    <row r="708" spans="1:26" ht="15.75" customHeight="1">
      <c r="A708" s="348"/>
      <c r="B708" s="353"/>
      <c r="C708" s="363"/>
      <c r="D708" s="355"/>
      <c r="E708" s="355"/>
      <c r="F708" s="355"/>
      <c r="G708" s="355"/>
      <c r="H708" s="355"/>
      <c r="I708" s="355"/>
      <c r="J708" s="355"/>
      <c r="K708" s="355"/>
      <c r="L708" s="355"/>
      <c r="M708" s="355"/>
      <c r="N708" s="355"/>
      <c r="O708" s="355"/>
      <c r="P708" s="355"/>
      <c r="Q708" s="355"/>
      <c r="R708" s="355"/>
      <c r="S708" s="355"/>
      <c r="T708" s="355"/>
      <c r="U708" s="355"/>
      <c r="V708" s="355"/>
      <c r="W708" s="355"/>
      <c r="X708" s="355"/>
      <c r="Y708" s="355"/>
      <c r="Z708" s="355"/>
    </row>
    <row r="709" spans="1:26" ht="15.75" customHeight="1">
      <c r="A709" s="348"/>
      <c r="B709" s="353"/>
      <c r="C709" s="363"/>
      <c r="D709" s="355"/>
      <c r="E709" s="355"/>
      <c r="F709" s="355"/>
      <c r="G709" s="355"/>
      <c r="H709" s="355"/>
      <c r="I709" s="355"/>
      <c r="J709" s="355"/>
      <c r="K709" s="355"/>
      <c r="L709" s="355"/>
      <c r="M709" s="355"/>
      <c r="N709" s="355"/>
      <c r="O709" s="355"/>
      <c r="P709" s="355"/>
      <c r="Q709" s="355"/>
      <c r="R709" s="355"/>
      <c r="S709" s="355"/>
      <c r="T709" s="355"/>
      <c r="U709" s="355"/>
      <c r="V709" s="355"/>
      <c r="W709" s="355"/>
      <c r="X709" s="355"/>
      <c r="Y709" s="355"/>
      <c r="Z709" s="355"/>
    </row>
    <row r="710" spans="1:26" ht="15.75" customHeight="1">
      <c r="A710" s="348"/>
      <c r="B710" s="353"/>
      <c r="C710" s="363"/>
      <c r="D710" s="355"/>
      <c r="E710" s="355"/>
      <c r="F710" s="355"/>
      <c r="G710" s="355"/>
      <c r="H710" s="355"/>
      <c r="I710" s="355"/>
      <c r="J710" s="355"/>
      <c r="K710" s="355"/>
      <c r="L710" s="355"/>
      <c r="M710" s="355"/>
      <c r="N710" s="355"/>
      <c r="O710" s="355"/>
      <c r="P710" s="355"/>
      <c r="Q710" s="355"/>
      <c r="R710" s="355"/>
      <c r="S710" s="355"/>
      <c r="T710" s="355"/>
      <c r="U710" s="355"/>
      <c r="V710" s="355"/>
      <c r="W710" s="355"/>
      <c r="X710" s="355"/>
      <c r="Y710" s="355"/>
      <c r="Z710" s="355"/>
    </row>
    <row r="711" spans="1:26" ht="15.75" customHeight="1">
      <c r="A711" s="348"/>
      <c r="B711" s="353"/>
      <c r="C711" s="363"/>
      <c r="D711" s="355"/>
      <c r="E711" s="355"/>
      <c r="F711" s="355"/>
      <c r="G711" s="355"/>
      <c r="H711" s="355"/>
      <c r="I711" s="355"/>
      <c r="J711" s="355"/>
      <c r="K711" s="355"/>
      <c r="L711" s="355"/>
      <c r="M711" s="355"/>
      <c r="N711" s="355"/>
      <c r="O711" s="355"/>
      <c r="P711" s="355"/>
      <c r="Q711" s="355"/>
      <c r="R711" s="355"/>
      <c r="S711" s="355"/>
      <c r="T711" s="355"/>
      <c r="U711" s="355"/>
      <c r="V711" s="355"/>
      <c r="W711" s="355"/>
      <c r="X711" s="355"/>
      <c r="Y711" s="355"/>
      <c r="Z711" s="355"/>
    </row>
    <row r="712" spans="1:26" ht="15.75" customHeight="1">
      <c r="A712" s="348"/>
      <c r="B712" s="353"/>
      <c r="C712" s="363"/>
      <c r="D712" s="355"/>
      <c r="E712" s="355"/>
      <c r="F712" s="355"/>
      <c r="G712" s="355"/>
      <c r="H712" s="355"/>
      <c r="I712" s="355"/>
      <c r="J712" s="355"/>
      <c r="K712" s="355"/>
      <c r="L712" s="355"/>
      <c r="M712" s="355"/>
      <c r="N712" s="355"/>
      <c r="O712" s="355"/>
      <c r="P712" s="355"/>
      <c r="Q712" s="355"/>
      <c r="R712" s="355"/>
      <c r="S712" s="355"/>
      <c r="T712" s="355"/>
      <c r="U712" s="355"/>
      <c r="V712" s="355"/>
      <c r="W712" s="355"/>
      <c r="X712" s="355"/>
      <c r="Y712" s="355"/>
      <c r="Z712" s="355"/>
    </row>
    <row r="713" spans="1:26" ht="15.75" customHeight="1">
      <c r="A713" s="348"/>
      <c r="B713" s="353"/>
      <c r="C713" s="363"/>
      <c r="D713" s="355"/>
      <c r="E713" s="355"/>
      <c r="F713" s="355"/>
      <c r="G713" s="355"/>
      <c r="H713" s="355"/>
      <c r="I713" s="355"/>
      <c r="J713" s="355"/>
      <c r="K713" s="355"/>
      <c r="L713" s="355"/>
      <c r="M713" s="355"/>
      <c r="N713" s="355"/>
      <c r="O713" s="355"/>
      <c r="P713" s="355"/>
      <c r="Q713" s="355"/>
      <c r="R713" s="355"/>
      <c r="S713" s="355"/>
      <c r="T713" s="355"/>
      <c r="U713" s="355"/>
      <c r="V713" s="355"/>
      <c r="W713" s="355"/>
      <c r="X713" s="355"/>
      <c r="Y713" s="355"/>
      <c r="Z713" s="355"/>
    </row>
    <row r="714" spans="1:26" ht="15.75" customHeight="1">
      <c r="A714" s="348"/>
      <c r="B714" s="353"/>
      <c r="C714" s="363"/>
      <c r="D714" s="355"/>
      <c r="E714" s="355"/>
      <c r="F714" s="355"/>
      <c r="G714" s="355"/>
      <c r="H714" s="355"/>
      <c r="I714" s="355"/>
      <c r="J714" s="355"/>
      <c r="K714" s="355"/>
      <c r="L714" s="355"/>
      <c r="M714" s="355"/>
      <c r="N714" s="355"/>
      <c r="O714" s="355"/>
      <c r="P714" s="355"/>
      <c r="Q714" s="355"/>
      <c r="R714" s="355"/>
      <c r="S714" s="355"/>
      <c r="T714" s="355"/>
      <c r="U714" s="355"/>
      <c r="V714" s="355"/>
      <c r="W714" s="355"/>
      <c r="X714" s="355"/>
      <c r="Y714" s="355"/>
      <c r="Z714" s="355"/>
    </row>
    <row r="715" spans="1:26" ht="15.75" customHeight="1">
      <c r="A715" s="348"/>
      <c r="B715" s="353"/>
      <c r="C715" s="363"/>
      <c r="D715" s="355"/>
      <c r="E715" s="355"/>
      <c r="F715" s="355"/>
      <c r="G715" s="355"/>
      <c r="H715" s="355"/>
      <c r="I715" s="355"/>
      <c r="J715" s="355"/>
      <c r="K715" s="355"/>
      <c r="L715" s="355"/>
      <c r="M715" s="355"/>
      <c r="N715" s="355"/>
      <c r="O715" s="355"/>
      <c r="P715" s="355"/>
      <c r="Q715" s="355"/>
      <c r="R715" s="355"/>
      <c r="S715" s="355"/>
      <c r="T715" s="355"/>
      <c r="U715" s="355"/>
      <c r="V715" s="355"/>
      <c r="W715" s="355"/>
      <c r="X715" s="355"/>
      <c r="Y715" s="355"/>
      <c r="Z715" s="355"/>
    </row>
    <row r="716" spans="1:26" ht="15.75" customHeight="1">
      <c r="A716" s="348"/>
      <c r="B716" s="353"/>
      <c r="C716" s="363"/>
      <c r="D716" s="355"/>
      <c r="E716" s="355"/>
      <c r="F716" s="355"/>
      <c r="G716" s="355"/>
      <c r="H716" s="355"/>
      <c r="I716" s="355"/>
      <c r="J716" s="355"/>
      <c r="K716" s="355"/>
      <c r="L716" s="355"/>
      <c r="M716" s="355"/>
      <c r="N716" s="355"/>
      <c r="O716" s="355"/>
      <c r="P716" s="355"/>
      <c r="Q716" s="355"/>
      <c r="R716" s="355"/>
      <c r="S716" s="355"/>
      <c r="T716" s="355"/>
      <c r="U716" s="355"/>
      <c r="V716" s="355"/>
      <c r="W716" s="355"/>
      <c r="X716" s="355"/>
      <c r="Y716" s="355"/>
      <c r="Z716" s="355"/>
    </row>
    <row r="717" spans="1:26" ht="15.75" customHeight="1">
      <c r="A717" s="348"/>
      <c r="B717" s="353"/>
      <c r="C717" s="363"/>
      <c r="D717" s="355"/>
      <c r="E717" s="355"/>
      <c r="F717" s="355"/>
      <c r="G717" s="355"/>
      <c r="H717" s="355"/>
      <c r="I717" s="355"/>
      <c r="J717" s="355"/>
      <c r="K717" s="355"/>
      <c r="L717" s="355"/>
      <c r="M717" s="355"/>
      <c r="N717" s="355"/>
      <c r="O717" s="355"/>
      <c r="P717" s="355"/>
      <c r="Q717" s="355"/>
      <c r="R717" s="355"/>
      <c r="S717" s="355"/>
      <c r="T717" s="355"/>
      <c r="U717" s="355"/>
      <c r="V717" s="355"/>
      <c r="W717" s="355"/>
      <c r="X717" s="355"/>
      <c r="Y717" s="355"/>
      <c r="Z717" s="355"/>
    </row>
    <row r="718" spans="1:26" ht="15.75" customHeight="1">
      <c r="A718" s="348"/>
      <c r="B718" s="353"/>
      <c r="C718" s="363"/>
      <c r="D718" s="355"/>
      <c r="E718" s="355"/>
      <c r="F718" s="355"/>
      <c r="G718" s="355"/>
      <c r="H718" s="355"/>
      <c r="I718" s="355"/>
      <c r="J718" s="355"/>
      <c r="K718" s="355"/>
      <c r="L718" s="355"/>
      <c r="M718" s="355"/>
      <c r="N718" s="355"/>
      <c r="O718" s="355"/>
      <c r="P718" s="355"/>
      <c r="Q718" s="355"/>
      <c r="R718" s="355"/>
      <c r="S718" s="355"/>
      <c r="T718" s="355"/>
      <c r="U718" s="355"/>
      <c r="V718" s="355"/>
      <c r="W718" s="355"/>
      <c r="X718" s="355"/>
      <c r="Y718" s="355"/>
      <c r="Z718" s="355"/>
    </row>
    <row r="719" spans="1:26" ht="15.75" customHeight="1">
      <c r="A719" s="348"/>
      <c r="B719" s="353"/>
      <c r="C719" s="363"/>
      <c r="D719" s="355"/>
      <c r="E719" s="355"/>
      <c r="F719" s="355"/>
      <c r="G719" s="355"/>
      <c r="H719" s="355"/>
      <c r="I719" s="355"/>
      <c r="J719" s="355"/>
      <c r="K719" s="355"/>
      <c r="L719" s="355"/>
      <c r="M719" s="355"/>
      <c r="N719" s="355"/>
      <c r="O719" s="355"/>
      <c r="P719" s="355"/>
      <c r="Q719" s="355"/>
      <c r="R719" s="355"/>
      <c r="S719" s="355"/>
      <c r="T719" s="355"/>
      <c r="U719" s="355"/>
      <c r="V719" s="355"/>
      <c r="W719" s="355"/>
      <c r="X719" s="355"/>
      <c r="Y719" s="355"/>
      <c r="Z719" s="355"/>
    </row>
    <row r="720" spans="1:26" ht="15.75" customHeight="1">
      <c r="A720" s="348"/>
      <c r="B720" s="353"/>
      <c r="C720" s="363"/>
      <c r="D720" s="355"/>
      <c r="E720" s="355"/>
      <c r="F720" s="355"/>
      <c r="G720" s="355"/>
      <c r="H720" s="355"/>
      <c r="I720" s="355"/>
      <c r="J720" s="355"/>
      <c r="K720" s="355"/>
      <c r="L720" s="355"/>
      <c r="M720" s="355"/>
      <c r="N720" s="355"/>
      <c r="O720" s="355"/>
      <c r="P720" s="355"/>
      <c r="Q720" s="355"/>
      <c r="R720" s="355"/>
      <c r="S720" s="355"/>
      <c r="T720" s="355"/>
      <c r="U720" s="355"/>
      <c r="V720" s="355"/>
      <c r="W720" s="355"/>
      <c r="X720" s="355"/>
      <c r="Y720" s="355"/>
      <c r="Z720" s="355"/>
    </row>
    <row r="721" spans="1:26" ht="15.75" customHeight="1">
      <c r="A721" s="348"/>
      <c r="B721" s="353"/>
      <c r="C721" s="363"/>
      <c r="D721" s="355"/>
      <c r="E721" s="355"/>
      <c r="F721" s="355"/>
      <c r="G721" s="355"/>
      <c r="H721" s="355"/>
      <c r="I721" s="355"/>
      <c r="J721" s="355"/>
      <c r="K721" s="355"/>
      <c r="L721" s="355"/>
      <c r="M721" s="355"/>
      <c r="N721" s="355"/>
      <c r="O721" s="355"/>
      <c r="P721" s="355"/>
      <c r="Q721" s="355"/>
      <c r="R721" s="355"/>
      <c r="S721" s="355"/>
      <c r="T721" s="355"/>
      <c r="U721" s="355"/>
      <c r="V721" s="355"/>
      <c r="W721" s="355"/>
      <c r="X721" s="355"/>
      <c r="Y721" s="355"/>
      <c r="Z721" s="355"/>
    </row>
    <row r="722" spans="1:26" ht="15.75" customHeight="1">
      <c r="A722" s="348"/>
      <c r="B722" s="353"/>
      <c r="C722" s="363"/>
      <c r="D722" s="355"/>
      <c r="E722" s="355"/>
      <c r="F722" s="355"/>
      <c r="G722" s="355"/>
      <c r="H722" s="355"/>
      <c r="I722" s="355"/>
      <c r="J722" s="355"/>
      <c r="K722" s="355"/>
      <c r="L722" s="355"/>
      <c r="M722" s="355"/>
      <c r="N722" s="355"/>
      <c r="O722" s="355"/>
      <c r="P722" s="355"/>
      <c r="Q722" s="355"/>
      <c r="R722" s="355"/>
      <c r="S722" s="355"/>
      <c r="T722" s="355"/>
      <c r="U722" s="355"/>
      <c r="V722" s="355"/>
      <c r="W722" s="355"/>
      <c r="X722" s="355"/>
      <c r="Y722" s="355"/>
      <c r="Z722" s="355"/>
    </row>
    <row r="723" spans="1:26" ht="15.75" customHeight="1">
      <c r="A723" s="348"/>
      <c r="B723" s="353"/>
      <c r="C723" s="363"/>
      <c r="D723" s="355"/>
      <c r="E723" s="355"/>
      <c r="F723" s="355"/>
      <c r="G723" s="355"/>
      <c r="H723" s="355"/>
      <c r="I723" s="355"/>
      <c r="J723" s="355"/>
      <c r="K723" s="355"/>
      <c r="L723" s="355"/>
      <c r="M723" s="355"/>
      <c r="N723" s="355"/>
      <c r="O723" s="355"/>
      <c r="P723" s="355"/>
      <c r="Q723" s="355"/>
      <c r="R723" s="355"/>
      <c r="S723" s="355"/>
      <c r="T723" s="355"/>
      <c r="U723" s="355"/>
      <c r="V723" s="355"/>
      <c r="W723" s="355"/>
      <c r="X723" s="355"/>
      <c r="Y723" s="355"/>
      <c r="Z723" s="355"/>
    </row>
    <row r="724" spans="1:26" ht="15.75" customHeight="1">
      <c r="A724" s="348"/>
      <c r="B724" s="353"/>
      <c r="C724" s="363"/>
      <c r="D724" s="355"/>
      <c r="E724" s="355"/>
      <c r="F724" s="355"/>
      <c r="G724" s="355"/>
      <c r="H724" s="355"/>
      <c r="I724" s="355"/>
      <c r="J724" s="355"/>
      <c r="K724" s="355"/>
      <c r="L724" s="355"/>
      <c r="M724" s="355"/>
      <c r="N724" s="355"/>
      <c r="O724" s="355"/>
      <c r="P724" s="355"/>
      <c r="Q724" s="355"/>
      <c r="R724" s="355"/>
      <c r="S724" s="355"/>
      <c r="T724" s="355"/>
      <c r="U724" s="355"/>
      <c r="V724" s="355"/>
      <c r="W724" s="355"/>
      <c r="X724" s="355"/>
      <c r="Y724" s="355"/>
      <c r="Z724" s="355"/>
    </row>
    <row r="725" spans="1:26" ht="15.75" customHeight="1">
      <c r="A725" s="348"/>
      <c r="B725" s="353"/>
      <c r="C725" s="363"/>
      <c r="D725" s="355"/>
      <c r="E725" s="355"/>
      <c r="F725" s="355"/>
      <c r="G725" s="355"/>
      <c r="H725" s="355"/>
      <c r="I725" s="355"/>
      <c r="J725" s="355"/>
      <c r="K725" s="355"/>
      <c r="L725" s="355"/>
      <c r="M725" s="355"/>
      <c r="N725" s="355"/>
      <c r="O725" s="355"/>
      <c r="P725" s="355"/>
      <c r="Q725" s="355"/>
      <c r="R725" s="355"/>
      <c r="S725" s="355"/>
      <c r="T725" s="355"/>
      <c r="U725" s="355"/>
      <c r="V725" s="355"/>
      <c r="W725" s="355"/>
      <c r="X725" s="355"/>
      <c r="Y725" s="355"/>
      <c r="Z725" s="355"/>
    </row>
    <row r="726" spans="1:26" ht="15.75" customHeight="1">
      <c r="A726" s="348"/>
      <c r="B726" s="353"/>
      <c r="C726" s="363"/>
      <c r="D726" s="355"/>
      <c r="E726" s="355"/>
      <c r="F726" s="355"/>
      <c r="G726" s="355"/>
      <c r="H726" s="355"/>
      <c r="I726" s="355"/>
      <c r="J726" s="355"/>
      <c r="K726" s="355"/>
      <c r="L726" s="355"/>
      <c r="M726" s="355"/>
      <c r="N726" s="355"/>
      <c r="O726" s="355"/>
      <c r="P726" s="355"/>
      <c r="Q726" s="355"/>
      <c r="R726" s="355"/>
      <c r="S726" s="355"/>
      <c r="T726" s="355"/>
      <c r="U726" s="355"/>
      <c r="V726" s="355"/>
      <c r="W726" s="355"/>
      <c r="X726" s="355"/>
      <c r="Y726" s="355"/>
      <c r="Z726" s="355"/>
    </row>
    <row r="727" spans="1:26" ht="15.75" customHeight="1">
      <c r="A727" s="348"/>
      <c r="B727" s="353"/>
      <c r="C727" s="363"/>
      <c r="D727" s="355"/>
      <c r="E727" s="355"/>
      <c r="F727" s="355"/>
      <c r="G727" s="355"/>
      <c r="H727" s="355"/>
      <c r="I727" s="355"/>
      <c r="J727" s="355"/>
      <c r="K727" s="355"/>
      <c r="L727" s="355"/>
      <c r="M727" s="355"/>
      <c r="N727" s="355"/>
      <c r="O727" s="355"/>
      <c r="P727" s="355"/>
      <c r="Q727" s="355"/>
      <c r="R727" s="355"/>
      <c r="S727" s="355"/>
      <c r="T727" s="355"/>
      <c r="U727" s="355"/>
      <c r="V727" s="355"/>
      <c r="W727" s="355"/>
      <c r="X727" s="355"/>
      <c r="Y727" s="355"/>
      <c r="Z727" s="355"/>
    </row>
    <row r="728" spans="1:26" ht="15.75" customHeight="1">
      <c r="A728" s="348"/>
      <c r="B728" s="353"/>
      <c r="C728" s="363"/>
      <c r="D728" s="355"/>
      <c r="E728" s="355"/>
      <c r="F728" s="355"/>
      <c r="G728" s="355"/>
      <c r="H728" s="355"/>
      <c r="I728" s="355"/>
      <c r="J728" s="355"/>
      <c r="K728" s="355"/>
      <c r="L728" s="355"/>
      <c r="M728" s="355"/>
      <c r="N728" s="355"/>
      <c r="O728" s="355"/>
      <c r="P728" s="355"/>
      <c r="Q728" s="355"/>
      <c r="R728" s="355"/>
      <c r="S728" s="355"/>
      <c r="T728" s="355"/>
      <c r="U728" s="355"/>
      <c r="V728" s="355"/>
      <c r="W728" s="355"/>
      <c r="X728" s="355"/>
      <c r="Y728" s="355"/>
      <c r="Z728" s="355"/>
    </row>
    <row r="729" spans="1:26" ht="15.75" customHeight="1">
      <c r="A729" s="348"/>
      <c r="B729" s="353"/>
      <c r="C729" s="363"/>
      <c r="D729" s="355"/>
      <c r="E729" s="355"/>
      <c r="F729" s="355"/>
      <c r="G729" s="355"/>
      <c r="H729" s="355"/>
      <c r="I729" s="355"/>
      <c r="J729" s="355"/>
      <c r="K729" s="355"/>
      <c r="L729" s="355"/>
      <c r="M729" s="355"/>
      <c r="N729" s="355"/>
      <c r="O729" s="355"/>
      <c r="P729" s="355"/>
      <c r="Q729" s="355"/>
      <c r="R729" s="355"/>
      <c r="S729" s="355"/>
      <c r="T729" s="355"/>
      <c r="U729" s="355"/>
      <c r="V729" s="355"/>
      <c r="W729" s="355"/>
      <c r="X729" s="355"/>
      <c r="Y729" s="355"/>
      <c r="Z729" s="355"/>
    </row>
    <row r="730" spans="1:26" ht="15.75" customHeight="1">
      <c r="A730" s="348"/>
      <c r="B730" s="353"/>
      <c r="C730" s="363"/>
      <c r="D730" s="355"/>
      <c r="E730" s="355"/>
      <c r="F730" s="355"/>
      <c r="G730" s="355"/>
      <c r="H730" s="355"/>
      <c r="I730" s="355"/>
      <c r="J730" s="355"/>
      <c r="K730" s="355"/>
      <c r="L730" s="355"/>
      <c r="M730" s="355"/>
      <c r="N730" s="355"/>
      <c r="O730" s="355"/>
      <c r="P730" s="355"/>
      <c r="Q730" s="355"/>
      <c r="R730" s="355"/>
      <c r="S730" s="355"/>
      <c r="T730" s="355"/>
      <c r="U730" s="355"/>
      <c r="V730" s="355"/>
      <c r="W730" s="355"/>
      <c r="X730" s="355"/>
      <c r="Y730" s="355"/>
      <c r="Z730" s="355"/>
    </row>
    <row r="731" spans="1:26" ht="15.75" customHeight="1">
      <c r="A731" s="348"/>
      <c r="B731" s="353"/>
      <c r="C731" s="363"/>
      <c r="D731" s="355"/>
      <c r="E731" s="355"/>
      <c r="F731" s="355"/>
      <c r="G731" s="355"/>
      <c r="H731" s="355"/>
      <c r="I731" s="355"/>
      <c r="J731" s="355"/>
      <c r="K731" s="355"/>
      <c r="L731" s="355"/>
      <c r="M731" s="355"/>
      <c r="N731" s="355"/>
      <c r="O731" s="355"/>
      <c r="P731" s="355"/>
      <c r="Q731" s="355"/>
      <c r="R731" s="355"/>
      <c r="S731" s="355"/>
      <c r="T731" s="355"/>
      <c r="U731" s="355"/>
      <c r="V731" s="355"/>
      <c r="W731" s="355"/>
      <c r="X731" s="355"/>
      <c r="Y731" s="355"/>
      <c r="Z731" s="355"/>
    </row>
    <row r="732" spans="1:26" ht="15.75" customHeight="1">
      <c r="A732" s="348"/>
      <c r="B732" s="353"/>
      <c r="C732" s="363"/>
      <c r="D732" s="355"/>
      <c r="E732" s="355"/>
      <c r="F732" s="355"/>
      <c r="G732" s="355"/>
      <c r="H732" s="355"/>
      <c r="I732" s="355"/>
      <c r="J732" s="355"/>
      <c r="K732" s="355"/>
      <c r="L732" s="355"/>
      <c r="M732" s="355"/>
      <c r="N732" s="355"/>
      <c r="O732" s="355"/>
      <c r="P732" s="355"/>
      <c r="Q732" s="355"/>
      <c r="R732" s="355"/>
      <c r="S732" s="355"/>
      <c r="T732" s="355"/>
      <c r="U732" s="355"/>
      <c r="V732" s="355"/>
      <c r="W732" s="355"/>
      <c r="X732" s="355"/>
      <c r="Y732" s="355"/>
      <c r="Z732" s="355"/>
    </row>
    <row r="733" spans="1:26" ht="15.75" customHeight="1">
      <c r="A733" s="348"/>
      <c r="B733" s="353"/>
      <c r="C733" s="363"/>
      <c r="D733" s="355"/>
      <c r="E733" s="355"/>
      <c r="F733" s="355"/>
      <c r="G733" s="355"/>
      <c r="H733" s="355"/>
      <c r="I733" s="355"/>
      <c r="J733" s="355"/>
      <c r="K733" s="355"/>
      <c r="L733" s="355"/>
      <c r="M733" s="355"/>
      <c r="N733" s="355"/>
      <c r="O733" s="355"/>
      <c r="P733" s="355"/>
      <c r="Q733" s="355"/>
      <c r="R733" s="355"/>
      <c r="S733" s="355"/>
      <c r="T733" s="355"/>
      <c r="U733" s="355"/>
      <c r="V733" s="355"/>
      <c r="W733" s="355"/>
      <c r="X733" s="355"/>
      <c r="Y733" s="355"/>
      <c r="Z733" s="355"/>
    </row>
    <row r="734" spans="1:26" ht="15.75" customHeight="1">
      <c r="A734" s="348"/>
      <c r="B734" s="353"/>
      <c r="C734" s="363"/>
      <c r="D734" s="355"/>
      <c r="E734" s="355"/>
      <c r="F734" s="355"/>
      <c r="G734" s="355"/>
      <c r="H734" s="355"/>
      <c r="I734" s="355"/>
      <c r="J734" s="355"/>
      <c r="K734" s="355"/>
      <c r="L734" s="355"/>
      <c r="M734" s="355"/>
      <c r="N734" s="355"/>
      <c r="O734" s="355"/>
      <c r="P734" s="355"/>
      <c r="Q734" s="355"/>
      <c r="R734" s="355"/>
      <c r="S734" s="355"/>
      <c r="T734" s="355"/>
      <c r="U734" s="355"/>
      <c r="V734" s="355"/>
      <c r="W734" s="355"/>
      <c r="X734" s="355"/>
      <c r="Y734" s="355"/>
      <c r="Z734" s="355"/>
    </row>
    <row r="735" spans="1:26" ht="15.75" customHeight="1">
      <c r="A735" s="348"/>
      <c r="B735" s="353"/>
      <c r="C735" s="363"/>
      <c r="D735" s="355"/>
      <c r="E735" s="355"/>
      <c r="F735" s="355"/>
      <c r="G735" s="355"/>
      <c r="H735" s="355"/>
      <c r="I735" s="355"/>
      <c r="J735" s="355"/>
      <c r="K735" s="355"/>
      <c r="L735" s="355"/>
      <c r="M735" s="355"/>
      <c r="N735" s="355"/>
      <c r="O735" s="355"/>
      <c r="P735" s="355"/>
      <c r="Q735" s="355"/>
      <c r="R735" s="355"/>
      <c r="S735" s="355"/>
      <c r="T735" s="355"/>
      <c r="U735" s="355"/>
      <c r="V735" s="355"/>
      <c r="W735" s="355"/>
      <c r="X735" s="355"/>
      <c r="Y735" s="355"/>
      <c r="Z735" s="355"/>
    </row>
    <row r="736" spans="1:26" ht="15.75" customHeight="1">
      <c r="A736" s="348"/>
      <c r="B736" s="353"/>
      <c r="C736" s="363"/>
      <c r="D736" s="355"/>
      <c r="E736" s="355"/>
      <c r="F736" s="355"/>
      <c r="G736" s="355"/>
      <c r="H736" s="355"/>
      <c r="I736" s="355"/>
      <c r="J736" s="355"/>
      <c r="K736" s="355"/>
      <c r="L736" s="355"/>
      <c r="M736" s="355"/>
      <c r="N736" s="355"/>
      <c r="O736" s="355"/>
      <c r="P736" s="355"/>
      <c r="Q736" s="355"/>
      <c r="R736" s="355"/>
      <c r="S736" s="355"/>
      <c r="T736" s="355"/>
      <c r="U736" s="355"/>
      <c r="V736" s="355"/>
      <c r="W736" s="355"/>
      <c r="X736" s="355"/>
      <c r="Y736" s="355"/>
      <c r="Z736" s="355"/>
    </row>
    <row r="737" spans="1:26" ht="15.75" customHeight="1">
      <c r="A737" s="348"/>
      <c r="B737" s="353"/>
      <c r="C737" s="363"/>
      <c r="D737" s="355"/>
      <c r="E737" s="355"/>
      <c r="F737" s="355"/>
      <c r="G737" s="355"/>
      <c r="H737" s="355"/>
      <c r="I737" s="355"/>
      <c r="J737" s="355"/>
      <c r="K737" s="355"/>
      <c r="L737" s="355"/>
      <c r="M737" s="355"/>
      <c r="N737" s="355"/>
      <c r="O737" s="355"/>
      <c r="P737" s="355"/>
      <c r="Q737" s="355"/>
      <c r="R737" s="355"/>
      <c r="S737" s="355"/>
      <c r="T737" s="355"/>
      <c r="U737" s="355"/>
      <c r="V737" s="355"/>
      <c r="W737" s="355"/>
      <c r="X737" s="355"/>
      <c r="Y737" s="355"/>
      <c r="Z737" s="355"/>
    </row>
    <row r="738" spans="1:26" ht="15.75" customHeight="1">
      <c r="A738" s="348"/>
      <c r="B738" s="353"/>
      <c r="C738" s="363"/>
      <c r="D738" s="355"/>
      <c r="E738" s="355"/>
      <c r="F738" s="355"/>
      <c r="G738" s="355"/>
      <c r="H738" s="355"/>
      <c r="I738" s="355"/>
      <c r="J738" s="355"/>
      <c r="K738" s="355"/>
      <c r="L738" s="355"/>
      <c r="M738" s="355"/>
      <c r="N738" s="355"/>
      <c r="O738" s="355"/>
      <c r="P738" s="355"/>
      <c r="Q738" s="355"/>
      <c r="R738" s="355"/>
      <c r="S738" s="355"/>
      <c r="T738" s="355"/>
      <c r="U738" s="355"/>
      <c r="V738" s="355"/>
      <c r="W738" s="355"/>
      <c r="X738" s="355"/>
      <c r="Y738" s="355"/>
      <c r="Z738" s="355"/>
    </row>
    <row r="739" spans="1:26" ht="15.75" customHeight="1">
      <c r="A739" s="348"/>
      <c r="B739" s="353"/>
      <c r="C739" s="363"/>
      <c r="D739" s="355"/>
      <c r="E739" s="355"/>
      <c r="F739" s="355"/>
      <c r="G739" s="355"/>
      <c r="H739" s="355"/>
      <c r="I739" s="355"/>
      <c r="J739" s="355"/>
      <c r="K739" s="355"/>
      <c r="L739" s="355"/>
      <c r="M739" s="355"/>
      <c r="N739" s="355"/>
      <c r="O739" s="355"/>
      <c r="P739" s="355"/>
      <c r="Q739" s="355"/>
      <c r="R739" s="355"/>
      <c r="S739" s="355"/>
      <c r="T739" s="355"/>
      <c r="U739" s="355"/>
      <c r="V739" s="355"/>
      <c r="W739" s="355"/>
      <c r="X739" s="355"/>
      <c r="Y739" s="355"/>
      <c r="Z739" s="355"/>
    </row>
    <row r="740" spans="1:26" ht="15.75" customHeight="1">
      <c r="A740" s="348"/>
      <c r="B740" s="353"/>
      <c r="C740" s="363"/>
      <c r="D740" s="355"/>
      <c r="E740" s="355"/>
      <c r="F740" s="355"/>
      <c r="G740" s="355"/>
      <c r="H740" s="355"/>
      <c r="I740" s="355"/>
      <c r="J740" s="355"/>
      <c r="K740" s="355"/>
      <c r="L740" s="355"/>
      <c r="M740" s="355"/>
      <c r="N740" s="355"/>
      <c r="O740" s="355"/>
      <c r="P740" s="355"/>
      <c r="Q740" s="355"/>
      <c r="R740" s="355"/>
      <c r="S740" s="355"/>
      <c r="T740" s="355"/>
      <c r="U740" s="355"/>
      <c r="V740" s="355"/>
      <c r="W740" s="355"/>
      <c r="X740" s="355"/>
      <c r="Y740" s="355"/>
      <c r="Z740" s="355"/>
    </row>
    <row r="741" spans="1:26" ht="15.75" customHeight="1">
      <c r="A741" s="348"/>
      <c r="B741" s="353"/>
      <c r="C741" s="363"/>
      <c r="D741" s="355"/>
      <c r="E741" s="355"/>
      <c r="F741" s="355"/>
      <c r="G741" s="355"/>
      <c r="H741" s="355"/>
      <c r="I741" s="355"/>
      <c r="J741" s="355"/>
      <c r="K741" s="355"/>
      <c r="L741" s="355"/>
      <c r="M741" s="355"/>
      <c r="N741" s="355"/>
      <c r="O741" s="355"/>
      <c r="P741" s="355"/>
      <c r="Q741" s="355"/>
      <c r="R741" s="355"/>
      <c r="S741" s="355"/>
      <c r="T741" s="355"/>
      <c r="U741" s="355"/>
      <c r="V741" s="355"/>
      <c r="W741" s="355"/>
      <c r="X741" s="355"/>
      <c r="Y741" s="355"/>
      <c r="Z741" s="355"/>
    </row>
    <row r="742" spans="1:26" ht="15.75" customHeight="1">
      <c r="A742" s="348"/>
      <c r="B742" s="353"/>
      <c r="C742" s="363"/>
      <c r="D742" s="355"/>
      <c r="E742" s="355"/>
      <c r="F742" s="355"/>
      <c r="G742" s="355"/>
      <c r="H742" s="355"/>
      <c r="I742" s="355"/>
      <c r="J742" s="355"/>
      <c r="K742" s="355"/>
      <c r="L742" s="355"/>
      <c r="M742" s="355"/>
      <c r="N742" s="355"/>
      <c r="O742" s="355"/>
      <c r="P742" s="355"/>
      <c r="Q742" s="355"/>
      <c r="R742" s="355"/>
      <c r="S742" s="355"/>
      <c r="T742" s="355"/>
      <c r="U742" s="355"/>
      <c r="V742" s="355"/>
      <c r="W742" s="355"/>
      <c r="X742" s="355"/>
      <c r="Y742" s="355"/>
      <c r="Z742" s="355"/>
    </row>
    <row r="743" spans="1:26" ht="15.75" customHeight="1">
      <c r="A743" s="348"/>
      <c r="B743" s="353"/>
      <c r="C743" s="363"/>
      <c r="D743" s="355"/>
      <c r="E743" s="355"/>
      <c r="F743" s="355"/>
      <c r="G743" s="355"/>
      <c r="H743" s="355"/>
      <c r="I743" s="355"/>
      <c r="J743" s="355"/>
      <c r="K743" s="355"/>
      <c r="L743" s="355"/>
      <c r="M743" s="355"/>
      <c r="N743" s="355"/>
      <c r="O743" s="355"/>
      <c r="P743" s="355"/>
      <c r="Q743" s="355"/>
      <c r="R743" s="355"/>
      <c r="S743" s="355"/>
      <c r="T743" s="355"/>
      <c r="U743" s="355"/>
      <c r="V743" s="355"/>
      <c r="W743" s="355"/>
      <c r="X743" s="355"/>
      <c r="Y743" s="355"/>
      <c r="Z743" s="355"/>
    </row>
    <row r="744" spans="1:26" ht="15.75" customHeight="1">
      <c r="A744" s="348"/>
      <c r="B744" s="353"/>
      <c r="C744" s="363"/>
      <c r="D744" s="355"/>
      <c r="E744" s="355"/>
      <c r="F744" s="355"/>
      <c r="G744" s="355"/>
      <c r="H744" s="355"/>
      <c r="I744" s="355"/>
      <c r="J744" s="355"/>
      <c r="K744" s="355"/>
      <c r="L744" s="355"/>
      <c r="M744" s="355"/>
      <c r="N744" s="355"/>
      <c r="O744" s="355"/>
      <c r="P744" s="355"/>
      <c r="Q744" s="355"/>
      <c r="R744" s="355"/>
      <c r="S744" s="355"/>
      <c r="T744" s="355"/>
      <c r="U744" s="355"/>
      <c r="V744" s="355"/>
      <c r="W744" s="355"/>
      <c r="X744" s="355"/>
      <c r="Y744" s="355"/>
      <c r="Z744" s="355"/>
    </row>
    <row r="745" spans="1:26" ht="15.75" customHeight="1">
      <c r="A745" s="348"/>
      <c r="B745" s="353"/>
      <c r="C745" s="363"/>
      <c r="D745" s="355"/>
      <c r="E745" s="355"/>
      <c r="F745" s="355"/>
      <c r="G745" s="355"/>
      <c r="H745" s="355"/>
      <c r="I745" s="355"/>
      <c r="J745" s="355"/>
      <c r="K745" s="355"/>
      <c r="L745" s="355"/>
      <c r="M745" s="355"/>
      <c r="N745" s="355"/>
      <c r="O745" s="355"/>
      <c r="P745" s="355"/>
      <c r="Q745" s="355"/>
      <c r="R745" s="355"/>
      <c r="S745" s="355"/>
      <c r="T745" s="355"/>
      <c r="U745" s="355"/>
      <c r="V745" s="355"/>
      <c r="W745" s="355"/>
      <c r="X745" s="355"/>
      <c r="Y745" s="355"/>
      <c r="Z745" s="355"/>
    </row>
    <row r="746" spans="1:26" ht="15.75" customHeight="1">
      <c r="A746" s="348"/>
      <c r="B746" s="353"/>
      <c r="C746" s="363"/>
      <c r="D746" s="355"/>
      <c r="E746" s="355"/>
      <c r="F746" s="355"/>
      <c r="G746" s="355"/>
      <c r="H746" s="355"/>
      <c r="I746" s="355"/>
      <c r="J746" s="355"/>
      <c r="K746" s="355"/>
      <c r="L746" s="355"/>
      <c r="M746" s="355"/>
      <c r="N746" s="355"/>
      <c r="O746" s="355"/>
      <c r="P746" s="355"/>
      <c r="Q746" s="355"/>
      <c r="R746" s="355"/>
      <c r="S746" s="355"/>
      <c r="T746" s="355"/>
      <c r="U746" s="355"/>
      <c r="V746" s="355"/>
      <c r="W746" s="355"/>
      <c r="X746" s="355"/>
      <c r="Y746" s="355"/>
      <c r="Z746" s="355"/>
    </row>
    <row r="747" spans="1:26" ht="15.75" customHeight="1">
      <c r="A747" s="348"/>
      <c r="B747" s="353"/>
      <c r="C747" s="363"/>
      <c r="D747" s="355"/>
      <c r="E747" s="355"/>
      <c r="F747" s="355"/>
      <c r="G747" s="355"/>
      <c r="H747" s="355"/>
      <c r="I747" s="355"/>
      <c r="J747" s="355"/>
      <c r="K747" s="355"/>
      <c r="L747" s="355"/>
      <c r="M747" s="355"/>
      <c r="N747" s="355"/>
      <c r="O747" s="355"/>
      <c r="P747" s="355"/>
      <c r="Q747" s="355"/>
      <c r="R747" s="355"/>
      <c r="S747" s="355"/>
      <c r="T747" s="355"/>
      <c r="U747" s="355"/>
      <c r="V747" s="355"/>
      <c r="W747" s="355"/>
      <c r="X747" s="355"/>
      <c r="Y747" s="355"/>
      <c r="Z747" s="355"/>
    </row>
    <row r="748" spans="1:26" ht="15.75" customHeight="1">
      <c r="A748" s="348"/>
      <c r="B748" s="353"/>
      <c r="C748" s="363"/>
      <c r="D748" s="355"/>
      <c r="E748" s="355"/>
      <c r="F748" s="355"/>
      <c r="G748" s="355"/>
      <c r="H748" s="355"/>
      <c r="I748" s="355"/>
      <c r="J748" s="355"/>
      <c r="K748" s="355"/>
      <c r="L748" s="355"/>
      <c r="M748" s="355"/>
      <c r="N748" s="355"/>
      <c r="O748" s="355"/>
      <c r="P748" s="355"/>
      <c r="Q748" s="355"/>
      <c r="R748" s="355"/>
      <c r="S748" s="355"/>
      <c r="T748" s="355"/>
      <c r="U748" s="355"/>
      <c r="V748" s="355"/>
      <c r="W748" s="355"/>
      <c r="X748" s="355"/>
      <c r="Y748" s="355"/>
      <c r="Z748" s="355"/>
    </row>
    <row r="749" spans="1:26" ht="15.75" customHeight="1">
      <c r="A749" s="348"/>
      <c r="B749" s="353"/>
      <c r="C749" s="363"/>
      <c r="D749" s="355"/>
      <c r="E749" s="355"/>
      <c r="F749" s="355"/>
      <c r="G749" s="355"/>
      <c r="H749" s="355"/>
      <c r="I749" s="355"/>
      <c r="J749" s="355"/>
      <c r="K749" s="355"/>
      <c r="L749" s="355"/>
      <c r="M749" s="355"/>
      <c r="N749" s="355"/>
      <c r="O749" s="355"/>
      <c r="P749" s="355"/>
      <c r="Q749" s="355"/>
      <c r="R749" s="355"/>
      <c r="S749" s="355"/>
      <c r="T749" s="355"/>
      <c r="U749" s="355"/>
      <c r="V749" s="355"/>
      <c r="W749" s="355"/>
      <c r="X749" s="355"/>
      <c r="Y749" s="355"/>
      <c r="Z749" s="355"/>
    </row>
    <row r="750" spans="1:26" ht="15.75" customHeight="1">
      <c r="A750" s="348"/>
      <c r="B750" s="353"/>
      <c r="C750" s="363"/>
      <c r="D750" s="355"/>
      <c r="E750" s="355"/>
      <c r="F750" s="355"/>
      <c r="G750" s="355"/>
      <c r="H750" s="355"/>
      <c r="I750" s="355"/>
      <c r="J750" s="355"/>
      <c r="K750" s="355"/>
      <c r="L750" s="355"/>
      <c r="M750" s="355"/>
      <c r="N750" s="355"/>
      <c r="O750" s="355"/>
      <c r="P750" s="355"/>
      <c r="Q750" s="355"/>
      <c r="R750" s="355"/>
      <c r="S750" s="355"/>
      <c r="T750" s="355"/>
      <c r="U750" s="355"/>
      <c r="V750" s="355"/>
      <c r="W750" s="355"/>
      <c r="X750" s="355"/>
      <c r="Y750" s="355"/>
      <c r="Z750" s="355"/>
    </row>
    <row r="751" spans="1:26" ht="15.75" customHeight="1">
      <c r="A751" s="348"/>
      <c r="B751" s="353"/>
      <c r="C751" s="363"/>
      <c r="D751" s="355"/>
      <c r="E751" s="355"/>
      <c r="F751" s="355"/>
      <c r="G751" s="355"/>
      <c r="H751" s="355"/>
      <c r="I751" s="355"/>
      <c r="J751" s="355"/>
      <c r="K751" s="355"/>
      <c r="L751" s="355"/>
      <c r="M751" s="355"/>
      <c r="N751" s="355"/>
      <c r="O751" s="355"/>
      <c r="P751" s="355"/>
      <c r="Q751" s="355"/>
      <c r="R751" s="355"/>
      <c r="S751" s="355"/>
      <c r="T751" s="355"/>
      <c r="U751" s="355"/>
      <c r="V751" s="355"/>
      <c r="W751" s="355"/>
      <c r="X751" s="355"/>
      <c r="Y751" s="355"/>
      <c r="Z751" s="355"/>
    </row>
    <row r="752" spans="1:26" ht="15.75" customHeight="1">
      <c r="A752" s="348"/>
      <c r="B752" s="353"/>
      <c r="C752" s="363"/>
      <c r="D752" s="355"/>
      <c r="E752" s="355"/>
      <c r="F752" s="355"/>
      <c r="G752" s="355"/>
      <c r="H752" s="355"/>
      <c r="I752" s="355"/>
      <c r="J752" s="355"/>
      <c r="K752" s="355"/>
      <c r="L752" s="355"/>
      <c r="M752" s="355"/>
      <c r="N752" s="355"/>
      <c r="O752" s="355"/>
      <c r="P752" s="355"/>
      <c r="Q752" s="355"/>
      <c r="R752" s="355"/>
      <c r="S752" s="355"/>
      <c r="T752" s="355"/>
      <c r="U752" s="355"/>
      <c r="V752" s="355"/>
      <c r="W752" s="355"/>
      <c r="X752" s="355"/>
      <c r="Y752" s="355"/>
      <c r="Z752" s="355"/>
    </row>
    <row r="753" spans="1:26" ht="15.75" customHeight="1">
      <c r="A753" s="348"/>
      <c r="B753" s="353"/>
      <c r="C753" s="363"/>
      <c r="D753" s="355"/>
      <c r="E753" s="355"/>
      <c r="F753" s="355"/>
      <c r="G753" s="355"/>
      <c r="H753" s="355"/>
      <c r="I753" s="355"/>
      <c r="J753" s="355"/>
      <c r="K753" s="355"/>
      <c r="L753" s="355"/>
      <c r="M753" s="355"/>
      <c r="N753" s="355"/>
      <c r="O753" s="355"/>
      <c r="P753" s="355"/>
      <c r="Q753" s="355"/>
      <c r="R753" s="355"/>
      <c r="S753" s="355"/>
      <c r="T753" s="355"/>
      <c r="U753" s="355"/>
      <c r="V753" s="355"/>
      <c r="W753" s="355"/>
      <c r="X753" s="355"/>
      <c r="Y753" s="355"/>
      <c r="Z753" s="355"/>
    </row>
    <row r="754" spans="1:26" ht="15.75" customHeight="1">
      <c r="A754" s="348"/>
      <c r="B754" s="353"/>
      <c r="C754" s="363"/>
      <c r="D754" s="355"/>
      <c r="E754" s="355"/>
      <c r="F754" s="355"/>
      <c r="G754" s="355"/>
      <c r="H754" s="355"/>
      <c r="I754" s="355"/>
      <c r="J754" s="355"/>
      <c r="K754" s="355"/>
      <c r="L754" s="355"/>
      <c r="M754" s="355"/>
      <c r="N754" s="355"/>
      <c r="O754" s="355"/>
      <c r="P754" s="355"/>
      <c r="Q754" s="355"/>
      <c r="R754" s="355"/>
      <c r="S754" s="355"/>
      <c r="T754" s="355"/>
      <c r="U754" s="355"/>
      <c r="V754" s="355"/>
      <c r="W754" s="355"/>
      <c r="X754" s="355"/>
      <c r="Y754" s="355"/>
      <c r="Z754" s="355"/>
    </row>
    <row r="755" spans="1:26" ht="15.75" customHeight="1">
      <c r="A755" s="348"/>
      <c r="B755" s="353"/>
      <c r="C755" s="363"/>
      <c r="D755" s="355"/>
      <c r="E755" s="355"/>
      <c r="F755" s="355"/>
      <c r="G755" s="355"/>
      <c r="H755" s="355"/>
      <c r="I755" s="355"/>
      <c r="J755" s="355"/>
      <c r="K755" s="355"/>
      <c r="L755" s="355"/>
      <c r="M755" s="355"/>
      <c r="N755" s="355"/>
      <c r="O755" s="355"/>
      <c r="P755" s="355"/>
      <c r="Q755" s="355"/>
      <c r="R755" s="355"/>
      <c r="S755" s="355"/>
      <c r="T755" s="355"/>
      <c r="U755" s="355"/>
      <c r="V755" s="355"/>
      <c r="W755" s="355"/>
      <c r="X755" s="355"/>
      <c r="Y755" s="355"/>
      <c r="Z755" s="355"/>
    </row>
    <row r="756" spans="1:26" ht="15.75" customHeight="1">
      <c r="A756" s="348"/>
      <c r="B756" s="353"/>
      <c r="C756" s="363"/>
      <c r="D756" s="355"/>
      <c r="E756" s="355"/>
      <c r="F756" s="355"/>
      <c r="G756" s="355"/>
      <c r="H756" s="355"/>
      <c r="I756" s="355"/>
      <c r="J756" s="355"/>
      <c r="K756" s="355"/>
      <c r="L756" s="355"/>
      <c r="M756" s="355"/>
      <c r="N756" s="355"/>
      <c r="O756" s="355"/>
      <c r="P756" s="355"/>
      <c r="Q756" s="355"/>
      <c r="R756" s="355"/>
      <c r="S756" s="355"/>
      <c r="T756" s="355"/>
      <c r="U756" s="355"/>
      <c r="V756" s="355"/>
      <c r="W756" s="355"/>
      <c r="X756" s="355"/>
      <c r="Y756" s="355"/>
      <c r="Z756" s="355"/>
    </row>
    <row r="757" spans="1:26" ht="15.75" customHeight="1">
      <c r="A757" s="348"/>
      <c r="B757" s="353"/>
      <c r="C757" s="363"/>
      <c r="D757" s="355"/>
      <c r="E757" s="355"/>
      <c r="F757" s="355"/>
      <c r="G757" s="355"/>
      <c r="H757" s="355"/>
      <c r="I757" s="355"/>
      <c r="J757" s="355"/>
      <c r="K757" s="355"/>
      <c r="L757" s="355"/>
      <c r="M757" s="355"/>
      <c r="N757" s="355"/>
      <c r="O757" s="355"/>
      <c r="P757" s="355"/>
      <c r="Q757" s="355"/>
      <c r="R757" s="355"/>
      <c r="S757" s="355"/>
      <c r="T757" s="355"/>
      <c r="U757" s="355"/>
      <c r="V757" s="355"/>
      <c r="W757" s="355"/>
      <c r="X757" s="355"/>
      <c r="Y757" s="355"/>
      <c r="Z757" s="355"/>
    </row>
    <row r="758" spans="1:26" ht="15.75" customHeight="1">
      <c r="A758" s="348"/>
      <c r="B758" s="353"/>
      <c r="C758" s="363"/>
      <c r="D758" s="355"/>
      <c r="E758" s="355"/>
      <c r="F758" s="355"/>
      <c r="G758" s="355"/>
      <c r="H758" s="355"/>
      <c r="I758" s="355"/>
      <c r="J758" s="355"/>
      <c r="K758" s="355"/>
      <c r="L758" s="355"/>
      <c r="M758" s="355"/>
      <c r="N758" s="355"/>
      <c r="O758" s="355"/>
      <c r="P758" s="355"/>
      <c r="Q758" s="355"/>
      <c r="R758" s="355"/>
      <c r="S758" s="355"/>
      <c r="T758" s="355"/>
      <c r="U758" s="355"/>
      <c r="V758" s="355"/>
      <c r="W758" s="355"/>
      <c r="X758" s="355"/>
      <c r="Y758" s="355"/>
      <c r="Z758" s="355"/>
    </row>
    <row r="759" spans="1:26" ht="15.75" customHeight="1">
      <c r="A759" s="348"/>
      <c r="B759" s="353"/>
      <c r="C759" s="363"/>
      <c r="D759" s="355"/>
      <c r="E759" s="355"/>
      <c r="F759" s="355"/>
      <c r="G759" s="355"/>
      <c r="H759" s="355"/>
      <c r="I759" s="355"/>
      <c r="J759" s="355"/>
      <c r="K759" s="355"/>
      <c r="L759" s="355"/>
      <c r="M759" s="355"/>
      <c r="N759" s="355"/>
      <c r="O759" s="355"/>
      <c r="P759" s="355"/>
      <c r="Q759" s="355"/>
      <c r="R759" s="355"/>
      <c r="S759" s="355"/>
      <c r="T759" s="355"/>
      <c r="U759" s="355"/>
      <c r="V759" s="355"/>
      <c r="W759" s="355"/>
      <c r="X759" s="355"/>
      <c r="Y759" s="355"/>
      <c r="Z759" s="355"/>
    </row>
    <row r="760" spans="1:26" ht="15.75" customHeight="1">
      <c r="A760" s="348"/>
      <c r="B760" s="353"/>
      <c r="C760" s="363"/>
      <c r="D760" s="355"/>
      <c r="E760" s="355"/>
      <c r="F760" s="355"/>
      <c r="G760" s="355"/>
      <c r="H760" s="355"/>
      <c r="I760" s="355"/>
      <c r="J760" s="355"/>
      <c r="K760" s="355"/>
      <c r="L760" s="355"/>
      <c r="M760" s="355"/>
      <c r="N760" s="355"/>
      <c r="O760" s="355"/>
      <c r="P760" s="355"/>
      <c r="Q760" s="355"/>
      <c r="R760" s="355"/>
      <c r="S760" s="355"/>
      <c r="T760" s="355"/>
      <c r="U760" s="355"/>
      <c r="V760" s="355"/>
      <c r="W760" s="355"/>
      <c r="X760" s="355"/>
      <c r="Y760" s="355"/>
      <c r="Z760" s="355"/>
    </row>
    <row r="761" spans="1:26" ht="15.75" customHeight="1">
      <c r="A761" s="348"/>
      <c r="B761" s="353"/>
      <c r="C761" s="363"/>
      <c r="D761" s="355"/>
      <c r="E761" s="355"/>
      <c r="F761" s="355"/>
      <c r="G761" s="355"/>
      <c r="H761" s="355"/>
      <c r="I761" s="355"/>
      <c r="J761" s="355"/>
      <c r="K761" s="355"/>
      <c r="L761" s="355"/>
      <c r="M761" s="355"/>
      <c r="N761" s="355"/>
      <c r="O761" s="355"/>
      <c r="P761" s="355"/>
      <c r="Q761" s="355"/>
      <c r="R761" s="355"/>
      <c r="S761" s="355"/>
      <c r="T761" s="355"/>
      <c r="U761" s="355"/>
      <c r="V761" s="355"/>
      <c r="W761" s="355"/>
      <c r="X761" s="355"/>
      <c r="Y761" s="355"/>
      <c r="Z761" s="355"/>
    </row>
    <row r="762" spans="1:26" ht="15.75" customHeight="1">
      <c r="A762" s="348"/>
      <c r="B762" s="353"/>
      <c r="C762" s="363"/>
      <c r="D762" s="355"/>
      <c r="E762" s="355"/>
      <c r="F762" s="355"/>
      <c r="G762" s="355"/>
      <c r="H762" s="355"/>
      <c r="I762" s="355"/>
      <c r="J762" s="355"/>
      <c r="K762" s="355"/>
      <c r="L762" s="355"/>
      <c r="M762" s="355"/>
      <c r="N762" s="355"/>
      <c r="O762" s="355"/>
      <c r="P762" s="355"/>
      <c r="Q762" s="355"/>
      <c r="R762" s="355"/>
      <c r="S762" s="355"/>
      <c r="T762" s="355"/>
      <c r="U762" s="355"/>
      <c r="V762" s="355"/>
      <c r="W762" s="355"/>
      <c r="X762" s="355"/>
      <c r="Y762" s="355"/>
      <c r="Z762" s="355"/>
    </row>
    <row r="763" spans="1:26" ht="15.75" customHeight="1">
      <c r="A763" s="348"/>
      <c r="B763" s="353"/>
      <c r="C763" s="363"/>
      <c r="D763" s="355"/>
      <c r="E763" s="355"/>
      <c r="F763" s="355"/>
      <c r="G763" s="355"/>
      <c r="H763" s="355"/>
      <c r="I763" s="355"/>
      <c r="J763" s="355"/>
      <c r="K763" s="355"/>
      <c r="L763" s="355"/>
      <c r="M763" s="355"/>
      <c r="N763" s="355"/>
      <c r="O763" s="355"/>
      <c r="P763" s="355"/>
      <c r="Q763" s="355"/>
      <c r="R763" s="355"/>
      <c r="S763" s="355"/>
      <c r="T763" s="355"/>
      <c r="U763" s="355"/>
      <c r="V763" s="355"/>
      <c r="W763" s="355"/>
      <c r="X763" s="355"/>
      <c r="Y763" s="355"/>
      <c r="Z763" s="355"/>
    </row>
    <row r="764" spans="1:26" ht="15.75" customHeight="1">
      <c r="A764" s="348"/>
      <c r="B764" s="353"/>
      <c r="C764" s="363"/>
      <c r="D764" s="355"/>
      <c r="E764" s="355"/>
      <c r="F764" s="355"/>
      <c r="G764" s="355"/>
      <c r="H764" s="355"/>
      <c r="I764" s="355"/>
      <c r="J764" s="355"/>
      <c r="K764" s="355"/>
      <c r="L764" s="355"/>
      <c r="M764" s="355"/>
      <c r="N764" s="355"/>
      <c r="O764" s="355"/>
      <c r="P764" s="355"/>
      <c r="Q764" s="355"/>
      <c r="R764" s="355"/>
      <c r="S764" s="355"/>
      <c r="T764" s="355"/>
      <c r="U764" s="355"/>
      <c r="V764" s="355"/>
      <c r="W764" s="355"/>
      <c r="X764" s="355"/>
      <c r="Y764" s="355"/>
      <c r="Z764" s="355"/>
    </row>
    <row r="765" spans="1:26" ht="15.75" customHeight="1">
      <c r="A765" s="348"/>
      <c r="B765" s="353"/>
      <c r="C765" s="363"/>
      <c r="D765" s="355"/>
      <c r="E765" s="355"/>
      <c r="F765" s="355"/>
      <c r="G765" s="355"/>
      <c r="H765" s="355"/>
      <c r="I765" s="355"/>
      <c r="J765" s="355"/>
      <c r="K765" s="355"/>
      <c r="L765" s="355"/>
      <c r="M765" s="355"/>
      <c r="N765" s="355"/>
      <c r="O765" s="355"/>
      <c r="P765" s="355"/>
      <c r="Q765" s="355"/>
      <c r="R765" s="355"/>
      <c r="S765" s="355"/>
      <c r="T765" s="355"/>
      <c r="U765" s="355"/>
      <c r="V765" s="355"/>
      <c r="W765" s="355"/>
      <c r="X765" s="355"/>
      <c r="Y765" s="355"/>
      <c r="Z765" s="355"/>
    </row>
    <row r="766" spans="1:26" ht="15.75" customHeight="1">
      <c r="A766" s="348"/>
      <c r="B766" s="353"/>
      <c r="C766" s="363"/>
      <c r="D766" s="355"/>
      <c r="E766" s="355"/>
      <c r="F766" s="355"/>
      <c r="G766" s="355"/>
      <c r="H766" s="355"/>
      <c r="I766" s="355"/>
      <c r="J766" s="355"/>
      <c r="K766" s="355"/>
      <c r="L766" s="355"/>
      <c r="M766" s="355"/>
      <c r="N766" s="355"/>
      <c r="O766" s="355"/>
      <c r="P766" s="355"/>
      <c r="Q766" s="355"/>
      <c r="R766" s="355"/>
      <c r="S766" s="355"/>
      <c r="T766" s="355"/>
      <c r="U766" s="355"/>
      <c r="V766" s="355"/>
      <c r="W766" s="355"/>
      <c r="X766" s="355"/>
      <c r="Y766" s="355"/>
      <c r="Z766" s="355"/>
    </row>
    <row r="767" spans="1:26" ht="15.75" customHeight="1">
      <c r="A767" s="348"/>
      <c r="B767" s="353"/>
      <c r="C767" s="363"/>
      <c r="D767" s="355"/>
      <c r="E767" s="355"/>
      <c r="F767" s="355"/>
      <c r="G767" s="355"/>
      <c r="H767" s="355"/>
      <c r="I767" s="355"/>
      <c r="J767" s="355"/>
      <c r="K767" s="355"/>
      <c r="L767" s="355"/>
      <c r="M767" s="355"/>
      <c r="N767" s="355"/>
      <c r="O767" s="355"/>
      <c r="P767" s="355"/>
      <c r="Q767" s="355"/>
      <c r="R767" s="355"/>
      <c r="S767" s="355"/>
      <c r="T767" s="355"/>
      <c r="U767" s="355"/>
      <c r="V767" s="355"/>
      <c r="W767" s="355"/>
      <c r="X767" s="355"/>
      <c r="Y767" s="355"/>
      <c r="Z767" s="355"/>
    </row>
    <row r="768" spans="1:26" ht="15.75" customHeight="1">
      <c r="A768" s="348"/>
      <c r="B768" s="353"/>
      <c r="C768" s="363"/>
      <c r="D768" s="355"/>
      <c r="E768" s="355"/>
      <c r="F768" s="355"/>
      <c r="G768" s="355"/>
      <c r="H768" s="355"/>
      <c r="I768" s="355"/>
      <c r="J768" s="355"/>
      <c r="K768" s="355"/>
      <c r="L768" s="355"/>
      <c r="M768" s="355"/>
      <c r="N768" s="355"/>
      <c r="O768" s="355"/>
      <c r="P768" s="355"/>
      <c r="Q768" s="355"/>
      <c r="R768" s="355"/>
      <c r="S768" s="355"/>
      <c r="T768" s="355"/>
      <c r="U768" s="355"/>
      <c r="V768" s="355"/>
      <c r="W768" s="355"/>
      <c r="X768" s="355"/>
      <c r="Y768" s="355"/>
      <c r="Z768" s="355"/>
    </row>
    <row r="769" spans="1:26" ht="15.75" customHeight="1">
      <c r="A769" s="348"/>
      <c r="B769" s="353"/>
      <c r="C769" s="363"/>
      <c r="D769" s="355"/>
      <c r="E769" s="355"/>
      <c r="F769" s="355"/>
      <c r="G769" s="355"/>
      <c r="H769" s="355"/>
      <c r="I769" s="355"/>
      <c r="J769" s="355"/>
      <c r="K769" s="355"/>
      <c r="L769" s="355"/>
      <c r="M769" s="355"/>
      <c r="N769" s="355"/>
      <c r="O769" s="355"/>
      <c r="P769" s="355"/>
      <c r="Q769" s="355"/>
      <c r="R769" s="355"/>
      <c r="S769" s="355"/>
      <c r="T769" s="355"/>
      <c r="U769" s="355"/>
      <c r="V769" s="355"/>
      <c r="W769" s="355"/>
      <c r="X769" s="355"/>
      <c r="Y769" s="355"/>
      <c r="Z769" s="355"/>
    </row>
    <row r="770" spans="1:26" ht="15.75" customHeight="1">
      <c r="A770" s="348"/>
      <c r="B770" s="353"/>
      <c r="C770" s="363"/>
      <c r="D770" s="355"/>
      <c r="E770" s="355"/>
      <c r="F770" s="355"/>
      <c r="G770" s="355"/>
      <c r="H770" s="355"/>
      <c r="I770" s="355"/>
      <c r="J770" s="355"/>
      <c r="K770" s="355"/>
      <c r="L770" s="355"/>
      <c r="M770" s="355"/>
      <c r="N770" s="355"/>
      <c r="O770" s="355"/>
      <c r="P770" s="355"/>
      <c r="Q770" s="355"/>
      <c r="R770" s="355"/>
      <c r="S770" s="355"/>
      <c r="T770" s="355"/>
      <c r="U770" s="355"/>
      <c r="V770" s="355"/>
      <c r="W770" s="355"/>
      <c r="X770" s="355"/>
      <c r="Y770" s="355"/>
      <c r="Z770" s="355"/>
    </row>
    <row r="771" spans="1:26" ht="15.75" customHeight="1">
      <c r="A771" s="348"/>
      <c r="B771" s="353"/>
      <c r="C771" s="363"/>
      <c r="D771" s="355"/>
      <c r="E771" s="355"/>
      <c r="F771" s="355"/>
      <c r="G771" s="355"/>
      <c r="H771" s="355"/>
      <c r="I771" s="355"/>
      <c r="J771" s="355"/>
      <c r="K771" s="355"/>
      <c r="L771" s="355"/>
      <c r="M771" s="355"/>
      <c r="N771" s="355"/>
      <c r="O771" s="355"/>
      <c r="P771" s="355"/>
      <c r="Q771" s="355"/>
      <c r="R771" s="355"/>
      <c r="S771" s="355"/>
      <c r="T771" s="355"/>
      <c r="U771" s="355"/>
      <c r="V771" s="355"/>
      <c r="W771" s="355"/>
      <c r="X771" s="355"/>
      <c r="Y771" s="355"/>
      <c r="Z771" s="355"/>
    </row>
    <row r="772" spans="1:26" ht="15.75" customHeight="1">
      <c r="A772" s="348"/>
      <c r="B772" s="353"/>
      <c r="C772" s="363"/>
      <c r="D772" s="355"/>
      <c r="E772" s="355"/>
      <c r="F772" s="355"/>
      <c r="G772" s="355"/>
      <c r="H772" s="355"/>
      <c r="I772" s="355"/>
      <c r="J772" s="355"/>
      <c r="K772" s="355"/>
      <c r="L772" s="355"/>
      <c r="M772" s="355"/>
      <c r="N772" s="355"/>
      <c r="O772" s="355"/>
      <c r="P772" s="355"/>
      <c r="Q772" s="355"/>
      <c r="R772" s="355"/>
      <c r="S772" s="355"/>
      <c r="T772" s="355"/>
      <c r="U772" s="355"/>
      <c r="V772" s="355"/>
      <c r="W772" s="355"/>
      <c r="X772" s="355"/>
      <c r="Y772" s="355"/>
      <c r="Z772" s="355"/>
    </row>
    <row r="773" spans="1:26" ht="15.75" customHeight="1">
      <c r="A773" s="348"/>
      <c r="B773" s="353"/>
      <c r="C773" s="363"/>
      <c r="D773" s="355"/>
      <c r="E773" s="355"/>
      <c r="F773" s="355"/>
      <c r="G773" s="355"/>
      <c r="H773" s="355"/>
      <c r="I773" s="355"/>
      <c r="J773" s="355"/>
      <c r="K773" s="355"/>
      <c r="L773" s="355"/>
      <c r="M773" s="355"/>
      <c r="N773" s="355"/>
      <c r="O773" s="355"/>
      <c r="P773" s="355"/>
      <c r="Q773" s="355"/>
      <c r="R773" s="355"/>
      <c r="S773" s="355"/>
      <c r="T773" s="355"/>
      <c r="U773" s="355"/>
      <c r="V773" s="355"/>
      <c r="W773" s="355"/>
      <c r="X773" s="355"/>
      <c r="Y773" s="355"/>
      <c r="Z773" s="355"/>
    </row>
    <row r="774" spans="1:26" ht="15.75" customHeight="1">
      <c r="A774" s="348"/>
      <c r="B774" s="353"/>
      <c r="C774" s="363"/>
      <c r="D774" s="355"/>
      <c r="E774" s="355"/>
      <c r="F774" s="355"/>
      <c r="G774" s="355"/>
      <c r="H774" s="355"/>
      <c r="I774" s="355"/>
      <c r="J774" s="355"/>
      <c r="K774" s="355"/>
      <c r="L774" s="355"/>
      <c r="M774" s="355"/>
      <c r="N774" s="355"/>
      <c r="O774" s="355"/>
      <c r="P774" s="355"/>
      <c r="Q774" s="355"/>
      <c r="R774" s="355"/>
      <c r="S774" s="355"/>
      <c r="T774" s="355"/>
      <c r="U774" s="355"/>
      <c r="V774" s="355"/>
      <c r="W774" s="355"/>
      <c r="X774" s="355"/>
      <c r="Y774" s="355"/>
      <c r="Z774" s="355"/>
    </row>
    <row r="775" spans="1:26" ht="15.75" customHeight="1">
      <c r="A775" s="348"/>
      <c r="B775" s="353"/>
      <c r="C775" s="363"/>
      <c r="D775" s="355"/>
      <c r="E775" s="355"/>
      <c r="F775" s="355"/>
      <c r="G775" s="355"/>
      <c r="H775" s="355"/>
      <c r="I775" s="355"/>
      <c r="J775" s="355"/>
      <c r="K775" s="355"/>
      <c r="L775" s="355"/>
      <c r="M775" s="355"/>
      <c r="N775" s="355"/>
      <c r="O775" s="355"/>
      <c r="P775" s="355"/>
      <c r="Q775" s="355"/>
      <c r="R775" s="355"/>
      <c r="S775" s="355"/>
      <c r="T775" s="355"/>
      <c r="U775" s="355"/>
      <c r="V775" s="355"/>
      <c r="W775" s="355"/>
      <c r="X775" s="355"/>
      <c r="Y775" s="355"/>
      <c r="Z775" s="355"/>
    </row>
    <row r="776" spans="1:26" ht="15.75" customHeight="1">
      <c r="A776" s="348"/>
      <c r="B776" s="353"/>
      <c r="C776" s="363"/>
      <c r="D776" s="355"/>
      <c r="E776" s="355"/>
      <c r="F776" s="355"/>
      <c r="G776" s="355"/>
      <c r="H776" s="355"/>
      <c r="I776" s="355"/>
      <c r="J776" s="355"/>
      <c r="K776" s="355"/>
      <c r="L776" s="355"/>
      <c r="M776" s="355"/>
      <c r="N776" s="355"/>
      <c r="O776" s="355"/>
      <c r="P776" s="355"/>
      <c r="Q776" s="355"/>
      <c r="R776" s="355"/>
      <c r="S776" s="355"/>
      <c r="T776" s="355"/>
      <c r="U776" s="355"/>
      <c r="V776" s="355"/>
      <c r="W776" s="355"/>
      <c r="X776" s="355"/>
      <c r="Y776" s="355"/>
      <c r="Z776" s="355"/>
    </row>
    <row r="777" spans="1:26" ht="15.75" customHeight="1">
      <c r="A777" s="348"/>
      <c r="B777" s="353"/>
      <c r="C777" s="363"/>
      <c r="D777" s="355"/>
      <c r="E777" s="355"/>
      <c r="F777" s="355"/>
      <c r="G777" s="355"/>
      <c r="H777" s="355"/>
      <c r="I777" s="355"/>
      <c r="J777" s="355"/>
      <c r="K777" s="355"/>
      <c r="L777" s="355"/>
      <c r="M777" s="355"/>
      <c r="N777" s="355"/>
      <c r="O777" s="355"/>
      <c r="P777" s="355"/>
      <c r="Q777" s="355"/>
      <c r="R777" s="355"/>
      <c r="S777" s="355"/>
      <c r="T777" s="355"/>
      <c r="U777" s="355"/>
      <c r="V777" s="355"/>
      <c r="W777" s="355"/>
      <c r="X777" s="355"/>
      <c r="Y777" s="355"/>
      <c r="Z777" s="355"/>
    </row>
    <row r="778" spans="1:26" ht="15.75" customHeight="1">
      <c r="A778" s="348"/>
      <c r="B778" s="353"/>
      <c r="C778" s="363"/>
      <c r="D778" s="355"/>
      <c r="E778" s="355"/>
      <c r="F778" s="355"/>
      <c r="G778" s="355"/>
      <c r="H778" s="355"/>
      <c r="I778" s="355"/>
      <c r="J778" s="355"/>
      <c r="K778" s="355"/>
      <c r="L778" s="355"/>
      <c r="M778" s="355"/>
      <c r="N778" s="355"/>
      <c r="O778" s="355"/>
      <c r="P778" s="355"/>
      <c r="Q778" s="355"/>
      <c r="R778" s="355"/>
      <c r="S778" s="355"/>
      <c r="T778" s="355"/>
      <c r="U778" s="355"/>
      <c r="V778" s="355"/>
      <c r="W778" s="355"/>
      <c r="X778" s="355"/>
      <c r="Y778" s="355"/>
      <c r="Z778" s="355"/>
    </row>
    <row r="779" spans="1:26" ht="15.75" customHeight="1">
      <c r="A779" s="348"/>
      <c r="B779" s="353"/>
      <c r="C779" s="363"/>
      <c r="D779" s="355"/>
      <c r="E779" s="355"/>
      <c r="F779" s="355"/>
      <c r="G779" s="355"/>
      <c r="H779" s="355"/>
      <c r="I779" s="355"/>
      <c r="J779" s="355"/>
      <c r="K779" s="355"/>
      <c r="L779" s="355"/>
      <c r="M779" s="355"/>
      <c r="N779" s="355"/>
      <c r="O779" s="355"/>
      <c r="P779" s="355"/>
      <c r="Q779" s="355"/>
      <c r="R779" s="355"/>
      <c r="S779" s="355"/>
      <c r="T779" s="355"/>
      <c r="U779" s="355"/>
      <c r="V779" s="355"/>
      <c r="W779" s="355"/>
      <c r="X779" s="355"/>
      <c r="Y779" s="355"/>
      <c r="Z779" s="355"/>
    </row>
    <row r="780" spans="1:26" ht="15.75" customHeight="1">
      <c r="A780" s="348"/>
      <c r="B780" s="353"/>
      <c r="C780" s="363"/>
      <c r="D780" s="355"/>
      <c r="E780" s="355"/>
      <c r="F780" s="355"/>
      <c r="G780" s="355"/>
      <c r="H780" s="355"/>
      <c r="I780" s="355"/>
      <c r="J780" s="355"/>
      <c r="K780" s="355"/>
      <c r="L780" s="355"/>
      <c r="M780" s="355"/>
      <c r="N780" s="355"/>
      <c r="O780" s="355"/>
      <c r="P780" s="355"/>
      <c r="Q780" s="355"/>
      <c r="R780" s="355"/>
      <c r="S780" s="355"/>
      <c r="T780" s="355"/>
      <c r="U780" s="355"/>
      <c r="V780" s="355"/>
      <c r="W780" s="355"/>
      <c r="X780" s="355"/>
      <c r="Y780" s="355"/>
      <c r="Z780" s="355"/>
    </row>
    <row r="781" spans="1:26" ht="15.75" customHeight="1">
      <c r="A781" s="348"/>
      <c r="B781" s="353"/>
      <c r="C781" s="363"/>
      <c r="D781" s="355"/>
      <c r="E781" s="355"/>
      <c r="F781" s="355"/>
      <c r="G781" s="355"/>
      <c r="H781" s="355"/>
      <c r="I781" s="355"/>
      <c r="J781" s="355"/>
      <c r="K781" s="355"/>
      <c r="L781" s="355"/>
      <c r="M781" s="355"/>
      <c r="N781" s="355"/>
      <c r="O781" s="355"/>
      <c r="P781" s="355"/>
      <c r="Q781" s="355"/>
      <c r="R781" s="355"/>
      <c r="S781" s="355"/>
      <c r="T781" s="355"/>
      <c r="U781" s="355"/>
      <c r="V781" s="355"/>
      <c r="W781" s="355"/>
      <c r="X781" s="355"/>
      <c r="Y781" s="355"/>
      <c r="Z781" s="355"/>
    </row>
    <row r="782" spans="1:26" ht="15.75" customHeight="1">
      <c r="A782" s="348"/>
      <c r="B782" s="353"/>
      <c r="C782" s="363"/>
      <c r="D782" s="355"/>
      <c r="E782" s="355"/>
      <c r="F782" s="355"/>
      <c r="G782" s="355"/>
      <c r="H782" s="355"/>
      <c r="I782" s="355"/>
      <c r="J782" s="355"/>
      <c r="K782" s="355"/>
      <c r="L782" s="355"/>
      <c r="M782" s="355"/>
      <c r="N782" s="355"/>
      <c r="O782" s="355"/>
      <c r="P782" s="355"/>
      <c r="Q782" s="355"/>
      <c r="R782" s="355"/>
      <c r="S782" s="355"/>
      <c r="T782" s="355"/>
      <c r="U782" s="355"/>
      <c r="V782" s="355"/>
      <c r="W782" s="355"/>
      <c r="X782" s="355"/>
      <c r="Y782" s="355"/>
      <c r="Z782" s="355"/>
    </row>
    <row r="783" spans="1:26" ht="15.75" customHeight="1">
      <c r="A783" s="348"/>
      <c r="B783" s="353"/>
      <c r="C783" s="363"/>
      <c r="D783" s="355"/>
      <c r="E783" s="355"/>
      <c r="F783" s="355"/>
      <c r="G783" s="355"/>
      <c r="H783" s="355"/>
      <c r="I783" s="355"/>
      <c r="J783" s="355"/>
      <c r="K783" s="355"/>
      <c r="L783" s="355"/>
      <c r="M783" s="355"/>
      <c r="N783" s="355"/>
      <c r="O783" s="355"/>
      <c r="P783" s="355"/>
      <c r="Q783" s="355"/>
      <c r="R783" s="355"/>
      <c r="S783" s="355"/>
      <c r="T783" s="355"/>
      <c r="U783" s="355"/>
      <c r="V783" s="355"/>
      <c r="W783" s="355"/>
      <c r="X783" s="355"/>
      <c r="Y783" s="355"/>
      <c r="Z783" s="355"/>
    </row>
    <row r="784" spans="1:26" ht="15.75" customHeight="1">
      <c r="A784" s="348"/>
      <c r="B784" s="353"/>
      <c r="C784" s="363"/>
      <c r="D784" s="355"/>
      <c r="E784" s="355"/>
      <c r="F784" s="355"/>
      <c r="G784" s="355"/>
      <c r="H784" s="355"/>
      <c r="I784" s="355"/>
      <c r="J784" s="355"/>
      <c r="K784" s="355"/>
      <c r="L784" s="355"/>
      <c r="M784" s="355"/>
      <c r="N784" s="355"/>
      <c r="O784" s="355"/>
      <c r="P784" s="355"/>
      <c r="Q784" s="355"/>
      <c r="R784" s="355"/>
      <c r="S784" s="355"/>
      <c r="T784" s="355"/>
      <c r="U784" s="355"/>
      <c r="V784" s="355"/>
      <c r="W784" s="355"/>
      <c r="X784" s="355"/>
      <c r="Y784" s="355"/>
      <c r="Z784" s="355"/>
    </row>
    <row r="785" spans="1:26" ht="15.75" customHeight="1">
      <c r="A785" s="348"/>
      <c r="B785" s="353"/>
      <c r="C785" s="363"/>
      <c r="D785" s="355"/>
      <c r="E785" s="355"/>
      <c r="F785" s="355"/>
      <c r="G785" s="355"/>
      <c r="H785" s="355"/>
      <c r="I785" s="355"/>
      <c r="J785" s="355"/>
      <c r="K785" s="355"/>
      <c r="L785" s="355"/>
      <c r="M785" s="355"/>
      <c r="N785" s="355"/>
      <c r="O785" s="355"/>
      <c r="P785" s="355"/>
      <c r="Q785" s="355"/>
      <c r="R785" s="355"/>
      <c r="S785" s="355"/>
      <c r="T785" s="355"/>
      <c r="U785" s="355"/>
      <c r="V785" s="355"/>
      <c r="W785" s="355"/>
      <c r="X785" s="355"/>
      <c r="Y785" s="355"/>
      <c r="Z785" s="355"/>
    </row>
    <row r="786" spans="1:26" ht="15.75" customHeight="1">
      <c r="A786" s="348"/>
      <c r="B786" s="353"/>
      <c r="C786" s="363"/>
      <c r="D786" s="355"/>
      <c r="E786" s="355"/>
      <c r="F786" s="355"/>
      <c r="G786" s="355"/>
      <c r="H786" s="355"/>
      <c r="I786" s="355"/>
      <c r="J786" s="355"/>
      <c r="K786" s="355"/>
      <c r="L786" s="355"/>
      <c r="M786" s="355"/>
      <c r="N786" s="355"/>
      <c r="O786" s="355"/>
      <c r="P786" s="355"/>
      <c r="Q786" s="355"/>
      <c r="R786" s="355"/>
      <c r="S786" s="355"/>
      <c r="T786" s="355"/>
      <c r="U786" s="355"/>
      <c r="V786" s="355"/>
      <c r="W786" s="355"/>
      <c r="X786" s="355"/>
      <c r="Y786" s="355"/>
      <c r="Z786" s="355"/>
    </row>
    <row r="787" spans="1:26" ht="15.75" customHeight="1">
      <c r="A787" s="348"/>
      <c r="B787" s="353"/>
      <c r="C787" s="363"/>
      <c r="D787" s="355"/>
      <c r="E787" s="355"/>
      <c r="F787" s="355"/>
      <c r="G787" s="355"/>
      <c r="H787" s="355"/>
      <c r="I787" s="355"/>
      <c r="J787" s="355"/>
      <c r="K787" s="355"/>
      <c r="L787" s="355"/>
      <c r="M787" s="355"/>
      <c r="N787" s="355"/>
      <c r="O787" s="355"/>
      <c r="P787" s="355"/>
      <c r="Q787" s="355"/>
      <c r="R787" s="355"/>
      <c r="S787" s="355"/>
      <c r="T787" s="355"/>
      <c r="U787" s="355"/>
      <c r="V787" s="355"/>
      <c r="W787" s="355"/>
      <c r="X787" s="355"/>
      <c r="Y787" s="355"/>
      <c r="Z787" s="355"/>
    </row>
    <row r="788" spans="1:26" ht="15.75" customHeight="1">
      <c r="A788" s="348"/>
      <c r="B788" s="353"/>
      <c r="C788" s="363"/>
      <c r="D788" s="355"/>
      <c r="E788" s="355"/>
      <c r="F788" s="355"/>
      <c r="G788" s="355"/>
      <c r="H788" s="355"/>
      <c r="I788" s="355"/>
      <c r="J788" s="355"/>
      <c r="K788" s="355"/>
      <c r="L788" s="355"/>
      <c r="M788" s="355"/>
      <c r="N788" s="355"/>
      <c r="O788" s="355"/>
      <c r="P788" s="355"/>
      <c r="Q788" s="355"/>
      <c r="R788" s="355"/>
      <c r="S788" s="355"/>
      <c r="T788" s="355"/>
      <c r="U788" s="355"/>
      <c r="V788" s="355"/>
      <c r="W788" s="355"/>
      <c r="X788" s="355"/>
      <c r="Y788" s="355"/>
      <c r="Z788" s="355"/>
    </row>
    <row r="789" spans="1:26" ht="15.75" customHeight="1">
      <c r="A789" s="348"/>
      <c r="B789" s="353"/>
      <c r="C789" s="363"/>
      <c r="D789" s="355"/>
      <c r="E789" s="355"/>
      <c r="F789" s="355"/>
      <c r="G789" s="355"/>
      <c r="H789" s="355"/>
      <c r="I789" s="355"/>
      <c r="J789" s="355"/>
      <c r="K789" s="355"/>
      <c r="L789" s="355"/>
      <c r="M789" s="355"/>
      <c r="N789" s="355"/>
      <c r="O789" s="355"/>
      <c r="P789" s="355"/>
      <c r="Q789" s="355"/>
      <c r="R789" s="355"/>
      <c r="S789" s="355"/>
      <c r="T789" s="355"/>
      <c r="U789" s="355"/>
      <c r="V789" s="355"/>
      <c r="W789" s="355"/>
      <c r="X789" s="355"/>
      <c r="Y789" s="355"/>
      <c r="Z789" s="355"/>
    </row>
    <row r="790" spans="1:26" ht="15.75" customHeight="1">
      <c r="A790" s="348"/>
      <c r="B790" s="353"/>
      <c r="C790" s="363"/>
      <c r="D790" s="355"/>
      <c r="E790" s="355"/>
      <c r="F790" s="355"/>
      <c r="G790" s="355"/>
      <c r="H790" s="355"/>
      <c r="I790" s="355"/>
      <c r="J790" s="355"/>
      <c r="K790" s="355"/>
      <c r="L790" s="355"/>
      <c r="M790" s="355"/>
      <c r="N790" s="355"/>
      <c r="O790" s="355"/>
      <c r="P790" s="355"/>
      <c r="Q790" s="355"/>
      <c r="R790" s="355"/>
      <c r="S790" s="355"/>
      <c r="T790" s="355"/>
      <c r="U790" s="355"/>
      <c r="V790" s="355"/>
      <c r="W790" s="355"/>
      <c r="X790" s="355"/>
      <c r="Y790" s="355"/>
      <c r="Z790" s="355"/>
    </row>
    <row r="791" spans="1:26" ht="15.75" customHeight="1">
      <c r="A791" s="348"/>
      <c r="B791" s="353"/>
      <c r="C791" s="363"/>
      <c r="D791" s="355"/>
      <c r="E791" s="355"/>
      <c r="F791" s="355"/>
      <c r="G791" s="355"/>
      <c r="H791" s="355"/>
      <c r="I791" s="355"/>
      <c r="J791" s="355"/>
      <c r="K791" s="355"/>
      <c r="L791" s="355"/>
      <c r="M791" s="355"/>
      <c r="N791" s="355"/>
      <c r="O791" s="355"/>
      <c r="P791" s="355"/>
      <c r="Q791" s="355"/>
      <c r="R791" s="355"/>
      <c r="S791" s="355"/>
      <c r="T791" s="355"/>
      <c r="U791" s="355"/>
      <c r="V791" s="355"/>
      <c r="W791" s="355"/>
      <c r="X791" s="355"/>
      <c r="Y791" s="355"/>
      <c r="Z791" s="355"/>
    </row>
    <row r="792" spans="1:26" ht="15.75" customHeight="1">
      <c r="A792" s="348"/>
      <c r="B792" s="353"/>
      <c r="C792" s="363"/>
      <c r="D792" s="355"/>
      <c r="E792" s="355"/>
      <c r="F792" s="355"/>
      <c r="G792" s="355"/>
      <c r="H792" s="355"/>
      <c r="I792" s="355"/>
      <c r="J792" s="355"/>
      <c r="K792" s="355"/>
      <c r="L792" s="355"/>
      <c r="M792" s="355"/>
      <c r="N792" s="355"/>
      <c r="O792" s="355"/>
      <c r="P792" s="355"/>
      <c r="Q792" s="355"/>
      <c r="R792" s="355"/>
      <c r="S792" s="355"/>
      <c r="T792" s="355"/>
      <c r="U792" s="355"/>
      <c r="V792" s="355"/>
      <c r="W792" s="355"/>
      <c r="X792" s="355"/>
      <c r="Y792" s="355"/>
      <c r="Z792" s="355"/>
    </row>
    <row r="793" spans="1:26" ht="15.75" customHeight="1">
      <c r="A793" s="348"/>
      <c r="B793" s="353"/>
      <c r="C793" s="363"/>
      <c r="D793" s="355"/>
      <c r="E793" s="355"/>
      <c r="F793" s="355"/>
      <c r="G793" s="355"/>
      <c r="H793" s="355"/>
      <c r="I793" s="355"/>
      <c r="J793" s="355"/>
      <c r="K793" s="355"/>
      <c r="L793" s="355"/>
      <c r="M793" s="355"/>
      <c r="N793" s="355"/>
      <c r="O793" s="355"/>
      <c r="P793" s="355"/>
      <c r="Q793" s="355"/>
      <c r="R793" s="355"/>
      <c r="S793" s="355"/>
      <c r="T793" s="355"/>
      <c r="U793" s="355"/>
      <c r="V793" s="355"/>
      <c r="W793" s="355"/>
      <c r="X793" s="355"/>
      <c r="Y793" s="355"/>
      <c r="Z793" s="355"/>
    </row>
    <row r="794" spans="1:26" ht="15.75" customHeight="1">
      <c r="A794" s="348"/>
      <c r="B794" s="353"/>
      <c r="C794" s="363"/>
      <c r="D794" s="355"/>
      <c r="E794" s="355"/>
      <c r="F794" s="355"/>
      <c r="G794" s="355"/>
      <c r="H794" s="355"/>
      <c r="I794" s="355"/>
      <c r="J794" s="355"/>
      <c r="K794" s="355"/>
      <c r="L794" s="355"/>
      <c r="M794" s="355"/>
      <c r="N794" s="355"/>
      <c r="O794" s="355"/>
      <c r="P794" s="355"/>
      <c r="Q794" s="355"/>
      <c r="R794" s="355"/>
      <c r="S794" s="355"/>
      <c r="T794" s="355"/>
      <c r="U794" s="355"/>
      <c r="V794" s="355"/>
      <c r="W794" s="355"/>
      <c r="X794" s="355"/>
      <c r="Y794" s="355"/>
      <c r="Z794" s="355"/>
    </row>
    <row r="795" spans="1:26" ht="15.75" customHeight="1">
      <c r="A795" s="348"/>
      <c r="B795" s="353"/>
      <c r="C795" s="363"/>
      <c r="D795" s="355"/>
      <c r="E795" s="355"/>
      <c r="F795" s="355"/>
      <c r="G795" s="355"/>
      <c r="H795" s="355"/>
      <c r="I795" s="355"/>
      <c r="J795" s="355"/>
      <c r="K795" s="355"/>
      <c r="L795" s="355"/>
      <c r="M795" s="355"/>
      <c r="N795" s="355"/>
      <c r="O795" s="355"/>
      <c r="P795" s="355"/>
      <c r="Q795" s="355"/>
      <c r="R795" s="355"/>
      <c r="S795" s="355"/>
      <c r="T795" s="355"/>
      <c r="U795" s="355"/>
      <c r="V795" s="355"/>
      <c r="W795" s="355"/>
      <c r="X795" s="355"/>
      <c r="Y795" s="355"/>
      <c r="Z795" s="355"/>
    </row>
    <row r="796" spans="1:26" ht="15.75" customHeight="1">
      <c r="A796" s="348"/>
      <c r="B796" s="353"/>
      <c r="C796" s="363"/>
      <c r="D796" s="355"/>
      <c r="E796" s="355"/>
      <c r="F796" s="355"/>
      <c r="G796" s="355"/>
      <c r="H796" s="355"/>
      <c r="I796" s="355"/>
      <c r="J796" s="355"/>
      <c r="K796" s="355"/>
      <c r="L796" s="355"/>
      <c r="M796" s="355"/>
      <c r="N796" s="355"/>
      <c r="O796" s="355"/>
      <c r="P796" s="355"/>
      <c r="Q796" s="355"/>
      <c r="R796" s="355"/>
      <c r="S796" s="355"/>
      <c r="T796" s="355"/>
      <c r="U796" s="355"/>
      <c r="V796" s="355"/>
      <c r="W796" s="355"/>
      <c r="X796" s="355"/>
      <c r="Y796" s="355"/>
      <c r="Z796" s="355"/>
    </row>
    <row r="797" spans="1:26" ht="15.75" customHeight="1">
      <c r="A797" s="348"/>
      <c r="B797" s="353"/>
      <c r="C797" s="363"/>
      <c r="D797" s="355"/>
      <c r="E797" s="355"/>
      <c r="F797" s="355"/>
      <c r="G797" s="355"/>
      <c r="H797" s="355"/>
      <c r="I797" s="355"/>
      <c r="J797" s="355"/>
      <c r="K797" s="355"/>
      <c r="L797" s="355"/>
      <c r="M797" s="355"/>
      <c r="N797" s="355"/>
      <c r="O797" s="355"/>
      <c r="P797" s="355"/>
      <c r="Q797" s="355"/>
      <c r="R797" s="355"/>
      <c r="S797" s="355"/>
      <c r="T797" s="355"/>
      <c r="U797" s="355"/>
      <c r="V797" s="355"/>
      <c r="W797" s="355"/>
      <c r="X797" s="355"/>
      <c r="Y797" s="355"/>
      <c r="Z797" s="355"/>
    </row>
    <row r="798" spans="1:26" ht="15.75" customHeight="1">
      <c r="A798" s="348"/>
      <c r="B798" s="353"/>
      <c r="C798" s="363"/>
      <c r="D798" s="355"/>
      <c r="E798" s="355"/>
      <c r="F798" s="355"/>
      <c r="G798" s="355"/>
      <c r="H798" s="355"/>
      <c r="I798" s="355"/>
      <c r="J798" s="355"/>
      <c r="K798" s="355"/>
      <c r="L798" s="355"/>
      <c r="M798" s="355"/>
      <c r="N798" s="355"/>
      <c r="O798" s="355"/>
      <c r="P798" s="355"/>
      <c r="Q798" s="355"/>
      <c r="R798" s="355"/>
      <c r="S798" s="355"/>
      <c r="T798" s="355"/>
      <c r="U798" s="355"/>
      <c r="V798" s="355"/>
      <c r="W798" s="355"/>
      <c r="X798" s="355"/>
      <c r="Y798" s="355"/>
      <c r="Z798" s="355"/>
    </row>
    <row r="799" spans="1:26" ht="15.75" customHeight="1">
      <c r="A799" s="348"/>
      <c r="B799" s="353"/>
      <c r="C799" s="363"/>
      <c r="D799" s="355"/>
      <c r="E799" s="355"/>
      <c r="F799" s="355"/>
      <c r="G799" s="355"/>
      <c r="H799" s="355"/>
      <c r="I799" s="355"/>
      <c r="J799" s="355"/>
      <c r="K799" s="355"/>
      <c r="L799" s="355"/>
      <c r="M799" s="355"/>
      <c r="N799" s="355"/>
      <c r="O799" s="355"/>
      <c r="P799" s="355"/>
      <c r="Q799" s="355"/>
      <c r="R799" s="355"/>
      <c r="S799" s="355"/>
      <c r="T799" s="355"/>
      <c r="U799" s="355"/>
      <c r="V799" s="355"/>
      <c r="W799" s="355"/>
      <c r="X799" s="355"/>
      <c r="Y799" s="355"/>
      <c r="Z799" s="355"/>
    </row>
    <row r="800" spans="1:26" ht="15.75" customHeight="1">
      <c r="A800" s="348"/>
      <c r="B800" s="353"/>
      <c r="C800" s="363"/>
      <c r="D800" s="355"/>
      <c r="E800" s="355"/>
      <c r="F800" s="355"/>
      <c r="G800" s="355"/>
      <c r="H800" s="355"/>
      <c r="I800" s="355"/>
      <c r="J800" s="355"/>
      <c r="K800" s="355"/>
      <c r="L800" s="355"/>
      <c r="M800" s="355"/>
      <c r="N800" s="355"/>
      <c r="O800" s="355"/>
      <c r="P800" s="355"/>
      <c r="Q800" s="355"/>
      <c r="R800" s="355"/>
      <c r="S800" s="355"/>
      <c r="T800" s="355"/>
      <c r="U800" s="355"/>
      <c r="V800" s="355"/>
      <c r="W800" s="355"/>
      <c r="X800" s="355"/>
      <c r="Y800" s="355"/>
      <c r="Z800" s="355"/>
    </row>
    <row r="801" spans="1:26" ht="15.75" customHeight="1">
      <c r="A801" s="348"/>
      <c r="B801" s="353"/>
      <c r="C801" s="363"/>
      <c r="D801" s="355"/>
      <c r="E801" s="355"/>
      <c r="F801" s="355"/>
      <c r="G801" s="355"/>
      <c r="H801" s="355"/>
      <c r="I801" s="355"/>
      <c r="J801" s="355"/>
      <c r="K801" s="355"/>
      <c r="L801" s="355"/>
      <c r="M801" s="355"/>
      <c r="N801" s="355"/>
      <c r="O801" s="355"/>
      <c r="P801" s="355"/>
      <c r="Q801" s="355"/>
      <c r="R801" s="355"/>
      <c r="S801" s="355"/>
      <c r="T801" s="355"/>
      <c r="U801" s="355"/>
      <c r="V801" s="355"/>
      <c r="W801" s="355"/>
      <c r="X801" s="355"/>
      <c r="Y801" s="355"/>
      <c r="Z801" s="355"/>
    </row>
    <row r="802" spans="1:26" ht="15.75" customHeight="1">
      <c r="A802" s="348"/>
      <c r="B802" s="353"/>
      <c r="C802" s="363"/>
      <c r="D802" s="355"/>
      <c r="E802" s="355"/>
      <c r="F802" s="355"/>
      <c r="G802" s="355"/>
      <c r="H802" s="355"/>
      <c r="I802" s="355"/>
      <c r="J802" s="355"/>
      <c r="K802" s="355"/>
      <c r="L802" s="355"/>
      <c r="M802" s="355"/>
      <c r="N802" s="355"/>
      <c r="O802" s="355"/>
      <c r="P802" s="355"/>
      <c r="Q802" s="355"/>
      <c r="R802" s="355"/>
      <c r="S802" s="355"/>
      <c r="T802" s="355"/>
      <c r="U802" s="355"/>
      <c r="V802" s="355"/>
      <c r="W802" s="355"/>
      <c r="X802" s="355"/>
      <c r="Y802" s="355"/>
      <c r="Z802" s="355"/>
    </row>
    <row r="803" spans="1:26" ht="15.75" customHeight="1">
      <c r="A803" s="348"/>
      <c r="B803" s="353"/>
      <c r="C803" s="363"/>
      <c r="D803" s="355"/>
      <c r="E803" s="355"/>
      <c r="F803" s="355"/>
      <c r="G803" s="355"/>
      <c r="H803" s="355"/>
      <c r="I803" s="355"/>
      <c r="J803" s="355"/>
      <c r="K803" s="355"/>
      <c r="L803" s="355"/>
      <c r="M803" s="355"/>
      <c r="N803" s="355"/>
      <c r="O803" s="355"/>
      <c r="P803" s="355"/>
      <c r="Q803" s="355"/>
      <c r="R803" s="355"/>
      <c r="S803" s="355"/>
      <c r="T803" s="355"/>
      <c r="U803" s="355"/>
      <c r="V803" s="355"/>
      <c r="W803" s="355"/>
      <c r="X803" s="355"/>
      <c r="Y803" s="355"/>
      <c r="Z803" s="355"/>
    </row>
    <row r="804" spans="1:26" ht="15.75" customHeight="1">
      <c r="A804" s="348"/>
      <c r="B804" s="353"/>
      <c r="C804" s="363"/>
      <c r="D804" s="355"/>
      <c r="E804" s="355"/>
      <c r="F804" s="355"/>
      <c r="G804" s="355"/>
      <c r="H804" s="355"/>
      <c r="I804" s="355"/>
      <c r="J804" s="355"/>
      <c r="K804" s="355"/>
      <c r="L804" s="355"/>
      <c r="M804" s="355"/>
      <c r="N804" s="355"/>
      <c r="O804" s="355"/>
      <c r="P804" s="355"/>
      <c r="Q804" s="355"/>
      <c r="R804" s="355"/>
      <c r="S804" s="355"/>
      <c r="T804" s="355"/>
      <c r="U804" s="355"/>
      <c r="V804" s="355"/>
      <c r="W804" s="355"/>
      <c r="X804" s="355"/>
      <c r="Y804" s="355"/>
      <c r="Z804" s="355"/>
    </row>
    <row r="805" spans="1:26" ht="15.75" customHeight="1">
      <c r="A805" s="348"/>
      <c r="B805" s="353"/>
      <c r="C805" s="363"/>
      <c r="D805" s="355"/>
      <c r="E805" s="355"/>
      <c r="F805" s="355"/>
      <c r="G805" s="355"/>
      <c r="H805" s="355"/>
      <c r="I805" s="355"/>
      <c r="J805" s="355"/>
      <c r="K805" s="355"/>
      <c r="L805" s="355"/>
      <c r="M805" s="355"/>
      <c r="N805" s="355"/>
      <c r="O805" s="355"/>
      <c r="P805" s="355"/>
      <c r="Q805" s="355"/>
      <c r="R805" s="355"/>
      <c r="S805" s="355"/>
      <c r="T805" s="355"/>
      <c r="U805" s="355"/>
      <c r="V805" s="355"/>
      <c r="W805" s="355"/>
      <c r="X805" s="355"/>
      <c r="Y805" s="355"/>
      <c r="Z805" s="355"/>
    </row>
    <row r="806" spans="1:26" ht="15.75" customHeight="1">
      <c r="A806" s="348"/>
      <c r="B806" s="353"/>
      <c r="C806" s="363"/>
      <c r="D806" s="355"/>
      <c r="E806" s="355"/>
      <c r="F806" s="355"/>
      <c r="G806" s="355"/>
      <c r="H806" s="355"/>
      <c r="I806" s="355"/>
      <c r="J806" s="355"/>
      <c r="K806" s="355"/>
      <c r="L806" s="355"/>
      <c r="M806" s="355"/>
      <c r="N806" s="355"/>
      <c r="O806" s="355"/>
      <c r="P806" s="355"/>
      <c r="Q806" s="355"/>
      <c r="R806" s="355"/>
      <c r="S806" s="355"/>
      <c r="T806" s="355"/>
      <c r="U806" s="355"/>
      <c r="V806" s="355"/>
      <c r="W806" s="355"/>
      <c r="X806" s="355"/>
      <c r="Y806" s="355"/>
      <c r="Z806" s="355"/>
    </row>
    <row r="807" spans="1:26" ht="15.75" customHeight="1">
      <c r="A807" s="348"/>
      <c r="B807" s="353"/>
      <c r="C807" s="363"/>
      <c r="D807" s="355"/>
      <c r="E807" s="355"/>
      <c r="F807" s="355"/>
      <c r="G807" s="355"/>
      <c r="H807" s="355"/>
      <c r="I807" s="355"/>
      <c r="J807" s="355"/>
      <c r="K807" s="355"/>
      <c r="L807" s="355"/>
      <c r="M807" s="355"/>
      <c r="N807" s="355"/>
      <c r="O807" s="355"/>
      <c r="P807" s="355"/>
      <c r="Q807" s="355"/>
      <c r="R807" s="355"/>
      <c r="S807" s="355"/>
      <c r="T807" s="355"/>
      <c r="U807" s="355"/>
      <c r="V807" s="355"/>
      <c r="W807" s="355"/>
      <c r="X807" s="355"/>
      <c r="Y807" s="355"/>
      <c r="Z807" s="355"/>
    </row>
    <row r="808" spans="1:26" ht="15.75" customHeight="1">
      <c r="A808" s="348"/>
      <c r="B808" s="353"/>
      <c r="C808" s="363"/>
      <c r="D808" s="355"/>
      <c r="E808" s="355"/>
      <c r="F808" s="355"/>
      <c r="G808" s="355"/>
      <c r="H808" s="355"/>
      <c r="I808" s="355"/>
      <c r="J808" s="355"/>
      <c r="K808" s="355"/>
      <c r="L808" s="355"/>
      <c r="M808" s="355"/>
      <c r="N808" s="355"/>
      <c r="O808" s="355"/>
      <c r="P808" s="355"/>
      <c r="Q808" s="355"/>
      <c r="R808" s="355"/>
      <c r="S808" s="355"/>
      <c r="T808" s="355"/>
      <c r="U808" s="355"/>
      <c r="V808" s="355"/>
      <c r="W808" s="355"/>
      <c r="X808" s="355"/>
      <c r="Y808" s="355"/>
      <c r="Z808" s="355"/>
    </row>
    <row r="809" spans="1:26" ht="15.75" customHeight="1">
      <c r="A809" s="348"/>
      <c r="B809" s="353"/>
      <c r="C809" s="363"/>
      <c r="D809" s="355"/>
      <c r="E809" s="355"/>
      <c r="F809" s="355"/>
      <c r="G809" s="355"/>
      <c r="H809" s="355"/>
      <c r="I809" s="355"/>
      <c r="J809" s="355"/>
      <c r="K809" s="355"/>
      <c r="L809" s="355"/>
      <c r="M809" s="355"/>
      <c r="N809" s="355"/>
      <c r="O809" s="355"/>
      <c r="P809" s="355"/>
      <c r="Q809" s="355"/>
      <c r="R809" s="355"/>
      <c r="S809" s="355"/>
      <c r="T809" s="355"/>
      <c r="U809" s="355"/>
      <c r="V809" s="355"/>
      <c r="W809" s="355"/>
      <c r="X809" s="355"/>
      <c r="Y809" s="355"/>
      <c r="Z809" s="355"/>
    </row>
    <row r="810" spans="1:26" ht="15.75" customHeight="1">
      <c r="A810" s="348"/>
      <c r="B810" s="353"/>
      <c r="C810" s="363"/>
      <c r="D810" s="355"/>
      <c r="E810" s="355"/>
      <c r="F810" s="355"/>
      <c r="G810" s="355"/>
      <c r="H810" s="355"/>
      <c r="I810" s="355"/>
      <c r="J810" s="355"/>
      <c r="K810" s="355"/>
      <c r="L810" s="355"/>
      <c r="M810" s="355"/>
      <c r="N810" s="355"/>
      <c r="O810" s="355"/>
      <c r="P810" s="355"/>
      <c r="Q810" s="355"/>
      <c r="R810" s="355"/>
      <c r="S810" s="355"/>
      <c r="T810" s="355"/>
      <c r="U810" s="355"/>
      <c r="V810" s="355"/>
      <c r="W810" s="355"/>
      <c r="X810" s="355"/>
      <c r="Y810" s="355"/>
      <c r="Z810" s="355"/>
    </row>
    <row r="811" spans="1:26" ht="15.75" customHeight="1">
      <c r="A811" s="348"/>
      <c r="B811" s="353"/>
      <c r="C811" s="363"/>
      <c r="D811" s="355"/>
      <c r="E811" s="355"/>
      <c r="F811" s="355"/>
      <c r="G811" s="355"/>
      <c r="H811" s="355"/>
      <c r="I811" s="355"/>
      <c r="J811" s="355"/>
      <c r="K811" s="355"/>
      <c r="L811" s="355"/>
      <c r="M811" s="355"/>
      <c r="N811" s="355"/>
      <c r="O811" s="355"/>
      <c r="P811" s="355"/>
      <c r="Q811" s="355"/>
      <c r="R811" s="355"/>
      <c r="S811" s="355"/>
      <c r="T811" s="355"/>
      <c r="U811" s="355"/>
      <c r="V811" s="355"/>
      <c r="W811" s="355"/>
      <c r="X811" s="355"/>
      <c r="Y811" s="355"/>
      <c r="Z811" s="355"/>
    </row>
    <row r="812" spans="1:26" ht="15.75" customHeight="1">
      <c r="A812" s="348"/>
      <c r="B812" s="353"/>
      <c r="C812" s="363"/>
      <c r="D812" s="355"/>
      <c r="E812" s="355"/>
      <c r="F812" s="355"/>
      <c r="G812" s="355"/>
      <c r="H812" s="355"/>
      <c r="I812" s="355"/>
      <c r="J812" s="355"/>
      <c r="K812" s="355"/>
      <c r="L812" s="355"/>
      <c r="M812" s="355"/>
      <c r="N812" s="355"/>
      <c r="O812" s="355"/>
      <c r="P812" s="355"/>
      <c r="Q812" s="355"/>
      <c r="R812" s="355"/>
      <c r="S812" s="355"/>
      <c r="T812" s="355"/>
      <c r="U812" s="355"/>
      <c r="V812" s="355"/>
      <c r="W812" s="355"/>
      <c r="X812" s="355"/>
      <c r="Y812" s="355"/>
      <c r="Z812" s="355"/>
    </row>
    <row r="813" spans="1:26" ht="15.75" customHeight="1">
      <c r="A813" s="348"/>
      <c r="B813" s="353"/>
      <c r="C813" s="363"/>
      <c r="D813" s="355"/>
      <c r="E813" s="355"/>
      <c r="F813" s="355"/>
      <c r="G813" s="355"/>
      <c r="H813" s="355"/>
      <c r="I813" s="355"/>
      <c r="J813" s="355"/>
      <c r="K813" s="355"/>
      <c r="L813" s="355"/>
      <c r="M813" s="355"/>
      <c r="N813" s="355"/>
      <c r="O813" s="355"/>
      <c r="P813" s="355"/>
      <c r="Q813" s="355"/>
      <c r="R813" s="355"/>
      <c r="S813" s="355"/>
      <c r="T813" s="355"/>
      <c r="U813" s="355"/>
      <c r="V813" s="355"/>
      <c r="W813" s="355"/>
      <c r="X813" s="355"/>
      <c r="Y813" s="355"/>
      <c r="Z813" s="355"/>
    </row>
    <row r="814" spans="1:26" ht="15.75" customHeight="1">
      <c r="A814" s="348"/>
      <c r="B814" s="353"/>
      <c r="C814" s="363"/>
      <c r="D814" s="355"/>
      <c r="E814" s="355"/>
      <c r="F814" s="355"/>
      <c r="G814" s="355"/>
      <c r="H814" s="355"/>
      <c r="I814" s="355"/>
      <c r="J814" s="355"/>
      <c r="K814" s="355"/>
      <c r="L814" s="355"/>
      <c r="M814" s="355"/>
      <c r="N814" s="355"/>
      <c r="O814" s="355"/>
      <c r="P814" s="355"/>
      <c r="Q814" s="355"/>
      <c r="R814" s="355"/>
      <c r="S814" s="355"/>
      <c r="T814" s="355"/>
      <c r="U814" s="355"/>
      <c r="V814" s="355"/>
      <c r="W814" s="355"/>
      <c r="X814" s="355"/>
      <c r="Y814" s="355"/>
      <c r="Z814" s="355"/>
    </row>
    <row r="815" spans="1:26" ht="15.75" customHeight="1">
      <c r="A815" s="348"/>
      <c r="B815" s="353"/>
      <c r="C815" s="363"/>
      <c r="D815" s="355"/>
      <c r="E815" s="355"/>
      <c r="F815" s="355"/>
      <c r="G815" s="355"/>
      <c r="H815" s="355"/>
      <c r="I815" s="355"/>
      <c r="J815" s="355"/>
      <c r="K815" s="355"/>
      <c r="L815" s="355"/>
      <c r="M815" s="355"/>
      <c r="N815" s="355"/>
      <c r="O815" s="355"/>
      <c r="P815" s="355"/>
      <c r="Q815" s="355"/>
      <c r="R815" s="355"/>
      <c r="S815" s="355"/>
      <c r="T815" s="355"/>
      <c r="U815" s="355"/>
      <c r="V815" s="355"/>
      <c r="W815" s="355"/>
      <c r="X815" s="355"/>
      <c r="Y815" s="355"/>
      <c r="Z815" s="355"/>
    </row>
    <row r="816" spans="1:26" ht="15.75" customHeight="1">
      <c r="A816" s="348"/>
      <c r="B816" s="353"/>
      <c r="C816" s="363"/>
      <c r="D816" s="355"/>
      <c r="E816" s="355"/>
      <c r="F816" s="355"/>
      <c r="G816" s="355"/>
      <c r="H816" s="355"/>
      <c r="I816" s="355"/>
      <c r="J816" s="355"/>
      <c r="K816" s="355"/>
      <c r="L816" s="355"/>
      <c r="M816" s="355"/>
      <c r="N816" s="355"/>
      <c r="O816" s="355"/>
      <c r="P816" s="355"/>
      <c r="Q816" s="355"/>
      <c r="R816" s="355"/>
      <c r="S816" s="355"/>
      <c r="T816" s="355"/>
      <c r="U816" s="355"/>
      <c r="V816" s="355"/>
      <c r="W816" s="355"/>
      <c r="X816" s="355"/>
      <c r="Y816" s="355"/>
      <c r="Z816" s="355"/>
    </row>
    <row r="817" spans="1:26" ht="15.75" customHeight="1">
      <c r="A817" s="348"/>
      <c r="B817" s="353"/>
      <c r="C817" s="363"/>
      <c r="D817" s="355"/>
      <c r="E817" s="355"/>
      <c r="F817" s="355"/>
      <c r="G817" s="355"/>
      <c r="H817" s="355"/>
      <c r="I817" s="355"/>
      <c r="J817" s="355"/>
      <c r="K817" s="355"/>
      <c r="L817" s="355"/>
      <c r="M817" s="355"/>
      <c r="N817" s="355"/>
      <c r="O817" s="355"/>
      <c r="P817" s="355"/>
      <c r="Q817" s="355"/>
      <c r="R817" s="355"/>
      <c r="S817" s="355"/>
      <c r="T817" s="355"/>
      <c r="U817" s="355"/>
      <c r="V817" s="355"/>
      <c r="W817" s="355"/>
      <c r="X817" s="355"/>
      <c r="Y817" s="355"/>
      <c r="Z817" s="355"/>
    </row>
    <row r="818" spans="1:26" ht="15.75" customHeight="1">
      <c r="A818" s="348"/>
      <c r="B818" s="353"/>
      <c r="C818" s="363"/>
      <c r="D818" s="355"/>
      <c r="E818" s="355"/>
      <c r="F818" s="355"/>
      <c r="G818" s="355"/>
      <c r="H818" s="355"/>
      <c r="I818" s="355"/>
      <c r="J818" s="355"/>
      <c r="K818" s="355"/>
      <c r="L818" s="355"/>
      <c r="M818" s="355"/>
      <c r="N818" s="355"/>
      <c r="O818" s="355"/>
      <c r="P818" s="355"/>
      <c r="Q818" s="355"/>
      <c r="R818" s="355"/>
      <c r="S818" s="355"/>
      <c r="T818" s="355"/>
      <c r="U818" s="355"/>
      <c r="V818" s="355"/>
      <c r="W818" s="355"/>
      <c r="X818" s="355"/>
      <c r="Y818" s="355"/>
      <c r="Z818" s="355"/>
    </row>
    <row r="819" spans="1:26" ht="15.75" customHeight="1">
      <c r="A819" s="348"/>
      <c r="B819" s="353"/>
      <c r="C819" s="363"/>
      <c r="D819" s="355"/>
      <c r="E819" s="355"/>
      <c r="F819" s="355"/>
      <c r="G819" s="355"/>
      <c r="H819" s="355"/>
      <c r="I819" s="355"/>
      <c r="J819" s="355"/>
      <c r="K819" s="355"/>
      <c r="L819" s="355"/>
      <c r="M819" s="355"/>
      <c r="N819" s="355"/>
      <c r="O819" s="355"/>
      <c r="P819" s="355"/>
      <c r="Q819" s="355"/>
      <c r="R819" s="355"/>
      <c r="S819" s="355"/>
      <c r="T819" s="355"/>
      <c r="U819" s="355"/>
      <c r="V819" s="355"/>
      <c r="W819" s="355"/>
      <c r="X819" s="355"/>
      <c r="Y819" s="355"/>
      <c r="Z819" s="355"/>
    </row>
    <row r="820" spans="1:26" ht="15.75" customHeight="1">
      <c r="A820" s="348"/>
      <c r="B820" s="353"/>
      <c r="C820" s="363"/>
      <c r="D820" s="355"/>
      <c r="E820" s="355"/>
      <c r="F820" s="355"/>
      <c r="G820" s="355"/>
      <c r="H820" s="355"/>
      <c r="I820" s="355"/>
      <c r="J820" s="355"/>
      <c r="K820" s="355"/>
      <c r="L820" s="355"/>
      <c r="M820" s="355"/>
      <c r="N820" s="355"/>
      <c r="O820" s="355"/>
      <c r="P820" s="355"/>
      <c r="Q820" s="355"/>
      <c r="R820" s="355"/>
      <c r="S820" s="355"/>
      <c r="T820" s="355"/>
      <c r="U820" s="355"/>
      <c r="V820" s="355"/>
      <c r="W820" s="355"/>
      <c r="X820" s="355"/>
      <c r="Y820" s="355"/>
      <c r="Z820" s="355"/>
    </row>
    <row r="821" spans="1:26" ht="15.75" customHeight="1">
      <c r="A821" s="348"/>
      <c r="B821" s="353"/>
      <c r="C821" s="363"/>
      <c r="D821" s="355"/>
      <c r="E821" s="355"/>
      <c r="F821" s="355"/>
      <c r="G821" s="355"/>
      <c r="H821" s="355"/>
      <c r="I821" s="355"/>
      <c r="J821" s="355"/>
      <c r="K821" s="355"/>
      <c r="L821" s="355"/>
      <c r="M821" s="355"/>
      <c r="N821" s="355"/>
      <c r="O821" s="355"/>
      <c r="P821" s="355"/>
      <c r="Q821" s="355"/>
      <c r="R821" s="355"/>
      <c r="S821" s="355"/>
      <c r="T821" s="355"/>
      <c r="U821" s="355"/>
      <c r="V821" s="355"/>
      <c r="W821" s="355"/>
      <c r="X821" s="355"/>
      <c r="Y821" s="355"/>
      <c r="Z821" s="355"/>
    </row>
    <row r="822" spans="1:26" ht="15.75" customHeight="1">
      <c r="A822" s="348"/>
      <c r="B822" s="353"/>
      <c r="C822" s="363"/>
      <c r="D822" s="355"/>
      <c r="E822" s="355"/>
      <c r="F822" s="355"/>
      <c r="G822" s="355"/>
      <c r="H822" s="355"/>
      <c r="I822" s="355"/>
      <c r="J822" s="355"/>
      <c r="K822" s="355"/>
      <c r="L822" s="355"/>
      <c r="M822" s="355"/>
      <c r="N822" s="355"/>
      <c r="O822" s="355"/>
      <c r="P822" s="355"/>
      <c r="Q822" s="355"/>
      <c r="R822" s="355"/>
      <c r="S822" s="355"/>
      <c r="T822" s="355"/>
      <c r="U822" s="355"/>
      <c r="V822" s="355"/>
      <c r="W822" s="355"/>
      <c r="X822" s="355"/>
      <c r="Y822" s="355"/>
      <c r="Z822" s="355"/>
    </row>
    <row r="823" spans="1:26" ht="15.75" customHeight="1">
      <c r="A823" s="348"/>
      <c r="B823" s="353"/>
      <c r="C823" s="363"/>
      <c r="D823" s="355"/>
      <c r="E823" s="355"/>
      <c r="F823" s="355"/>
      <c r="G823" s="355"/>
      <c r="H823" s="355"/>
      <c r="I823" s="355"/>
      <c r="J823" s="355"/>
      <c r="K823" s="355"/>
      <c r="L823" s="355"/>
      <c r="M823" s="355"/>
      <c r="N823" s="355"/>
      <c r="O823" s="355"/>
      <c r="P823" s="355"/>
      <c r="Q823" s="355"/>
      <c r="R823" s="355"/>
      <c r="S823" s="355"/>
      <c r="T823" s="355"/>
      <c r="U823" s="355"/>
      <c r="V823" s="355"/>
      <c r="W823" s="355"/>
      <c r="X823" s="355"/>
      <c r="Y823" s="355"/>
      <c r="Z823" s="355"/>
    </row>
    <row r="824" spans="1:26" ht="15.75" customHeight="1">
      <c r="A824" s="348"/>
      <c r="B824" s="353"/>
      <c r="C824" s="363"/>
      <c r="D824" s="355"/>
      <c r="E824" s="355"/>
      <c r="F824" s="355"/>
      <c r="G824" s="355"/>
      <c r="H824" s="355"/>
      <c r="I824" s="355"/>
      <c r="J824" s="355"/>
      <c r="K824" s="355"/>
      <c r="L824" s="355"/>
      <c r="M824" s="355"/>
      <c r="N824" s="355"/>
      <c r="O824" s="355"/>
      <c r="P824" s="355"/>
      <c r="Q824" s="355"/>
      <c r="R824" s="355"/>
      <c r="S824" s="355"/>
      <c r="T824" s="355"/>
      <c r="U824" s="355"/>
      <c r="V824" s="355"/>
      <c r="W824" s="355"/>
      <c r="X824" s="355"/>
      <c r="Y824" s="355"/>
      <c r="Z824" s="355"/>
    </row>
    <row r="825" spans="1:26" ht="15.75" customHeight="1">
      <c r="A825" s="348"/>
      <c r="B825" s="353"/>
      <c r="C825" s="363"/>
      <c r="D825" s="355"/>
      <c r="E825" s="355"/>
      <c r="F825" s="355"/>
      <c r="G825" s="355"/>
      <c r="H825" s="355"/>
      <c r="I825" s="355"/>
      <c r="J825" s="355"/>
      <c r="K825" s="355"/>
      <c r="L825" s="355"/>
      <c r="M825" s="355"/>
      <c r="N825" s="355"/>
      <c r="O825" s="355"/>
      <c r="P825" s="355"/>
      <c r="Q825" s="355"/>
      <c r="R825" s="355"/>
      <c r="S825" s="355"/>
      <c r="T825" s="355"/>
      <c r="U825" s="355"/>
      <c r="V825" s="355"/>
      <c r="W825" s="355"/>
      <c r="X825" s="355"/>
      <c r="Y825" s="355"/>
      <c r="Z825" s="355"/>
    </row>
    <row r="826" spans="1:26" ht="15.75" customHeight="1">
      <c r="A826" s="348"/>
      <c r="B826" s="353"/>
      <c r="C826" s="363"/>
      <c r="D826" s="355"/>
      <c r="E826" s="355"/>
      <c r="F826" s="355"/>
      <c r="G826" s="355"/>
      <c r="H826" s="355"/>
      <c r="I826" s="355"/>
      <c r="J826" s="355"/>
      <c r="K826" s="355"/>
      <c r="L826" s="355"/>
      <c r="M826" s="355"/>
      <c r="N826" s="355"/>
      <c r="O826" s="355"/>
      <c r="P826" s="355"/>
      <c r="Q826" s="355"/>
      <c r="R826" s="355"/>
      <c r="S826" s="355"/>
      <c r="T826" s="355"/>
      <c r="U826" s="355"/>
      <c r="V826" s="355"/>
      <c r="W826" s="355"/>
      <c r="X826" s="355"/>
      <c r="Y826" s="355"/>
      <c r="Z826" s="355"/>
    </row>
    <row r="827" spans="1:26" ht="15.75" customHeight="1">
      <c r="A827" s="348"/>
      <c r="B827" s="353"/>
      <c r="C827" s="363"/>
      <c r="D827" s="355"/>
      <c r="E827" s="355"/>
      <c r="F827" s="355"/>
      <c r="G827" s="355"/>
      <c r="H827" s="355"/>
      <c r="I827" s="355"/>
      <c r="J827" s="355"/>
      <c r="K827" s="355"/>
      <c r="L827" s="355"/>
      <c r="M827" s="355"/>
      <c r="N827" s="355"/>
      <c r="O827" s="355"/>
      <c r="P827" s="355"/>
      <c r="Q827" s="355"/>
      <c r="R827" s="355"/>
      <c r="S827" s="355"/>
      <c r="T827" s="355"/>
      <c r="U827" s="355"/>
      <c r="V827" s="355"/>
      <c r="W827" s="355"/>
      <c r="X827" s="355"/>
      <c r="Y827" s="355"/>
      <c r="Z827" s="355"/>
    </row>
    <row r="828" spans="1:26" ht="15.75" customHeight="1">
      <c r="A828" s="348"/>
      <c r="B828" s="353"/>
      <c r="C828" s="363"/>
      <c r="D828" s="355"/>
      <c r="E828" s="355"/>
      <c r="F828" s="355"/>
      <c r="G828" s="355"/>
      <c r="H828" s="355"/>
      <c r="I828" s="355"/>
      <c r="J828" s="355"/>
      <c r="K828" s="355"/>
      <c r="L828" s="355"/>
      <c r="M828" s="355"/>
      <c r="N828" s="355"/>
      <c r="O828" s="355"/>
      <c r="P828" s="355"/>
      <c r="Q828" s="355"/>
      <c r="R828" s="355"/>
      <c r="S828" s="355"/>
      <c r="T828" s="355"/>
      <c r="U828" s="355"/>
      <c r="V828" s="355"/>
      <c r="W828" s="355"/>
      <c r="X828" s="355"/>
      <c r="Y828" s="355"/>
      <c r="Z828" s="355"/>
    </row>
    <row r="829" spans="1:26" ht="15.75" customHeight="1">
      <c r="A829" s="348"/>
      <c r="B829" s="353"/>
      <c r="C829" s="363"/>
      <c r="D829" s="355"/>
      <c r="E829" s="355"/>
      <c r="F829" s="355"/>
      <c r="G829" s="355"/>
      <c r="H829" s="355"/>
      <c r="I829" s="355"/>
      <c r="J829" s="355"/>
      <c r="K829" s="355"/>
      <c r="L829" s="355"/>
      <c r="M829" s="355"/>
      <c r="N829" s="355"/>
      <c r="O829" s="355"/>
      <c r="P829" s="355"/>
      <c r="Q829" s="355"/>
      <c r="R829" s="355"/>
      <c r="S829" s="355"/>
      <c r="T829" s="355"/>
      <c r="U829" s="355"/>
      <c r="V829" s="355"/>
      <c r="W829" s="355"/>
      <c r="X829" s="355"/>
      <c r="Y829" s="355"/>
      <c r="Z829" s="355"/>
    </row>
    <row r="830" spans="1:26" ht="15.75" customHeight="1">
      <c r="A830" s="348"/>
      <c r="B830" s="353"/>
      <c r="C830" s="363"/>
      <c r="D830" s="355"/>
      <c r="E830" s="355"/>
      <c r="F830" s="355"/>
      <c r="G830" s="355"/>
      <c r="H830" s="355"/>
      <c r="I830" s="355"/>
      <c r="J830" s="355"/>
      <c r="K830" s="355"/>
      <c r="L830" s="355"/>
      <c r="M830" s="355"/>
      <c r="N830" s="355"/>
      <c r="O830" s="355"/>
      <c r="P830" s="355"/>
      <c r="Q830" s="355"/>
      <c r="R830" s="355"/>
      <c r="S830" s="355"/>
      <c r="T830" s="355"/>
      <c r="U830" s="355"/>
      <c r="V830" s="355"/>
      <c r="W830" s="355"/>
      <c r="X830" s="355"/>
      <c r="Y830" s="355"/>
      <c r="Z830" s="355"/>
    </row>
    <row r="831" spans="1:26" ht="15.75" customHeight="1">
      <c r="A831" s="348"/>
      <c r="B831" s="353"/>
      <c r="C831" s="363"/>
      <c r="D831" s="355"/>
      <c r="E831" s="355"/>
      <c r="F831" s="355"/>
      <c r="G831" s="355"/>
      <c r="H831" s="355"/>
      <c r="I831" s="355"/>
      <c r="J831" s="355"/>
      <c r="K831" s="355"/>
      <c r="L831" s="355"/>
      <c r="M831" s="355"/>
      <c r="N831" s="355"/>
      <c r="O831" s="355"/>
      <c r="P831" s="355"/>
      <c r="Q831" s="355"/>
      <c r="R831" s="355"/>
      <c r="S831" s="355"/>
      <c r="T831" s="355"/>
      <c r="U831" s="355"/>
      <c r="V831" s="355"/>
      <c r="W831" s="355"/>
      <c r="X831" s="355"/>
      <c r="Y831" s="355"/>
      <c r="Z831" s="355"/>
    </row>
    <row r="832" spans="1:26" ht="15.75" customHeight="1">
      <c r="A832" s="348"/>
      <c r="B832" s="353"/>
      <c r="C832" s="363"/>
      <c r="D832" s="355"/>
      <c r="E832" s="355"/>
      <c r="F832" s="355"/>
      <c r="G832" s="355"/>
      <c r="H832" s="355"/>
      <c r="I832" s="355"/>
      <c r="J832" s="355"/>
      <c r="K832" s="355"/>
      <c r="L832" s="355"/>
      <c r="M832" s="355"/>
      <c r="N832" s="355"/>
      <c r="O832" s="355"/>
      <c r="P832" s="355"/>
      <c r="Q832" s="355"/>
      <c r="R832" s="355"/>
      <c r="S832" s="355"/>
      <c r="T832" s="355"/>
      <c r="U832" s="355"/>
      <c r="V832" s="355"/>
      <c r="W832" s="355"/>
      <c r="X832" s="355"/>
      <c r="Y832" s="355"/>
      <c r="Z832" s="355"/>
    </row>
    <row r="833" spans="1:26" ht="15.75" customHeight="1">
      <c r="A833" s="348"/>
      <c r="B833" s="353"/>
      <c r="C833" s="363"/>
      <c r="D833" s="355"/>
      <c r="E833" s="355"/>
      <c r="F833" s="355"/>
      <c r="G833" s="355"/>
      <c r="H833" s="355"/>
      <c r="I833" s="355"/>
      <c r="J833" s="355"/>
      <c r="K833" s="355"/>
      <c r="L833" s="355"/>
      <c r="M833" s="355"/>
      <c r="N833" s="355"/>
      <c r="O833" s="355"/>
      <c r="P833" s="355"/>
      <c r="Q833" s="355"/>
      <c r="R833" s="355"/>
      <c r="S833" s="355"/>
      <c r="T833" s="355"/>
      <c r="U833" s="355"/>
      <c r="V833" s="355"/>
      <c r="W833" s="355"/>
      <c r="X833" s="355"/>
      <c r="Y833" s="355"/>
      <c r="Z833" s="355"/>
    </row>
    <row r="834" spans="1:26" ht="15.75" customHeight="1">
      <c r="A834" s="348"/>
      <c r="B834" s="353"/>
      <c r="C834" s="363"/>
      <c r="D834" s="355"/>
      <c r="E834" s="355"/>
      <c r="F834" s="355"/>
      <c r="G834" s="355"/>
      <c r="H834" s="355"/>
      <c r="I834" s="355"/>
      <c r="J834" s="355"/>
      <c r="K834" s="355"/>
      <c r="L834" s="355"/>
      <c r="M834" s="355"/>
      <c r="N834" s="355"/>
      <c r="O834" s="355"/>
      <c r="P834" s="355"/>
      <c r="Q834" s="355"/>
      <c r="R834" s="355"/>
      <c r="S834" s="355"/>
      <c r="T834" s="355"/>
      <c r="U834" s="355"/>
      <c r="V834" s="355"/>
      <c r="W834" s="355"/>
      <c r="X834" s="355"/>
      <c r="Y834" s="355"/>
      <c r="Z834" s="355"/>
    </row>
    <row r="835" spans="1:26" ht="15.75" customHeight="1">
      <c r="A835" s="348"/>
      <c r="B835" s="353"/>
      <c r="C835" s="363"/>
      <c r="D835" s="355"/>
      <c r="E835" s="355"/>
      <c r="F835" s="355"/>
      <c r="G835" s="355"/>
      <c r="H835" s="355"/>
      <c r="I835" s="355"/>
      <c r="J835" s="355"/>
      <c r="K835" s="355"/>
      <c r="L835" s="355"/>
      <c r="M835" s="355"/>
      <c r="N835" s="355"/>
      <c r="O835" s="355"/>
      <c r="P835" s="355"/>
      <c r="Q835" s="355"/>
      <c r="R835" s="355"/>
      <c r="S835" s="355"/>
      <c r="T835" s="355"/>
      <c r="U835" s="355"/>
      <c r="V835" s="355"/>
      <c r="W835" s="355"/>
      <c r="X835" s="355"/>
      <c r="Y835" s="355"/>
      <c r="Z835" s="355"/>
    </row>
    <row r="836" spans="1:26" ht="15.75" customHeight="1">
      <c r="A836" s="348"/>
      <c r="B836" s="353"/>
      <c r="C836" s="363"/>
      <c r="D836" s="355"/>
      <c r="E836" s="355"/>
      <c r="F836" s="355"/>
      <c r="G836" s="355"/>
      <c r="H836" s="355"/>
      <c r="I836" s="355"/>
      <c r="J836" s="355"/>
      <c r="K836" s="355"/>
      <c r="L836" s="355"/>
      <c r="M836" s="355"/>
      <c r="N836" s="355"/>
      <c r="O836" s="355"/>
      <c r="P836" s="355"/>
      <c r="Q836" s="355"/>
      <c r="R836" s="355"/>
      <c r="S836" s="355"/>
      <c r="T836" s="355"/>
      <c r="U836" s="355"/>
      <c r="V836" s="355"/>
      <c r="W836" s="355"/>
      <c r="X836" s="355"/>
      <c r="Y836" s="355"/>
      <c r="Z836" s="355"/>
    </row>
    <row r="837" spans="1:26" ht="15.75" customHeight="1">
      <c r="A837" s="348"/>
      <c r="B837" s="353"/>
      <c r="C837" s="363"/>
      <c r="D837" s="355"/>
      <c r="E837" s="355"/>
      <c r="F837" s="355"/>
      <c r="G837" s="355"/>
      <c r="H837" s="355"/>
      <c r="I837" s="355"/>
      <c r="J837" s="355"/>
      <c r="K837" s="355"/>
      <c r="L837" s="355"/>
      <c r="M837" s="355"/>
      <c r="N837" s="355"/>
      <c r="O837" s="355"/>
      <c r="P837" s="355"/>
      <c r="Q837" s="355"/>
      <c r="R837" s="355"/>
      <c r="S837" s="355"/>
      <c r="T837" s="355"/>
      <c r="U837" s="355"/>
      <c r="V837" s="355"/>
      <c r="W837" s="355"/>
      <c r="X837" s="355"/>
      <c r="Y837" s="355"/>
      <c r="Z837" s="355"/>
    </row>
    <row r="838" spans="1:26" ht="15.75" customHeight="1">
      <c r="A838" s="348"/>
      <c r="B838" s="353"/>
      <c r="C838" s="363"/>
      <c r="D838" s="355"/>
      <c r="E838" s="355"/>
      <c r="F838" s="355"/>
      <c r="G838" s="355"/>
      <c r="H838" s="355"/>
      <c r="I838" s="355"/>
      <c r="J838" s="355"/>
      <c r="K838" s="355"/>
      <c r="L838" s="355"/>
      <c r="M838" s="355"/>
      <c r="N838" s="355"/>
      <c r="O838" s="355"/>
      <c r="P838" s="355"/>
      <c r="Q838" s="355"/>
      <c r="R838" s="355"/>
      <c r="S838" s="355"/>
      <c r="T838" s="355"/>
      <c r="U838" s="355"/>
      <c r="V838" s="355"/>
      <c r="W838" s="355"/>
      <c r="X838" s="355"/>
      <c r="Y838" s="355"/>
      <c r="Z838" s="355"/>
    </row>
    <row r="839" spans="1:26" ht="15.75" customHeight="1">
      <c r="A839" s="348"/>
      <c r="B839" s="353"/>
      <c r="C839" s="363"/>
      <c r="D839" s="355"/>
      <c r="E839" s="355"/>
      <c r="F839" s="355"/>
      <c r="G839" s="355"/>
      <c r="H839" s="355"/>
      <c r="I839" s="355"/>
      <c r="J839" s="355"/>
      <c r="K839" s="355"/>
      <c r="L839" s="355"/>
      <c r="M839" s="355"/>
      <c r="N839" s="355"/>
      <c r="O839" s="355"/>
      <c r="P839" s="355"/>
      <c r="Q839" s="355"/>
      <c r="R839" s="355"/>
      <c r="S839" s="355"/>
      <c r="T839" s="355"/>
      <c r="U839" s="355"/>
      <c r="V839" s="355"/>
      <c r="W839" s="355"/>
      <c r="X839" s="355"/>
      <c r="Y839" s="355"/>
      <c r="Z839" s="355"/>
    </row>
    <row r="840" spans="1:26" ht="15.75" customHeight="1">
      <c r="A840" s="348"/>
      <c r="B840" s="353"/>
      <c r="C840" s="363"/>
      <c r="D840" s="355"/>
      <c r="E840" s="355"/>
      <c r="F840" s="355"/>
      <c r="G840" s="355"/>
      <c r="H840" s="355"/>
      <c r="I840" s="355"/>
      <c r="J840" s="355"/>
      <c r="K840" s="355"/>
      <c r="L840" s="355"/>
      <c r="M840" s="355"/>
      <c r="N840" s="355"/>
      <c r="O840" s="355"/>
      <c r="P840" s="355"/>
      <c r="Q840" s="355"/>
      <c r="R840" s="355"/>
      <c r="S840" s="355"/>
      <c r="T840" s="355"/>
      <c r="U840" s="355"/>
      <c r="V840" s="355"/>
      <c r="W840" s="355"/>
      <c r="X840" s="355"/>
      <c r="Y840" s="355"/>
      <c r="Z840" s="355"/>
    </row>
    <row r="841" spans="1:26" ht="15.75" customHeight="1">
      <c r="A841" s="348"/>
      <c r="B841" s="353"/>
      <c r="C841" s="363"/>
      <c r="D841" s="355"/>
      <c r="E841" s="355"/>
      <c r="F841" s="355"/>
      <c r="G841" s="355"/>
      <c r="H841" s="355"/>
      <c r="I841" s="355"/>
      <c r="J841" s="355"/>
      <c r="K841" s="355"/>
      <c r="L841" s="355"/>
      <c r="M841" s="355"/>
      <c r="N841" s="355"/>
      <c r="O841" s="355"/>
      <c r="P841" s="355"/>
      <c r="Q841" s="355"/>
      <c r="R841" s="355"/>
      <c r="S841" s="355"/>
      <c r="T841" s="355"/>
      <c r="U841" s="355"/>
      <c r="V841" s="355"/>
      <c r="W841" s="355"/>
      <c r="X841" s="355"/>
      <c r="Y841" s="355"/>
      <c r="Z841" s="355"/>
    </row>
    <row r="842" spans="1:26" ht="15.75" customHeight="1">
      <c r="A842" s="348"/>
      <c r="B842" s="353"/>
      <c r="C842" s="363"/>
      <c r="D842" s="355"/>
      <c r="E842" s="355"/>
      <c r="F842" s="355"/>
      <c r="G842" s="355"/>
      <c r="H842" s="355"/>
      <c r="I842" s="355"/>
      <c r="J842" s="355"/>
      <c r="K842" s="355"/>
      <c r="L842" s="355"/>
      <c r="M842" s="355"/>
      <c r="N842" s="355"/>
      <c r="O842" s="355"/>
      <c r="P842" s="355"/>
      <c r="Q842" s="355"/>
      <c r="R842" s="355"/>
      <c r="S842" s="355"/>
      <c r="T842" s="355"/>
      <c r="U842" s="355"/>
      <c r="V842" s="355"/>
      <c r="W842" s="355"/>
      <c r="X842" s="355"/>
      <c r="Y842" s="355"/>
      <c r="Z842" s="355"/>
    </row>
    <row r="843" spans="1:26" ht="15.75" customHeight="1">
      <c r="A843" s="348"/>
      <c r="B843" s="353"/>
      <c r="C843" s="363"/>
      <c r="D843" s="355"/>
      <c r="E843" s="355"/>
      <c r="F843" s="355"/>
      <c r="G843" s="355"/>
      <c r="H843" s="355"/>
      <c r="I843" s="355"/>
      <c r="J843" s="355"/>
      <c r="K843" s="355"/>
      <c r="L843" s="355"/>
      <c r="M843" s="355"/>
      <c r="N843" s="355"/>
      <c r="O843" s="355"/>
      <c r="P843" s="355"/>
      <c r="Q843" s="355"/>
      <c r="R843" s="355"/>
      <c r="S843" s="355"/>
      <c r="T843" s="355"/>
      <c r="U843" s="355"/>
      <c r="V843" s="355"/>
      <c r="W843" s="355"/>
      <c r="X843" s="355"/>
      <c r="Y843" s="355"/>
      <c r="Z843" s="355"/>
    </row>
    <row r="844" spans="1:26" ht="15.75" customHeight="1">
      <c r="A844" s="348"/>
      <c r="B844" s="353"/>
      <c r="C844" s="363"/>
      <c r="D844" s="355"/>
      <c r="E844" s="355"/>
      <c r="F844" s="355"/>
      <c r="G844" s="355"/>
      <c r="H844" s="355"/>
      <c r="I844" s="355"/>
      <c r="J844" s="355"/>
      <c r="K844" s="355"/>
      <c r="L844" s="355"/>
      <c r="M844" s="355"/>
      <c r="N844" s="355"/>
      <c r="O844" s="355"/>
      <c r="P844" s="355"/>
      <c r="Q844" s="355"/>
      <c r="R844" s="355"/>
      <c r="S844" s="355"/>
      <c r="T844" s="355"/>
      <c r="U844" s="355"/>
      <c r="V844" s="355"/>
      <c r="W844" s="355"/>
      <c r="X844" s="355"/>
      <c r="Y844" s="355"/>
      <c r="Z844" s="355"/>
    </row>
    <row r="845" spans="1:26" ht="15.75" customHeight="1">
      <c r="A845" s="348"/>
      <c r="B845" s="353"/>
      <c r="C845" s="363"/>
      <c r="D845" s="355"/>
      <c r="E845" s="355"/>
      <c r="F845" s="355"/>
      <c r="G845" s="355"/>
      <c r="H845" s="355"/>
      <c r="I845" s="355"/>
      <c r="J845" s="355"/>
      <c r="K845" s="355"/>
      <c r="L845" s="355"/>
      <c r="M845" s="355"/>
      <c r="N845" s="355"/>
      <c r="O845" s="355"/>
      <c r="P845" s="355"/>
      <c r="Q845" s="355"/>
      <c r="R845" s="355"/>
      <c r="S845" s="355"/>
      <c r="T845" s="355"/>
      <c r="U845" s="355"/>
      <c r="V845" s="355"/>
      <c r="W845" s="355"/>
      <c r="X845" s="355"/>
      <c r="Y845" s="355"/>
      <c r="Z845" s="355"/>
    </row>
    <row r="846" spans="1:26" ht="15.75" customHeight="1">
      <c r="A846" s="348"/>
      <c r="B846" s="353"/>
      <c r="C846" s="363"/>
      <c r="D846" s="355"/>
      <c r="E846" s="355"/>
      <c r="F846" s="355"/>
      <c r="G846" s="355"/>
      <c r="H846" s="355"/>
      <c r="I846" s="355"/>
      <c r="J846" s="355"/>
      <c r="K846" s="355"/>
      <c r="L846" s="355"/>
      <c r="M846" s="355"/>
      <c r="N846" s="355"/>
      <c r="O846" s="355"/>
      <c r="P846" s="355"/>
      <c r="Q846" s="355"/>
      <c r="R846" s="355"/>
      <c r="S846" s="355"/>
      <c r="T846" s="355"/>
      <c r="U846" s="355"/>
      <c r="V846" s="355"/>
      <c r="W846" s="355"/>
      <c r="X846" s="355"/>
      <c r="Y846" s="355"/>
      <c r="Z846" s="355"/>
    </row>
    <row r="847" spans="1:26" ht="15.75" customHeight="1">
      <c r="A847" s="348"/>
      <c r="B847" s="353"/>
      <c r="C847" s="363"/>
      <c r="D847" s="355"/>
      <c r="E847" s="355"/>
      <c r="F847" s="355"/>
      <c r="G847" s="355"/>
      <c r="H847" s="355"/>
      <c r="I847" s="355"/>
      <c r="J847" s="355"/>
      <c r="K847" s="355"/>
      <c r="L847" s="355"/>
      <c r="M847" s="355"/>
      <c r="N847" s="355"/>
      <c r="O847" s="355"/>
      <c r="P847" s="355"/>
      <c r="Q847" s="355"/>
      <c r="R847" s="355"/>
      <c r="S847" s="355"/>
      <c r="T847" s="355"/>
      <c r="U847" s="355"/>
      <c r="V847" s="355"/>
      <c r="W847" s="355"/>
      <c r="X847" s="355"/>
      <c r="Y847" s="355"/>
      <c r="Z847" s="355"/>
    </row>
    <row r="848" spans="1:26" ht="15.75" customHeight="1">
      <c r="A848" s="348"/>
      <c r="B848" s="353"/>
      <c r="C848" s="363"/>
      <c r="D848" s="355"/>
      <c r="E848" s="355"/>
      <c r="F848" s="355"/>
      <c r="G848" s="355"/>
      <c r="H848" s="355"/>
      <c r="I848" s="355"/>
      <c r="J848" s="355"/>
      <c r="K848" s="355"/>
      <c r="L848" s="355"/>
      <c r="M848" s="355"/>
      <c r="N848" s="355"/>
      <c r="O848" s="355"/>
      <c r="P848" s="355"/>
      <c r="Q848" s="355"/>
      <c r="R848" s="355"/>
      <c r="S848" s="355"/>
      <c r="T848" s="355"/>
      <c r="U848" s="355"/>
      <c r="V848" s="355"/>
      <c r="W848" s="355"/>
      <c r="X848" s="355"/>
      <c r="Y848" s="355"/>
      <c r="Z848" s="355"/>
    </row>
    <row r="849" spans="1:26" ht="15.75" customHeight="1">
      <c r="A849" s="348"/>
      <c r="B849" s="353"/>
      <c r="C849" s="363"/>
      <c r="D849" s="355"/>
      <c r="E849" s="355"/>
      <c r="F849" s="355"/>
      <c r="G849" s="355"/>
      <c r="H849" s="355"/>
      <c r="I849" s="355"/>
      <c r="J849" s="355"/>
      <c r="K849" s="355"/>
      <c r="L849" s="355"/>
      <c r="M849" s="355"/>
      <c r="N849" s="355"/>
      <c r="O849" s="355"/>
      <c r="P849" s="355"/>
      <c r="Q849" s="355"/>
      <c r="R849" s="355"/>
      <c r="S849" s="355"/>
      <c r="T849" s="355"/>
      <c r="U849" s="355"/>
      <c r="V849" s="355"/>
      <c r="W849" s="355"/>
      <c r="X849" s="355"/>
      <c r="Y849" s="355"/>
      <c r="Z849" s="355"/>
    </row>
    <row r="850" spans="1:26" ht="15.75" customHeight="1">
      <c r="A850" s="348"/>
      <c r="B850" s="353"/>
      <c r="C850" s="363"/>
      <c r="D850" s="355"/>
      <c r="E850" s="355"/>
      <c r="F850" s="355"/>
      <c r="G850" s="355"/>
      <c r="H850" s="355"/>
      <c r="I850" s="355"/>
      <c r="J850" s="355"/>
      <c r="K850" s="355"/>
      <c r="L850" s="355"/>
      <c r="M850" s="355"/>
      <c r="N850" s="355"/>
      <c r="O850" s="355"/>
      <c r="P850" s="355"/>
      <c r="Q850" s="355"/>
      <c r="R850" s="355"/>
      <c r="S850" s="355"/>
      <c r="T850" s="355"/>
      <c r="U850" s="355"/>
      <c r="V850" s="355"/>
      <c r="W850" s="355"/>
      <c r="X850" s="355"/>
      <c r="Y850" s="355"/>
      <c r="Z850" s="355"/>
    </row>
    <row r="851" spans="1:26" ht="15.75" customHeight="1">
      <c r="A851" s="348"/>
      <c r="B851" s="353"/>
      <c r="C851" s="363"/>
      <c r="D851" s="355"/>
      <c r="E851" s="355"/>
      <c r="F851" s="355"/>
      <c r="G851" s="355"/>
      <c r="H851" s="355"/>
      <c r="I851" s="355"/>
      <c r="J851" s="355"/>
      <c r="K851" s="355"/>
      <c r="L851" s="355"/>
      <c r="M851" s="355"/>
      <c r="N851" s="355"/>
      <c r="O851" s="355"/>
      <c r="P851" s="355"/>
      <c r="Q851" s="355"/>
      <c r="R851" s="355"/>
      <c r="S851" s="355"/>
      <c r="T851" s="355"/>
      <c r="U851" s="355"/>
      <c r="V851" s="355"/>
      <c r="W851" s="355"/>
      <c r="X851" s="355"/>
      <c r="Y851" s="355"/>
      <c r="Z851" s="355"/>
    </row>
    <row r="852" spans="1:26" ht="15.75" customHeight="1">
      <c r="A852" s="348"/>
      <c r="B852" s="353"/>
      <c r="C852" s="363"/>
      <c r="D852" s="355"/>
      <c r="E852" s="355"/>
      <c r="F852" s="355"/>
      <c r="G852" s="355"/>
      <c r="H852" s="355"/>
      <c r="I852" s="355"/>
      <c r="J852" s="355"/>
      <c r="K852" s="355"/>
      <c r="L852" s="355"/>
      <c r="M852" s="355"/>
      <c r="N852" s="355"/>
      <c r="O852" s="355"/>
      <c r="P852" s="355"/>
      <c r="Q852" s="355"/>
      <c r="R852" s="355"/>
      <c r="S852" s="355"/>
      <c r="T852" s="355"/>
      <c r="U852" s="355"/>
      <c r="V852" s="355"/>
      <c r="W852" s="355"/>
      <c r="X852" s="355"/>
      <c r="Y852" s="355"/>
      <c r="Z852" s="355"/>
    </row>
    <row r="853" spans="1:26" ht="15.75" customHeight="1">
      <c r="A853" s="348"/>
      <c r="B853" s="353"/>
      <c r="C853" s="363"/>
      <c r="D853" s="355"/>
      <c r="E853" s="355"/>
      <c r="F853" s="355"/>
      <c r="G853" s="355"/>
      <c r="H853" s="355"/>
      <c r="I853" s="355"/>
      <c r="J853" s="355"/>
      <c r="K853" s="355"/>
      <c r="L853" s="355"/>
      <c r="M853" s="355"/>
      <c r="N853" s="355"/>
      <c r="O853" s="355"/>
      <c r="P853" s="355"/>
      <c r="Q853" s="355"/>
      <c r="R853" s="355"/>
      <c r="S853" s="355"/>
      <c r="T853" s="355"/>
      <c r="U853" s="355"/>
      <c r="V853" s="355"/>
      <c r="W853" s="355"/>
      <c r="X853" s="355"/>
      <c r="Y853" s="355"/>
      <c r="Z853" s="355"/>
    </row>
    <row r="854" spans="1:26" ht="15.75" customHeight="1">
      <c r="A854" s="348"/>
      <c r="B854" s="353"/>
      <c r="C854" s="363"/>
      <c r="D854" s="355"/>
      <c r="E854" s="355"/>
      <c r="F854" s="355"/>
      <c r="G854" s="355"/>
      <c r="H854" s="355"/>
      <c r="I854" s="355"/>
      <c r="J854" s="355"/>
      <c r="K854" s="355"/>
      <c r="L854" s="355"/>
      <c r="M854" s="355"/>
      <c r="N854" s="355"/>
      <c r="O854" s="355"/>
      <c r="P854" s="355"/>
      <c r="Q854" s="355"/>
      <c r="R854" s="355"/>
      <c r="S854" s="355"/>
      <c r="T854" s="355"/>
      <c r="U854" s="355"/>
      <c r="V854" s="355"/>
      <c r="W854" s="355"/>
      <c r="X854" s="355"/>
      <c r="Y854" s="355"/>
      <c r="Z854" s="355"/>
    </row>
    <row r="855" spans="1:26" ht="15.75" customHeight="1">
      <c r="A855" s="348"/>
      <c r="B855" s="353"/>
      <c r="C855" s="363"/>
      <c r="D855" s="355"/>
      <c r="E855" s="355"/>
      <c r="F855" s="355"/>
      <c r="G855" s="355"/>
      <c r="H855" s="355"/>
      <c r="I855" s="355"/>
      <c r="J855" s="355"/>
      <c r="K855" s="355"/>
      <c r="L855" s="355"/>
      <c r="M855" s="355"/>
      <c r="N855" s="355"/>
      <c r="O855" s="355"/>
      <c r="P855" s="355"/>
      <c r="Q855" s="355"/>
      <c r="R855" s="355"/>
      <c r="S855" s="355"/>
      <c r="T855" s="355"/>
      <c r="U855" s="355"/>
      <c r="V855" s="355"/>
      <c r="W855" s="355"/>
      <c r="X855" s="355"/>
      <c r="Y855" s="355"/>
      <c r="Z855" s="355"/>
    </row>
    <row r="856" spans="1:26" ht="15.75" customHeight="1">
      <c r="A856" s="348"/>
      <c r="B856" s="353"/>
      <c r="C856" s="363"/>
      <c r="D856" s="355"/>
      <c r="E856" s="355"/>
      <c r="F856" s="355"/>
      <c r="G856" s="355"/>
      <c r="H856" s="355"/>
      <c r="I856" s="355"/>
      <c r="J856" s="355"/>
      <c r="K856" s="355"/>
      <c r="L856" s="355"/>
      <c r="M856" s="355"/>
      <c r="N856" s="355"/>
      <c r="O856" s="355"/>
      <c r="P856" s="355"/>
      <c r="Q856" s="355"/>
      <c r="R856" s="355"/>
      <c r="S856" s="355"/>
      <c r="T856" s="355"/>
      <c r="U856" s="355"/>
      <c r="V856" s="355"/>
      <c r="W856" s="355"/>
      <c r="X856" s="355"/>
      <c r="Y856" s="355"/>
      <c r="Z856" s="355"/>
    </row>
    <row r="857" spans="1:26" ht="15.75" customHeight="1">
      <c r="A857" s="348"/>
      <c r="B857" s="353"/>
      <c r="C857" s="363"/>
      <c r="D857" s="355"/>
      <c r="E857" s="355"/>
      <c r="F857" s="355"/>
      <c r="G857" s="355"/>
      <c r="H857" s="355"/>
      <c r="I857" s="355"/>
      <c r="J857" s="355"/>
      <c r="K857" s="355"/>
      <c r="L857" s="355"/>
      <c r="M857" s="355"/>
      <c r="N857" s="355"/>
      <c r="O857" s="355"/>
      <c r="P857" s="355"/>
      <c r="Q857" s="355"/>
      <c r="R857" s="355"/>
      <c r="S857" s="355"/>
      <c r="T857" s="355"/>
      <c r="U857" s="355"/>
      <c r="V857" s="355"/>
      <c r="W857" s="355"/>
      <c r="X857" s="355"/>
      <c r="Y857" s="355"/>
      <c r="Z857" s="355"/>
    </row>
    <row r="858" spans="1:26" ht="15.75" customHeight="1">
      <c r="A858" s="348"/>
      <c r="B858" s="353"/>
      <c r="C858" s="363"/>
      <c r="D858" s="355"/>
      <c r="E858" s="355"/>
      <c r="F858" s="355"/>
      <c r="G858" s="355"/>
      <c r="H858" s="355"/>
      <c r="I858" s="355"/>
      <c r="J858" s="355"/>
      <c r="K858" s="355"/>
      <c r="L858" s="355"/>
      <c r="M858" s="355"/>
      <c r="N858" s="355"/>
      <c r="O858" s="355"/>
      <c r="P858" s="355"/>
      <c r="Q858" s="355"/>
      <c r="R858" s="355"/>
      <c r="S858" s="355"/>
      <c r="T858" s="355"/>
      <c r="U858" s="355"/>
      <c r="V858" s="355"/>
      <c r="W858" s="355"/>
      <c r="X858" s="355"/>
      <c r="Y858" s="355"/>
      <c r="Z858" s="355"/>
    </row>
    <row r="859" spans="1:26" ht="15.75" customHeight="1">
      <c r="A859" s="348"/>
      <c r="B859" s="353"/>
      <c r="C859" s="363"/>
      <c r="D859" s="355"/>
      <c r="E859" s="355"/>
      <c r="F859" s="355"/>
      <c r="G859" s="355"/>
      <c r="H859" s="355"/>
      <c r="I859" s="355"/>
      <c r="J859" s="355"/>
      <c r="K859" s="355"/>
      <c r="L859" s="355"/>
      <c r="M859" s="355"/>
      <c r="N859" s="355"/>
      <c r="O859" s="355"/>
      <c r="P859" s="355"/>
      <c r="Q859" s="355"/>
      <c r="R859" s="355"/>
      <c r="S859" s="355"/>
      <c r="T859" s="355"/>
      <c r="U859" s="355"/>
      <c r="V859" s="355"/>
      <c r="W859" s="355"/>
      <c r="X859" s="355"/>
      <c r="Y859" s="355"/>
      <c r="Z859" s="355"/>
    </row>
    <row r="860" spans="1:26" ht="15.75" customHeight="1">
      <c r="A860" s="348"/>
      <c r="B860" s="353"/>
      <c r="C860" s="363"/>
      <c r="D860" s="355"/>
      <c r="E860" s="355"/>
      <c r="F860" s="355"/>
      <c r="G860" s="355"/>
      <c r="H860" s="355"/>
      <c r="I860" s="355"/>
      <c r="J860" s="355"/>
      <c r="K860" s="355"/>
      <c r="L860" s="355"/>
      <c r="M860" s="355"/>
      <c r="N860" s="355"/>
      <c r="O860" s="355"/>
      <c r="P860" s="355"/>
      <c r="Q860" s="355"/>
      <c r="R860" s="355"/>
      <c r="S860" s="355"/>
      <c r="T860" s="355"/>
      <c r="U860" s="355"/>
      <c r="V860" s="355"/>
      <c r="W860" s="355"/>
      <c r="X860" s="355"/>
      <c r="Y860" s="355"/>
      <c r="Z860" s="355"/>
    </row>
    <row r="861" spans="1:26" ht="15.75" customHeight="1">
      <c r="A861" s="348"/>
      <c r="B861" s="353"/>
      <c r="C861" s="363"/>
      <c r="D861" s="355"/>
      <c r="E861" s="355"/>
      <c r="F861" s="355"/>
      <c r="G861" s="355"/>
      <c r="H861" s="355"/>
      <c r="I861" s="355"/>
      <c r="J861" s="355"/>
      <c r="K861" s="355"/>
      <c r="L861" s="355"/>
      <c r="M861" s="355"/>
      <c r="N861" s="355"/>
      <c r="O861" s="355"/>
      <c r="P861" s="355"/>
      <c r="Q861" s="355"/>
      <c r="R861" s="355"/>
      <c r="S861" s="355"/>
      <c r="T861" s="355"/>
      <c r="U861" s="355"/>
      <c r="V861" s="355"/>
      <c r="W861" s="355"/>
      <c r="X861" s="355"/>
      <c r="Y861" s="355"/>
      <c r="Z861" s="355"/>
    </row>
    <row r="862" spans="1:26" ht="15.75" customHeight="1">
      <c r="A862" s="348"/>
      <c r="B862" s="353"/>
      <c r="C862" s="363"/>
      <c r="D862" s="355"/>
      <c r="E862" s="355"/>
      <c r="F862" s="355"/>
      <c r="G862" s="355"/>
      <c r="H862" s="355"/>
      <c r="I862" s="355"/>
      <c r="J862" s="355"/>
      <c r="K862" s="355"/>
      <c r="L862" s="355"/>
      <c r="M862" s="355"/>
      <c r="N862" s="355"/>
      <c r="O862" s="355"/>
      <c r="P862" s="355"/>
      <c r="Q862" s="355"/>
      <c r="R862" s="355"/>
      <c r="S862" s="355"/>
      <c r="T862" s="355"/>
      <c r="U862" s="355"/>
      <c r="V862" s="355"/>
      <c r="W862" s="355"/>
      <c r="X862" s="355"/>
      <c r="Y862" s="355"/>
      <c r="Z862" s="355"/>
    </row>
    <row r="863" spans="1:26" ht="15.75" customHeight="1">
      <c r="A863" s="348"/>
      <c r="B863" s="353"/>
      <c r="C863" s="363"/>
      <c r="D863" s="355"/>
      <c r="E863" s="355"/>
      <c r="F863" s="355"/>
      <c r="G863" s="355"/>
      <c r="H863" s="355"/>
      <c r="I863" s="355"/>
      <c r="J863" s="355"/>
      <c r="K863" s="355"/>
      <c r="L863" s="355"/>
      <c r="M863" s="355"/>
      <c r="N863" s="355"/>
      <c r="O863" s="355"/>
      <c r="P863" s="355"/>
      <c r="Q863" s="355"/>
      <c r="R863" s="355"/>
      <c r="S863" s="355"/>
      <c r="T863" s="355"/>
      <c r="U863" s="355"/>
      <c r="V863" s="355"/>
      <c r="W863" s="355"/>
      <c r="X863" s="355"/>
      <c r="Y863" s="355"/>
      <c r="Z863" s="355"/>
    </row>
    <row r="864" spans="1:26" ht="15.75" customHeight="1">
      <c r="A864" s="348"/>
      <c r="B864" s="353"/>
      <c r="C864" s="363"/>
      <c r="D864" s="355"/>
      <c r="E864" s="355"/>
      <c r="F864" s="355"/>
      <c r="G864" s="355"/>
      <c r="H864" s="355"/>
      <c r="I864" s="355"/>
      <c r="J864" s="355"/>
      <c r="K864" s="355"/>
      <c r="L864" s="355"/>
      <c r="M864" s="355"/>
      <c r="N864" s="355"/>
      <c r="O864" s="355"/>
      <c r="P864" s="355"/>
      <c r="Q864" s="355"/>
      <c r="R864" s="355"/>
      <c r="S864" s="355"/>
      <c r="T864" s="355"/>
      <c r="U864" s="355"/>
      <c r="V864" s="355"/>
      <c r="W864" s="355"/>
      <c r="X864" s="355"/>
      <c r="Y864" s="355"/>
      <c r="Z864" s="355"/>
    </row>
    <row r="865" spans="1:26" ht="15.75" customHeight="1">
      <c r="A865" s="348"/>
      <c r="B865" s="353"/>
      <c r="C865" s="363"/>
      <c r="D865" s="355"/>
      <c r="E865" s="355"/>
      <c r="F865" s="355"/>
      <c r="G865" s="355"/>
      <c r="H865" s="355"/>
      <c r="I865" s="355"/>
      <c r="J865" s="355"/>
      <c r="K865" s="355"/>
      <c r="L865" s="355"/>
      <c r="M865" s="355"/>
      <c r="N865" s="355"/>
      <c r="O865" s="355"/>
      <c r="P865" s="355"/>
      <c r="Q865" s="355"/>
      <c r="R865" s="355"/>
      <c r="S865" s="355"/>
      <c r="T865" s="355"/>
      <c r="U865" s="355"/>
      <c r="V865" s="355"/>
      <c r="W865" s="355"/>
      <c r="X865" s="355"/>
      <c r="Y865" s="355"/>
      <c r="Z865" s="355"/>
    </row>
    <row r="866" spans="1:26" ht="15.75" customHeight="1">
      <c r="A866" s="348"/>
      <c r="B866" s="353"/>
      <c r="C866" s="363"/>
      <c r="D866" s="355"/>
      <c r="E866" s="355"/>
      <c r="F866" s="355"/>
      <c r="G866" s="355"/>
      <c r="H866" s="355"/>
      <c r="I866" s="355"/>
      <c r="J866" s="355"/>
      <c r="K866" s="355"/>
      <c r="L866" s="355"/>
      <c r="M866" s="355"/>
      <c r="N866" s="355"/>
      <c r="O866" s="355"/>
      <c r="P866" s="355"/>
      <c r="Q866" s="355"/>
      <c r="R866" s="355"/>
      <c r="S866" s="355"/>
      <c r="T866" s="355"/>
      <c r="U866" s="355"/>
      <c r="V866" s="355"/>
      <c r="W866" s="355"/>
      <c r="X866" s="355"/>
      <c r="Y866" s="355"/>
      <c r="Z866" s="355"/>
    </row>
    <row r="867" spans="1:26" ht="15.75" customHeight="1">
      <c r="A867" s="348"/>
      <c r="B867" s="353"/>
      <c r="C867" s="363"/>
      <c r="D867" s="355"/>
      <c r="E867" s="355"/>
      <c r="F867" s="355"/>
      <c r="G867" s="355"/>
      <c r="H867" s="355"/>
      <c r="I867" s="355"/>
      <c r="J867" s="355"/>
      <c r="K867" s="355"/>
      <c r="L867" s="355"/>
      <c r="M867" s="355"/>
      <c r="N867" s="355"/>
      <c r="O867" s="355"/>
      <c r="P867" s="355"/>
      <c r="Q867" s="355"/>
      <c r="R867" s="355"/>
      <c r="S867" s="355"/>
      <c r="T867" s="355"/>
      <c r="U867" s="355"/>
      <c r="V867" s="355"/>
      <c r="W867" s="355"/>
      <c r="X867" s="355"/>
      <c r="Y867" s="355"/>
      <c r="Z867" s="355"/>
    </row>
    <row r="868" spans="1:26" ht="15.75" customHeight="1">
      <c r="A868" s="348"/>
      <c r="B868" s="353"/>
      <c r="C868" s="363"/>
      <c r="D868" s="355"/>
      <c r="E868" s="355"/>
      <c r="F868" s="355"/>
      <c r="G868" s="355"/>
      <c r="H868" s="355"/>
      <c r="I868" s="355"/>
      <c r="J868" s="355"/>
      <c r="K868" s="355"/>
      <c r="L868" s="355"/>
      <c r="M868" s="355"/>
      <c r="N868" s="355"/>
      <c r="O868" s="355"/>
      <c r="P868" s="355"/>
      <c r="Q868" s="355"/>
      <c r="R868" s="355"/>
      <c r="S868" s="355"/>
      <c r="T868" s="355"/>
      <c r="U868" s="355"/>
      <c r="V868" s="355"/>
      <c r="W868" s="355"/>
      <c r="X868" s="355"/>
      <c r="Y868" s="355"/>
      <c r="Z868" s="355"/>
    </row>
    <row r="869" spans="1:26" ht="15.75" customHeight="1">
      <c r="A869" s="348"/>
      <c r="B869" s="353"/>
      <c r="C869" s="363"/>
      <c r="D869" s="355"/>
      <c r="E869" s="355"/>
      <c r="F869" s="355"/>
      <c r="G869" s="355"/>
      <c r="H869" s="355"/>
      <c r="I869" s="355"/>
      <c r="J869" s="355"/>
      <c r="K869" s="355"/>
      <c r="L869" s="355"/>
      <c r="M869" s="355"/>
      <c r="N869" s="355"/>
      <c r="O869" s="355"/>
      <c r="P869" s="355"/>
      <c r="Q869" s="355"/>
      <c r="R869" s="355"/>
      <c r="S869" s="355"/>
      <c r="T869" s="355"/>
      <c r="U869" s="355"/>
      <c r="V869" s="355"/>
      <c r="W869" s="355"/>
      <c r="X869" s="355"/>
      <c r="Y869" s="355"/>
      <c r="Z869" s="355"/>
    </row>
    <row r="870" spans="1:26" ht="15.75" customHeight="1">
      <c r="A870" s="348"/>
      <c r="B870" s="353"/>
      <c r="C870" s="363"/>
      <c r="D870" s="355"/>
      <c r="E870" s="355"/>
      <c r="F870" s="355"/>
      <c r="G870" s="355"/>
      <c r="H870" s="355"/>
      <c r="I870" s="355"/>
      <c r="J870" s="355"/>
      <c r="K870" s="355"/>
      <c r="L870" s="355"/>
      <c r="M870" s="355"/>
      <c r="N870" s="355"/>
      <c r="O870" s="355"/>
      <c r="P870" s="355"/>
      <c r="Q870" s="355"/>
      <c r="R870" s="355"/>
      <c r="S870" s="355"/>
      <c r="T870" s="355"/>
      <c r="U870" s="355"/>
      <c r="V870" s="355"/>
      <c r="W870" s="355"/>
      <c r="X870" s="355"/>
      <c r="Y870" s="355"/>
      <c r="Z870" s="355"/>
    </row>
    <row r="871" spans="1:26" ht="15.75" customHeight="1">
      <c r="A871" s="348"/>
      <c r="B871" s="353"/>
      <c r="C871" s="363"/>
      <c r="D871" s="355"/>
      <c r="E871" s="355"/>
      <c r="F871" s="355"/>
      <c r="G871" s="355"/>
      <c r="H871" s="355"/>
      <c r="I871" s="355"/>
      <c r="J871" s="355"/>
      <c r="K871" s="355"/>
      <c r="L871" s="355"/>
      <c r="M871" s="355"/>
      <c r="N871" s="355"/>
      <c r="O871" s="355"/>
      <c r="P871" s="355"/>
      <c r="Q871" s="355"/>
      <c r="R871" s="355"/>
      <c r="S871" s="355"/>
      <c r="T871" s="355"/>
      <c r="U871" s="355"/>
      <c r="V871" s="355"/>
      <c r="W871" s="355"/>
      <c r="X871" s="355"/>
      <c r="Y871" s="355"/>
      <c r="Z871" s="355"/>
    </row>
    <row r="872" spans="1:26" ht="15.75" customHeight="1">
      <c r="A872" s="348"/>
      <c r="B872" s="353"/>
      <c r="C872" s="363"/>
      <c r="D872" s="355"/>
      <c r="E872" s="355"/>
      <c r="F872" s="355"/>
      <c r="G872" s="355"/>
      <c r="H872" s="355"/>
      <c r="I872" s="355"/>
      <c r="J872" s="355"/>
      <c r="K872" s="355"/>
      <c r="L872" s="355"/>
      <c r="M872" s="355"/>
      <c r="N872" s="355"/>
      <c r="O872" s="355"/>
      <c r="P872" s="355"/>
      <c r="Q872" s="355"/>
      <c r="R872" s="355"/>
      <c r="S872" s="355"/>
      <c r="T872" s="355"/>
      <c r="U872" s="355"/>
      <c r="V872" s="355"/>
      <c r="W872" s="355"/>
      <c r="X872" s="355"/>
      <c r="Y872" s="355"/>
      <c r="Z872" s="355"/>
    </row>
    <row r="873" spans="1:26" ht="15.75" customHeight="1">
      <c r="A873" s="348"/>
      <c r="B873" s="353"/>
      <c r="C873" s="363"/>
      <c r="D873" s="355"/>
      <c r="E873" s="355"/>
      <c r="F873" s="355"/>
      <c r="G873" s="355"/>
      <c r="H873" s="355"/>
      <c r="I873" s="355"/>
      <c r="J873" s="355"/>
      <c r="K873" s="355"/>
      <c r="L873" s="355"/>
      <c r="M873" s="355"/>
      <c r="N873" s="355"/>
      <c r="O873" s="355"/>
      <c r="P873" s="355"/>
      <c r="Q873" s="355"/>
      <c r="R873" s="355"/>
      <c r="S873" s="355"/>
      <c r="T873" s="355"/>
      <c r="U873" s="355"/>
      <c r="V873" s="355"/>
      <c r="W873" s="355"/>
      <c r="X873" s="355"/>
      <c r="Y873" s="355"/>
      <c r="Z873" s="355"/>
    </row>
    <row r="874" spans="1:26" ht="15.75" customHeight="1">
      <c r="A874" s="348"/>
      <c r="B874" s="353"/>
      <c r="C874" s="363"/>
      <c r="D874" s="355"/>
      <c r="E874" s="355"/>
      <c r="F874" s="355"/>
      <c r="G874" s="355"/>
      <c r="H874" s="355"/>
      <c r="I874" s="355"/>
      <c r="J874" s="355"/>
      <c r="K874" s="355"/>
      <c r="L874" s="355"/>
      <c r="M874" s="355"/>
      <c r="N874" s="355"/>
      <c r="O874" s="355"/>
      <c r="P874" s="355"/>
      <c r="Q874" s="355"/>
      <c r="R874" s="355"/>
      <c r="S874" s="355"/>
      <c r="T874" s="355"/>
      <c r="U874" s="355"/>
      <c r="V874" s="355"/>
      <c r="W874" s="355"/>
      <c r="X874" s="355"/>
      <c r="Y874" s="355"/>
      <c r="Z874" s="355"/>
    </row>
    <row r="875" spans="1:26" ht="15.75" customHeight="1">
      <c r="A875" s="348"/>
      <c r="B875" s="353"/>
      <c r="C875" s="363"/>
      <c r="D875" s="355"/>
      <c r="E875" s="355"/>
      <c r="F875" s="355"/>
      <c r="G875" s="355"/>
      <c r="H875" s="355"/>
      <c r="I875" s="355"/>
      <c r="J875" s="355"/>
      <c r="K875" s="355"/>
      <c r="L875" s="355"/>
      <c r="M875" s="355"/>
      <c r="N875" s="355"/>
      <c r="O875" s="355"/>
      <c r="P875" s="355"/>
      <c r="Q875" s="355"/>
      <c r="R875" s="355"/>
      <c r="S875" s="355"/>
      <c r="T875" s="355"/>
      <c r="U875" s="355"/>
      <c r="V875" s="355"/>
      <c r="W875" s="355"/>
      <c r="X875" s="355"/>
      <c r="Y875" s="355"/>
      <c r="Z875" s="355"/>
    </row>
    <row r="876" spans="1:26" ht="15.75" customHeight="1">
      <c r="A876" s="348"/>
      <c r="B876" s="353"/>
      <c r="C876" s="363"/>
      <c r="D876" s="355"/>
      <c r="E876" s="355"/>
      <c r="F876" s="355"/>
      <c r="G876" s="355"/>
      <c r="H876" s="355"/>
      <c r="I876" s="355"/>
      <c r="J876" s="355"/>
      <c r="K876" s="355"/>
      <c r="L876" s="355"/>
      <c r="M876" s="355"/>
      <c r="N876" s="355"/>
      <c r="O876" s="355"/>
      <c r="P876" s="355"/>
      <c r="Q876" s="355"/>
      <c r="R876" s="355"/>
      <c r="S876" s="355"/>
      <c r="T876" s="355"/>
      <c r="U876" s="355"/>
      <c r="V876" s="355"/>
      <c r="W876" s="355"/>
      <c r="X876" s="355"/>
      <c r="Y876" s="355"/>
      <c r="Z876" s="355"/>
    </row>
    <row r="877" spans="1:26" ht="15.75" customHeight="1">
      <c r="A877" s="348"/>
      <c r="B877" s="353"/>
      <c r="C877" s="363"/>
      <c r="D877" s="355"/>
      <c r="E877" s="355"/>
      <c r="F877" s="355"/>
      <c r="G877" s="355"/>
      <c r="H877" s="355"/>
      <c r="I877" s="355"/>
      <c r="J877" s="355"/>
      <c r="K877" s="355"/>
      <c r="L877" s="355"/>
      <c r="M877" s="355"/>
      <c r="N877" s="355"/>
      <c r="O877" s="355"/>
      <c r="P877" s="355"/>
      <c r="Q877" s="355"/>
      <c r="R877" s="355"/>
      <c r="S877" s="355"/>
      <c r="T877" s="355"/>
      <c r="U877" s="355"/>
      <c r="V877" s="355"/>
      <c r="W877" s="355"/>
      <c r="X877" s="355"/>
      <c r="Y877" s="355"/>
      <c r="Z877" s="355"/>
    </row>
    <row r="878" spans="1:26" ht="15.75" customHeight="1">
      <c r="A878" s="348"/>
      <c r="B878" s="353"/>
      <c r="C878" s="363"/>
      <c r="D878" s="355"/>
      <c r="E878" s="355"/>
      <c r="F878" s="355"/>
      <c r="G878" s="355"/>
      <c r="H878" s="355"/>
      <c r="I878" s="355"/>
      <c r="J878" s="355"/>
      <c r="K878" s="355"/>
      <c r="L878" s="355"/>
      <c r="M878" s="355"/>
      <c r="N878" s="355"/>
      <c r="O878" s="355"/>
      <c r="P878" s="355"/>
      <c r="Q878" s="355"/>
      <c r="R878" s="355"/>
      <c r="S878" s="355"/>
      <c r="T878" s="355"/>
      <c r="U878" s="355"/>
      <c r="V878" s="355"/>
      <c r="W878" s="355"/>
      <c r="X878" s="355"/>
      <c r="Y878" s="355"/>
      <c r="Z878" s="355"/>
    </row>
    <row r="879" spans="1:26" ht="15.75" customHeight="1">
      <c r="A879" s="348"/>
      <c r="B879" s="353"/>
      <c r="C879" s="363"/>
      <c r="D879" s="355"/>
      <c r="E879" s="355"/>
      <c r="F879" s="355"/>
      <c r="G879" s="355"/>
      <c r="H879" s="355"/>
      <c r="I879" s="355"/>
      <c r="J879" s="355"/>
      <c r="K879" s="355"/>
      <c r="L879" s="355"/>
      <c r="M879" s="355"/>
      <c r="N879" s="355"/>
      <c r="O879" s="355"/>
      <c r="P879" s="355"/>
      <c r="Q879" s="355"/>
      <c r="R879" s="355"/>
      <c r="S879" s="355"/>
      <c r="T879" s="355"/>
      <c r="U879" s="355"/>
      <c r="V879" s="355"/>
      <c r="W879" s="355"/>
      <c r="X879" s="355"/>
      <c r="Y879" s="355"/>
      <c r="Z879" s="355"/>
    </row>
    <row r="880" spans="1:26" ht="15.75" customHeight="1">
      <c r="A880" s="348"/>
      <c r="B880" s="353"/>
      <c r="C880" s="363"/>
      <c r="D880" s="355"/>
      <c r="E880" s="355"/>
      <c r="F880" s="355"/>
      <c r="G880" s="355"/>
      <c r="H880" s="355"/>
      <c r="I880" s="355"/>
      <c r="J880" s="355"/>
      <c r="K880" s="355"/>
      <c r="L880" s="355"/>
      <c r="M880" s="355"/>
      <c r="N880" s="355"/>
      <c r="O880" s="355"/>
      <c r="P880" s="355"/>
      <c r="Q880" s="355"/>
      <c r="R880" s="355"/>
      <c r="S880" s="355"/>
      <c r="T880" s="355"/>
      <c r="U880" s="355"/>
      <c r="V880" s="355"/>
      <c r="W880" s="355"/>
      <c r="X880" s="355"/>
      <c r="Y880" s="355"/>
      <c r="Z880" s="355"/>
    </row>
    <row r="881" spans="1:26" ht="15.75" customHeight="1">
      <c r="A881" s="348"/>
      <c r="B881" s="353"/>
      <c r="C881" s="363"/>
      <c r="D881" s="355"/>
      <c r="E881" s="355"/>
      <c r="F881" s="355"/>
      <c r="G881" s="355"/>
      <c r="H881" s="355"/>
      <c r="I881" s="355"/>
      <c r="J881" s="355"/>
      <c r="K881" s="355"/>
      <c r="L881" s="355"/>
      <c r="M881" s="355"/>
      <c r="N881" s="355"/>
      <c r="O881" s="355"/>
      <c r="P881" s="355"/>
      <c r="Q881" s="355"/>
      <c r="R881" s="355"/>
      <c r="S881" s="355"/>
      <c r="T881" s="355"/>
      <c r="U881" s="355"/>
      <c r="V881" s="355"/>
      <c r="W881" s="355"/>
      <c r="X881" s="355"/>
      <c r="Y881" s="355"/>
      <c r="Z881" s="355"/>
    </row>
    <row r="882" spans="1:26" ht="15.75" customHeight="1">
      <c r="A882" s="348"/>
      <c r="B882" s="353"/>
      <c r="C882" s="363"/>
      <c r="D882" s="355"/>
      <c r="E882" s="355"/>
      <c r="F882" s="355"/>
      <c r="G882" s="355"/>
      <c r="H882" s="355"/>
      <c r="I882" s="355"/>
      <c r="J882" s="355"/>
      <c r="K882" s="355"/>
      <c r="L882" s="355"/>
      <c r="M882" s="355"/>
      <c r="N882" s="355"/>
      <c r="O882" s="355"/>
      <c r="P882" s="355"/>
      <c r="Q882" s="355"/>
      <c r="R882" s="355"/>
      <c r="S882" s="355"/>
      <c r="T882" s="355"/>
      <c r="U882" s="355"/>
      <c r="V882" s="355"/>
      <c r="W882" s="355"/>
      <c r="X882" s="355"/>
      <c r="Y882" s="355"/>
      <c r="Z882" s="355"/>
    </row>
    <row r="883" spans="1:26" ht="15.75" customHeight="1">
      <c r="A883" s="348"/>
      <c r="B883" s="353"/>
      <c r="C883" s="363"/>
      <c r="D883" s="355"/>
      <c r="E883" s="355"/>
      <c r="F883" s="355"/>
      <c r="G883" s="355"/>
      <c r="H883" s="355"/>
      <c r="I883" s="355"/>
      <c r="J883" s="355"/>
      <c r="K883" s="355"/>
      <c r="L883" s="355"/>
      <c r="M883" s="355"/>
      <c r="N883" s="355"/>
      <c r="O883" s="355"/>
      <c r="P883" s="355"/>
      <c r="Q883" s="355"/>
      <c r="R883" s="355"/>
      <c r="S883" s="355"/>
      <c r="T883" s="355"/>
      <c r="U883" s="355"/>
      <c r="V883" s="355"/>
      <c r="W883" s="355"/>
      <c r="X883" s="355"/>
      <c r="Y883" s="355"/>
      <c r="Z883" s="355"/>
    </row>
    <row r="884" spans="1:26" ht="15.75" customHeight="1">
      <c r="A884" s="348"/>
      <c r="B884" s="353"/>
      <c r="C884" s="363"/>
      <c r="D884" s="355"/>
      <c r="E884" s="355"/>
      <c r="F884" s="355"/>
      <c r="G884" s="355"/>
      <c r="H884" s="355"/>
      <c r="I884" s="355"/>
      <c r="J884" s="355"/>
      <c r="K884" s="355"/>
      <c r="L884" s="355"/>
      <c r="M884" s="355"/>
      <c r="N884" s="355"/>
      <c r="O884" s="355"/>
      <c r="P884" s="355"/>
      <c r="Q884" s="355"/>
      <c r="R884" s="355"/>
      <c r="S884" s="355"/>
      <c r="T884" s="355"/>
      <c r="U884" s="355"/>
      <c r="V884" s="355"/>
      <c r="W884" s="355"/>
      <c r="X884" s="355"/>
      <c r="Y884" s="355"/>
      <c r="Z884" s="355"/>
    </row>
    <row r="885" spans="1:26" ht="15.75" customHeight="1">
      <c r="A885" s="348"/>
      <c r="B885" s="353"/>
      <c r="C885" s="363"/>
      <c r="D885" s="355"/>
      <c r="E885" s="355"/>
      <c r="F885" s="355"/>
      <c r="G885" s="355"/>
      <c r="H885" s="355"/>
      <c r="I885" s="355"/>
      <c r="J885" s="355"/>
      <c r="K885" s="355"/>
      <c r="L885" s="355"/>
      <c r="M885" s="355"/>
      <c r="N885" s="355"/>
      <c r="O885" s="355"/>
      <c r="P885" s="355"/>
      <c r="Q885" s="355"/>
      <c r="R885" s="355"/>
      <c r="S885" s="355"/>
      <c r="T885" s="355"/>
      <c r="U885" s="355"/>
      <c r="V885" s="355"/>
      <c r="W885" s="355"/>
      <c r="X885" s="355"/>
      <c r="Y885" s="355"/>
      <c r="Z885" s="355"/>
    </row>
    <row r="886" spans="1:26" ht="15.75" customHeight="1">
      <c r="A886" s="348"/>
      <c r="B886" s="353"/>
      <c r="C886" s="363"/>
      <c r="D886" s="355"/>
      <c r="E886" s="355"/>
      <c r="F886" s="355"/>
      <c r="G886" s="355"/>
      <c r="H886" s="355"/>
      <c r="I886" s="355"/>
      <c r="J886" s="355"/>
      <c r="K886" s="355"/>
      <c r="L886" s="355"/>
      <c r="M886" s="355"/>
      <c r="N886" s="355"/>
      <c r="O886" s="355"/>
      <c r="P886" s="355"/>
      <c r="Q886" s="355"/>
      <c r="R886" s="355"/>
      <c r="S886" s="355"/>
      <c r="T886" s="355"/>
      <c r="U886" s="355"/>
      <c r="V886" s="355"/>
      <c r="W886" s="355"/>
      <c r="X886" s="355"/>
      <c r="Y886" s="355"/>
      <c r="Z886" s="355"/>
    </row>
    <row r="887" spans="1:26" ht="15.75" customHeight="1">
      <c r="A887" s="348"/>
      <c r="B887" s="353"/>
      <c r="C887" s="363"/>
      <c r="D887" s="355"/>
      <c r="E887" s="355"/>
      <c r="F887" s="355"/>
      <c r="G887" s="355"/>
      <c r="H887" s="355"/>
      <c r="I887" s="355"/>
      <c r="J887" s="355"/>
      <c r="K887" s="355"/>
      <c r="L887" s="355"/>
      <c r="M887" s="355"/>
      <c r="N887" s="355"/>
      <c r="O887" s="355"/>
      <c r="P887" s="355"/>
      <c r="Q887" s="355"/>
      <c r="R887" s="355"/>
      <c r="S887" s="355"/>
      <c r="T887" s="355"/>
      <c r="U887" s="355"/>
      <c r="V887" s="355"/>
      <c r="W887" s="355"/>
      <c r="X887" s="355"/>
      <c r="Y887" s="355"/>
      <c r="Z887" s="355"/>
    </row>
    <row r="888" spans="1:26" ht="15.75" customHeight="1">
      <c r="A888" s="348"/>
      <c r="B888" s="353"/>
      <c r="C888" s="363"/>
      <c r="D888" s="355"/>
      <c r="E888" s="355"/>
      <c r="F888" s="355"/>
      <c r="G888" s="355"/>
      <c r="H888" s="355"/>
      <c r="I888" s="355"/>
      <c r="J888" s="355"/>
      <c r="K888" s="355"/>
      <c r="L888" s="355"/>
      <c r="M888" s="355"/>
      <c r="N888" s="355"/>
      <c r="O888" s="355"/>
      <c r="P888" s="355"/>
      <c r="Q888" s="355"/>
      <c r="R888" s="355"/>
      <c r="S888" s="355"/>
      <c r="T888" s="355"/>
      <c r="U888" s="355"/>
      <c r="V888" s="355"/>
      <c r="W888" s="355"/>
      <c r="X888" s="355"/>
      <c r="Y888" s="355"/>
      <c r="Z888" s="355"/>
    </row>
    <row r="889" spans="1:26" ht="15.75" customHeight="1">
      <c r="A889" s="348"/>
      <c r="B889" s="353"/>
      <c r="C889" s="363"/>
      <c r="D889" s="355"/>
      <c r="E889" s="355"/>
      <c r="F889" s="355"/>
      <c r="G889" s="355"/>
      <c r="H889" s="355"/>
      <c r="I889" s="355"/>
      <c r="J889" s="355"/>
      <c r="K889" s="355"/>
      <c r="L889" s="355"/>
      <c r="M889" s="355"/>
      <c r="N889" s="355"/>
      <c r="O889" s="355"/>
      <c r="P889" s="355"/>
      <c r="Q889" s="355"/>
      <c r="R889" s="355"/>
      <c r="S889" s="355"/>
      <c r="T889" s="355"/>
      <c r="U889" s="355"/>
      <c r="V889" s="355"/>
      <c r="W889" s="355"/>
      <c r="X889" s="355"/>
      <c r="Y889" s="355"/>
      <c r="Z889" s="355"/>
    </row>
    <row r="890" spans="1:26" ht="15.75" customHeight="1">
      <c r="A890" s="348"/>
      <c r="B890" s="353"/>
      <c r="C890" s="363"/>
      <c r="D890" s="355"/>
      <c r="E890" s="355"/>
      <c r="F890" s="355"/>
      <c r="G890" s="355"/>
      <c r="H890" s="355"/>
      <c r="I890" s="355"/>
      <c r="J890" s="355"/>
      <c r="K890" s="355"/>
      <c r="L890" s="355"/>
      <c r="M890" s="355"/>
      <c r="N890" s="355"/>
      <c r="O890" s="355"/>
      <c r="P890" s="355"/>
      <c r="Q890" s="355"/>
      <c r="R890" s="355"/>
      <c r="S890" s="355"/>
      <c r="T890" s="355"/>
      <c r="U890" s="355"/>
      <c r="V890" s="355"/>
      <c r="W890" s="355"/>
      <c r="X890" s="355"/>
      <c r="Y890" s="355"/>
      <c r="Z890" s="355"/>
    </row>
    <row r="891" spans="1:26" ht="15.75" customHeight="1">
      <c r="A891" s="348"/>
      <c r="B891" s="353"/>
      <c r="C891" s="363"/>
      <c r="D891" s="355"/>
      <c r="E891" s="355"/>
      <c r="F891" s="355"/>
      <c r="G891" s="355"/>
      <c r="H891" s="355"/>
      <c r="I891" s="355"/>
      <c r="J891" s="355"/>
      <c r="K891" s="355"/>
      <c r="L891" s="355"/>
      <c r="M891" s="355"/>
      <c r="N891" s="355"/>
      <c r="O891" s="355"/>
      <c r="P891" s="355"/>
      <c r="Q891" s="355"/>
      <c r="R891" s="355"/>
      <c r="S891" s="355"/>
      <c r="T891" s="355"/>
      <c r="U891" s="355"/>
      <c r="V891" s="355"/>
      <c r="W891" s="355"/>
      <c r="X891" s="355"/>
      <c r="Y891" s="355"/>
      <c r="Z891" s="355"/>
    </row>
    <row r="892" spans="1:26" ht="15.75" customHeight="1">
      <c r="A892" s="348"/>
      <c r="B892" s="353"/>
      <c r="C892" s="363"/>
      <c r="D892" s="355"/>
      <c r="E892" s="355"/>
      <c r="F892" s="355"/>
      <c r="G892" s="355"/>
      <c r="H892" s="355"/>
      <c r="I892" s="355"/>
      <c r="J892" s="355"/>
      <c r="K892" s="355"/>
      <c r="L892" s="355"/>
      <c r="M892" s="355"/>
      <c r="N892" s="355"/>
      <c r="O892" s="355"/>
      <c r="P892" s="355"/>
      <c r="Q892" s="355"/>
      <c r="R892" s="355"/>
      <c r="S892" s="355"/>
      <c r="T892" s="355"/>
      <c r="U892" s="355"/>
      <c r="V892" s="355"/>
      <c r="W892" s="355"/>
      <c r="X892" s="355"/>
      <c r="Y892" s="355"/>
      <c r="Z892" s="355"/>
    </row>
    <row r="893" spans="1:26" ht="15.75" customHeight="1">
      <c r="A893" s="348"/>
      <c r="B893" s="353"/>
      <c r="C893" s="363"/>
      <c r="D893" s="355"/>
      <c r="E893" s="355"/>
      <c r="F893" s="355"/>
      <c r="G893" s="355"/>
      <c r="H893" s="355"/>
      <c r="I893" s="355"/>
      <c r="J893" s="355"/>
      <c r="K893" s="355"/>
      <c r="L893" s="355"/>
      <c r="M893" s="355"/>
      <c r="N893" s="355"/>
      <c r="O893" s="355"/>
      <c r="P893" s="355"/>
      <c r="Q893" s="355"/>
      <c r="R893" s="355"/>
      <c r="S893" s="355"/>
      <c r="T893" s="355"/>
      <c r="U893" s="355"/>
      <c r="V893" s="355"/>
      <c r="W893" s="355"/>
      <c r="X893" s="355"/>
      <c r="Y893" s="355"/>
      <c r="Z893" s="355"/>
    </row>
    <row r="894" spans="1:26" ht="15.75" customHeight="1">
      <c r="A894" s="348"/>
      <c r="B894" s="353"/>
      <c r="C894" s="363"/>
      <c r="D894" s="355"/>
      <c r="E894" s="355"/>
      <c r="F894" s="355"/>
      <c r="G894" s="355"/>
      <c r="H894" s="355"/>
      <c r="I894" s="355"/>
      <c r="J894" s="355"/>
      <c r="K894" s="355"/>
      <c r="L894" s="355"/>
      <c r="M894" s="355"/>
      <c r="N894" s="355"/>
      <c r="O894" s="355"/>
      <c r="P894" s="355"/>
      <c r="Q894" s="355"/>
      <c r="R894" s="355"/>
      <c r="S894" s="355"/>
      <c r="T894" s="355"/>
      <c r="U894" s="355"/>
      <c r="V894" s="355"/>
      <c r="W894" s="355"/>
      <c r="X894" s="355"/>
      <c r="Y894" s="355"/>
      <c r="Z894" s="355"/>
    </row>
    <row r="895" spans="1:26" ht="15.75" customHeight="1">
      <c r="A895" s="348"/>
      <c r="B895" s="353"/>
      <c r="C895" s="363"/>
      <c r="D895" s="355"/>
      <c r="E895" s="355"/>
      <c r="F895" s="355"/>
      <c r="G895" s="355"/>
      <c r="H895" s="355"/>
      <c r="I895" s="355"/>
      <c r="J895" s="355"/>
      <c r="K895" s="355"/>
      <c r="L895" s="355"/>
      <c r="M895" s="355"/>
      <c r="N895" s="355"/>
      <c r="O895" s="355"/>
      <c r="P895" s="355"/>
      <c r="Q895" s="355"/>
      <c r="R895" s="355"/>
      <c r="S895" s="355"/>
      <c r="T895" s="355"/>
      <c r="U895" s="355"/>
      <c r="V895" s="355"/>
      <c r="W895" s="355"/>
      <c r="X895" s="355"/>
      <c r="Y895" s="355"/>
      <c r="Z895" s="355"/>
    </row>
    <row r="896" spans="1:26" ht="15.75" customHeight="1">
      <c r="A896" s="348"/>
      <c r="B896" s="353"/>
      <c r="C896" s="363"/>
      <c r="D896" s="355"/>
      <c r="E896" s="355"/>
      <c r="F896" s="355"/>
      <c r="G896" s="355"/>
      <c r="H896" s="355"/>
      <c r="I896" s="355"/>
      <c r="J896" s="355"/>
      <c r="K896" s="355"/>
      <c r="L896" s="355"/>
      <c r="M896" s="355"/>
      <c r="N896" s="355"/>
      <c r="O896" s="355"/>
      <c r="P896" s="355"/>
      <c r="Q896" s="355"/>
      <c r="R896" s="355"/>
      <c r="S896" s="355"/>
      <c r="T896" s="355"/>
      <c r="U896" s="355"/>
      <c r="V896" s="355"/>
      <c r="W896" s="355"/>
      <c r="X896" s="355"/>
      <c r="Y896" s="355"/>
      <c r="Z896" s="355"/>
    </row>
    <row r="897" spans="1:26" ht="15.75" customHeight="1">
      <c r="A897" s="348"/>
      <c r="B897" s="353"/>
      <c r="C897" s="363"/>
      <c r="D897" s="355"/>
      <c r="E897" s="355"/>
      <c r="F897" s="355"/>
      <c r="G897" s="355"/>
      <c r="H897" s="355"/>
      <c r="I897" s="355"/>
      <c r="J897" s="355"/>
      <c r="K897" s="355"/>
      <c r="L897" s="355"/>
      <c r="M897" s="355"/>
      <c r="N897" s="355"/>
      <c r="O897" s="355"/>
      <c r="P897" s="355"/>
      <c r="Q897" s="355"/>
      <c r="R897" s="355"/>
      <c r="S897" s="355"/>
      <c r="T897" s="355"/>
      <c r="U897" s="355"/>
      <c r="V897" s="355"/>
      <c r="W897" s="355"/>
      <c r="X897" s="355"/>
      <c r="Y897" s="355"/>
      <c r="Z897" s="355"/>
    </row>
    <row r="898" spans="1:26" ht="15.75" customHeight="1">
      <c r="A898" s="348"/>
      <c r="B898" s="353"/>
      <c r="C898" s="363"/>
      <c r="D898" s="355"/>
      <c r="E898" s="355"/>
      <c r="F898" s="355"/>
      <c r="G898" s="355"/>
      <c r="H898" s="355"/>
      <c r="I898" s="355"/>
      <c r="J898" s="355"/>
      <c r="K898" s="355"/>
      <c r="L898" s="355"/>
      <c r="M898" s="355"/>
      <c r="N898" s="355"/>
      <c r="O898" s="355"/>
      <c r="P898" s="355"/>
      <c r="Q898" s="355"/>
      <c r="R898" s="355"/>
      <c r="S898" s="355"/>
      <c r="T898" s="355"/>
      <c r="U898" s="355"/>
      <c r="V898" s="355"/>
      <c r="W898" s="355"/>
      <c r="X898" s="355"/>
      <c r="Y898" s="355"/>
      <c r="Z898" s="355"/>
    </row>
    <row r="899" spans="1:26" ht="15.75" customHeight="1">
      <c r="A899" s="348"/>
      <c r="B899" s="353"/>
      <c r="C899" s="363"/>
      <c r="D899" s="355"/>
      <c r="E899" s="355"/>
      <c r="F899" s="355"/>
      <c r="G899" s="355"/>
      <c r="H899" s="355"/>
      <c r="I899" s="355"/>
      <c r="J899" s="355"/>
      <c r="K899" s="355"/>
      <c r="L899" s="355"/>
      <c r="M899" s="355"/>
      <c r="N899" s="355"/>
      <c r="O899" s="355"/>
      <c r="P899" s="355"/>
      <c r="Q899" s="355"/>
      <c r="R899" s="355"/>
      <c r="S899" s="355"/>
      <c r="T899" s="355"/>
      <c r="U899" s="355"/>
      <c r="V899" s="355"/>
      <c r="W899" s="355"/>
      <c r="X899" s="355"/>
      <c r="Y899" s="355"/>
      <c r="Z899" s="355"/>
    </row>
    <row r="900" spans="1:26" ht="15.75" customHeight="1">
      <c r="A900" s="348"/>
      <c r="B900" s="353"/>
      <c r="C900" s="363"/>
      <c r="D900" s="355"/>
      <c r="E900" s="355"/>
      <c r="F900" s="355"/>
      <c r="G900" s="355"/>
      <c r="H900" s="355"/>
      <c r="I900" s="355"/>
      <c r="J900" s="355"/>
      <c r="K900" s="355"/>
      <c r="L900" s="355"/>
      <c r="M900" s="355"/>
      <c r="N900" s="355"/>
      <c r="O900" s="355"/>
      <c r="P900" s="355"/>
      <c r="Q900" s="355"/>
      <c r="R900" s="355"/>
      <c r="S900" s="355"/>
      <c r="T900" s="355"/>
      <c r="U900" s="355"/>
      <c r="V900" s="355"/>
      <c r="W900" s="355"/>
      <c r="X900" s="355"/>
      <c r="Y900" s="355"/>
      <c r="Z900" s="355"/>
    </row>
    <row r="901" spans="1:26" ht="15.75" customHeight="1">
      <c r="A901" s="348"/>
      <c r="B901" s="353"/>
      <c r="C901" s="363"/>
      <c r="D901" s="355"/>
      <c r="E901" s="355"/>
      <c r="F901" s="355"/>
      <c r="G901" s="355"/>
      <c r="H901" s="355"/>
      <c r="I901" s="355"/>
      <c r="J901" s="355"/>
      <c r="K901" s="355"/>
      <c r="L901" s="355"/>
      <c r="M901" s="355"/>
      <c r="N901" s="355"/>
      <c r="O901" s="355"/>
      <c r="P901" s="355"/>
      <c r="Q901" s="355"/>
      <c r="R901" s="355"/>
      <c r="S901" s="355"/>
      <c r="T901" s="355"/>
      <c r="U901" s="355"/>
      <c r="V901" s="355"/>
      <c r="W901" s="355"/>
      <c r="X901" s="355"/>
      <c r="Y901" s="355"/>
      <c r="Z901" s="355"/>
    </row>
    <row r="902" spans="1:26" ht="15.75" customHeight="1">
      <c r="A902" s="348"/>
      <c r="B902" s="353"/>
      <c r="C902" s="363"/>
      <c r="D902" s="355"/>
      <c r="E902" s="355"/>
      <c r="F902" s="355"/>
      <c r="G902" s="355"/>
      <c r="H902" s="355"/>
      <c r="I902" s="355"/>
      <c r="J902" s="355"/>
      <c r="K902" s="355"/>
      <c r="L902" s="355"/>
      <c r="M902" s="355"/>
      <c r="N902" s="355"/>
      <c r="O902" s="355"/>
      <c r="P902" s="355"/>
      <c r="Q902" s="355"/>
      <c r="R902" s="355"/>
      <c r="S902" s="355"/>
      <c r="T902" s="355"/>
      <c r="U902" s="355"/>
      <c r="V902" s="355"/>
      <c r="W902" s="355"/>
      <c r="X902" s="355"/>
      <c r="Y902" s="355"/>
      <c r="Z902" s="355"/>
    </row>
    <row r="903" spans="1:26" ht="15.75" customHeight="1">
      <c r="A903" s="348"/>
      <c r="B903" s="353"/>
      <c r="C903" s="363"/>
      <c r="D903" s="355"/>
      <c r="E903" s="355"/>
      <c r="F903" s="355"/>
      <c r="G903" s="355"/>
      <c r="H903" s="355"/>
      <c r="I903" s="355"/>
      <c r="J903" s="355"/>
      <c r="K903" s="355"/>
      <c r="L903" s="355"/>
      <c r="M903" s="355"/>
      <c r="N903" s="355"/>
      <c r="O903" s="355"/>
      <c r="P903" s="355"/>
      <c r="Q903" s="355"/>
      <c r="R903" s="355"/>
      <c r="S903" s="355"/>
      <c r="T903" s="355"/>
      <c r="U903" s="355"/>
      <c r="V903" s="355"/>
      <c r="W903" s="355"/>
      <c r="X903" s="355"/>
      <c r="Y903" s="355"/>
      <c r="Z903" s="355"/>
    </row>
    <row r="904" spans="1:26" ht="15.75" customHeight="1">
      <c r="A904" s="348"/>
      <c r="B904" s="353"/>
      <c r="C904" s="363"/>
      <c r="D904" s="355"/>
      <c r="E904" s="355"/>
      <c r="F904" s="355"/>
      <c r="G904" s="355"/>
      <c r="H904" s="355"/>
      <c r="I904" s="355"/>
      <c r="J904" s="355"/>
      <c r="K904" s="355"/>
      <c r="L904" s="355"/>
      <c r="M904" s="355"/>
      <c r="N904" s="355"/>
      <c r="O904" s="355"/>
      <c r="P904" s="355"/>
      <c r="Q904" s="355"/>
      <c r="R904" s="355"/>
      <c r="S904" s="355"/>
      <c r="T904" s="355"/>
      <c r="U904" s="355"/>
      <c r="V904" s="355"/>
      <c r="W904" s="355"/>
      <c r="X904" s="355"/>
      <c r="Y904" s="355"/>
      <c r="Z904" s="355"/>
    </row>
    <row r="905" spans="1:26" ht="15.75" customHeight="1">
      <c r="A905" s="348"/>
      <c r="B905" s="353"/>
      <c r="C905" s="363"/>
      <c r="D905" s="355"/>
      <c r="E905" s="355"/>
      <c r="F905" s="355"/>
      <c r="G905" s="355"/>
      <c r="H905" s="355"/>
      <c r="I905" s="355"/>
      <c r="J905" s="355"/>
      <c r="K905" s="355"/>
      <c r="L905" s="355"/>
      <c r="M905" s="355"/>
      <c r="N905" s="355"/>
      <c r="O905" s="355"/>
      <c r="P905" s="355"/>
      <c r="Q905" s="355"/>
      <c r="R905" s="355"/>
      <c r="S905" s="355"/>
      <c r="T905" s="355"/>
      <c r="U905" s="355"/>
      <c r="V905" s="355"/>
      <c r="W905" s="355"/>
      <c r="X905" s="355"/>
      <c r="Y905" s="355"/>
      <c r="Z905" s="355"/>
    </row>
    <row r="906" spans="1:26" ht="15.75" customHeight="1">
      <c r="A906" s="348"/>
      <c r="B906" s="353"/>
      <c r="C906" s="363"/>
      <c r="D906" s="355"/>
      <c r="E906" s="355"/>
      <c r="F906" s="355"/>
      <c r="G906" s="355"/>
      <c r="H906" s="355"/>
      <c r="I906" s="355"/>
      <c r="J906" s="355"/>
      <c r="K906" s="355"/>
      <c r="L906" s="355"/>
      <c r="M906" s="355"/>
      <c r="N906" s="355"/>
      <c r="O906" s="355"/>
      <c r="P906" s="355"/>
      <c r="Q906" s="355"/>
      <c r="R906" s="355"/>
      <c r="S906" s="355"/>
      <c r="T906" s="355"/>
      <c r="U906" s="355"/>
      <c r="V906" s="355"/>
      <c r="W906" s="355"/>
      <c r="X906" s="355"/>
      <c r="Y906" s="355"/>
      <c r="Z906" s="355"/>
    </row>
    <row r="907" spans="1:26" ht="15.75" customHeight="1">
      <c r="A907" s="348"/>
      <c r="B907" s="353"/>
      <c r="C907" s="363"/>
      <c r="D907" s="355"/>
      <c r="E907" s="355"/>
      <c r="F907" s="355"/>
      <c r="G907" s="355"/>
      <c r="H907" s="355"/>
      <c r="I907" s="355"/>
      <c r="J907" s="355"/>
      <c r="K907" s="355"/>
      <c r="L907" s="355"/>
      <c r="M907" s="355"/>
      <c r="N907" s="355"/>
      <c r="O907" s="355"/>
      <c r="P907" s="355"/>
      <c r="Q907" s="355"/>
      <c r="R907" s="355"/>
      <c r="S907" s="355"/>
      <c r="T907" s="355"/>
      <c r="U907" s="355"/>
      <c r="V907" s="355"/>
      <c r="W907" s="355"/>
      <c r="X907" s="355"/>
      <c r="Y907" s="355"/>
      <c r="Z907" s="355"/>
    </row>
    <row r="908" spans="1:26" ht="15.75" customHeight="1">
      <c r="A908" s="348"/>
      <c r="B908" s="353"/>
      <c r="C908" s="363"/>
      <c r="D908" s="355"/>
      <c r="E908" s="355"/>
      <c r="F908" s="355"/>
      <c r="G908" s="355"/>
      <c r="H908" s="355"/>
      <c r="I908" s="355"/>
      <c r="J908" s="355"/>
      <c r="K908" s="355"/>
      <c r="L908" s="355"/>
      <c r="M908" s="355"/>
      <c r="N908" s="355"/>
      <c r="O908" s="355"/>
      <c r="P908" s="355"/>
      <c r="Q908" s="355"/>
      <c r="R908" s="355"/>
      <c r="S908" s="355"/>
      <c r="T908" s="355"/>
      <c r="U908" s="355"/>
      <c r="V908" s="355"/>
      <c r="W908" s="355"/>
      <c r="X908" s="355"/>
      <c r="Y908" s="355"/>
      <c r="Z908" s="355"/>
    </row>
    <row r="909" spans="1:26" ht="15.75" customHeight="1">
      <c r="A909" s="348"/>
      <c r="B909" s="353"/>
      <c r="C909" s="363"/>
      <c r="D909" s="355"/>
      <c r="E909" s="355"/>
      <c r="F909" s="355"/>
      <c r="G909" s="355"/>
      <c r="H909" s="355"/>
      <c r="I909" s="355"/>
      <c r="J909" s="355"/>
      <c r="K909" s="355"/>
      <c r="L909" s="355"/>
      <c r="M909" s="355"/>
      <c r="N909" s="355"/>
      <c r="O909" s="355"/>
      <c r="P909" s="355"/>
      <c r="Q909" s="355"/>
      <c r="R909" s="355"/>
      <c r="S909" s="355"/>
      <c r="T909" s="355"/>
      <c r="U909" s="355"/>
      <c r="V909" s="355"/>
      <c r="W909" s="355"/>
      <c r="X909" s="355"/>
      <c r="Y909" s="355"/>
      <c r="Z909" s="355"/>
    </row>
    <row r="910" spans="1:26" ht="15.75" customHeight="1">
      <c r="A910" s="348"/>
      <c r="B910" s="353"/>
      <c r="C910" s="363"/>
      <c r="D910" s="355"/>
      <c r="E910" s="355"/>
      <c r="F910" s="355"/>
      <c r="G910" s="355"/>
      <c r="H910" s="355"/>
      <c r="I910" s="355"/>
      <c r="J910" s="355"/>
      <c r="K910" s="355"/>
      <c r="L910" s="355"/>
      <c r="M910" s="355"/>
      <c r="N910" s="355"/>
      <c r="O910" s="355"/>
      <c r="P910" s="355"/>
      <c r="Q910" s="355"/>
      <c r="R910" s="355"/>
      <c r="S910" s="355"/>
      <c r="T910" s="355"/>
      <c r="U910" s="355"/>
      <c r="V910" s="355"/>
      <c r="W910" s="355"/>
      <c r="X910" s="355"/>
      <c r="Y910" s="355"/>
      <c r="Z910" s="355"/>
    </row>
    <row r="911" spans="1:26" ht="15.75" customHeight="1">
      <c r="A911" s="348"/>
      <c r="B911" s="353"/>
      <c r="C911" s="363"/>
      <c r="D911" s="355"/>
      <c r="E911" s="355"/>
      <c r="F911" s="355"/>
      <c r="G911" s="355"/>
      <c r="H911" s="355"/>
      <c r="I911" s="355"/>
      <c r="J911" s="355"/>
      <c r="K911" s="355"/>
      <c r="L911" s="355"/>
      <c r="M911" s="355"/>
      <c r="N911" s="355"/>
      <c r="O911" s="355"/>
      <c r="P911" s="355"/>
      <c r="Q911" s="355"/>
      <c r="R911" s="355"/>
      <c r="S911" s="355"/>
      <c r="T911" s="355"/>
      <c r="U911" s="355"/>
      <c r="V911" s="355"/>
      <c r="W911" s="355"/>
      <c r="X911" s="355"/>
      <c r="Y911" s="355"/>
      <c r="Z911" s="355"/>
    </row>
    <row r="912" spans="1:26" ht="15.75" customHeight="1">
      <c r="A912" s="348"/>
      <c r="B912" s="353"/>
      <c r="C912" s="363"/>
      <c r="D912" s="355"/>
      <c r="E912" s="355"/>
      <c r="F912" s="355"/>
      <c r="G912" s="355"/>
      <c r="H912" s="355"/>
      <c r="I912" s="355"/>
      <c r="J912" s="355"/>
      <c r="K912" s="355"/>
      <c r="L912" s="355"/>
      <c r="M912" s="355"/>
      <c r="N912" s="355"/>
      <c r="O912" s="355"/>
      <c r="P912" s="355"/>
      <c r="Q912" s="355"/>
      <c r="R912" s="355"/>
      <c r="S912" s="355"/>
      <c r="T912" s="355"/>
      <c r="U912" s="355"/>
      <c r="V912" s="355"/>
      <c r="W912" s="355"/>
      <c r="X912" s="355"/>
      <c r="Y912" s="355"/>
      <c r="Z912" s="355"/>
    </row>
    <row r="913" spans="1:26" ht="15.75" customHeight="1">
      <c r="A913" s="348"/>
      <c r="B913" s="353"/>
      <c r="C913" s="363"/>
      <c r="D913" s="355"/>
      <c r="E913" s="355"/>
      <c r="F913" s="355"/>
      <c r="G913" s="355"/>
      <c r="H913" s="355"/>
      <c r="I913" s="355"/>
      <c r="J913" s="355"/>
      <c r="K913" s="355"/>
      <c r="L913" s="355"/>
      <c r="M913" s="355"/>
      <c r="N913" s="355"/>
      <c r="O913" s="355"/>
      <c r="P913" s="355"/>
      <c r="Q913" s="355"/>
      <c r="R913" s="355"/>
      <c r="S913" s="355"/>
      <c r="T913" s="355"/>
      <c r="U913" s="355"/>
      <c r="V913" s="355"/>
      <c r="W913" s="355"/>
      <c r="X913" s="355"/>
      <c r="Y913" s="355"/>
      <c r="Z913" s="355"/>
    </row>
    <row r="914" spans="1:26" ht="15.75" customHeight="1">
      <c r="A914" s="348"/>
      <c r="B914" s="353"/>
      <c r="C914" s="363"/>
      <c r="D914" s="355"/>
      <c r="E914" s="355"/>
      <c r="F914" s="355"/>
      <c r="G914" s="355"/>
      <c r="H914" s="355"/>
      <c r="I914" s="355"/>
      <c r="J914" s="355"/>
      <c r="K914" s="355"/>
      <c r="L914" s="355"/>
      <c r="M914" s="355"/>
      <c r="N914" s="355"/>
      <c r="O914" s="355"/>
      <c r="P914" s="355"/>
      <c r="Q914" s="355"/>
      <c r="R914" s="355"/>
      <c r="S914" s="355"/>
      <c r="T914" s="355"/>
      <c r="U914" s="355"/>
      <c r="V914" s="355"/>
      <c r="W914" s="355"/>
      <c r="X914" s="355"/>
      <c r="Y914" s="355"/>
      <c r="Z914" s="355"/>
    </row>
    <row r="915" spans="1:26" ht="15.75" customHeight="1">
      <c r="A915" s="348"/>
      <c r="B915" s="353"/>
      <c r="C915" s="363"/>
      <c r="D915" s="355"/>
      <c r="E915" s="355"/>
      <c r="F915" s="355"/>
      <c r="G915" s="355"/>
      <c r="H915" s="355"/>
      <c r="I915" s="355"/>
      <c r="J915" s="355"/>
      <c r="K915" s="355"/>
      <c r="L915" s="355"/>
      <c r="M915" s="355"/>
      <c r="N915" s="355"/>
      <c r="O915" s="355"/>
      <c r="P915" s="355"/>
      <c r="Q915" s="355"/>
      <c r="R915" s="355"/>
      <c r="S915" s="355"/>
      <c r="T915" s="355"/>
      <c r="U915" s="355"/>
      <c r="V915" s="355"/>
      <c r="W915" s="355"/>
      <c r="X915" s="355"/>
      <c r="Y915" s="355"/>
      <c r="Z915" s="355"/>
    </row>
    <row r="916" spans="1:26" ht="15.75" customHeight="1">
      <c r="A916" s="348"/>
      <c r="B916" s="353"/>
      <c r="C916" s="363"/>
      <c r="D916" s="355"/>
      <c r="E916" s="355"/>
      <c r="F916" s="355"/>
      <c r="G916" s="355"/>
      <c r="H916" s="355"/>
      <c r="I916" s="355"/>
      <c r="J916" s="355"/>
      <c r="K916" s="355"/>
      <c r="L916" s="355"/>
      <c r="M916" s="355"/>
      <c r="N916" s="355"/>
      <c r="O916" s="355"/>
      <c r="P916" s="355"/>
      <c r="Q916" s="355"/>
      <c r="R916" s="355"/>
      <c r="S916" s="355"/>
      <c r="T916" s="355"/>
      <c r="U916" s="355"/>
      <c r="V916" s="355"/>
      <c r="W916" s="355"/>
      <c r="X916" s="355"/>
      <c r="Y916" s="355"/>
      <c r="Z916" s="355"/>
    </row>
    <row r="917" spans="1:26" ht="15.75" customHeight="1">
      <c r="A917" s="348"/>
      <c r="B917" s="353"/>
      <c r="C917" s="363"/>
      <c r="D917" s="355"/>
      <c r="E917" s="355"/>
      <c r="F917" s="355"/>
      <c r="G917" s="355"/>
      <c r="H917" s="355"/>
      <c r="I917" s="355"/>
      <c r="J917" s="355"/>
      <c r="K917" s="355"/>
      <c r="L917" s="355"/>
      <c r="M917" s="355"/>
      <c r="N917" s="355"/>
      <c r="O917" s="355"/>
      <c r="P917" s="355"/>
      <c r="Q917" s="355"/>
      <c r="R917" s="355"/>
      <c r="S917" s="355"/>
      <c r="T917" s="355"/>
      <c r="U917" s="355"/>
      <c r="V917" s="355"/>
      <c r="W917" s="355"/>
      <c r="X917" s="355"/>
      <c r="Y917" s="355"/>
      <c r="Z917" s="355"/>
    </row>
    <row r="918" spans="1:26" ht="15.75" customHeight="1">
      <c r="A918" s="348"/>
      <c r="B918" s="353"/>
      <c r="C918" s="363"/>
      <c r="D918" s="355"/>
      <c r="E918" s="355"/>
      <c r="F918" s="355"/>
      <c r="G918" s="355"/>
      <c r="H918" s="355"/>
      <c r="I918" s="355"/>
      <c r="J918" s="355"/>
      <c r="K918" s="355"/>
      <c r="L918" s="355"/>
      <c r="M918" s="355"/>
      <c r="N918" s="355"/>
      <c r="O918" s="355"/>
      <c r="P918" s="355"/>
      <c r="Q918" s="355"/>
      <c r="R918" s="355"/>
      <c r="S918" s="355"/>
      <c r="T918" s="355"/>
      <c r="U918" s="355"/>
      <c r="V918" s="355"/>
      <c r="W918" s="355"/>
      <c r="X918" s="355"/>
      <c r="Y918" s="355"/>
      <c r="Z918" s="355"/>
    </row>
    <row r="919" spans="1:26" ht="15.75" customHeight="1">
      <c r="A919" s="348"/>
      <c r="B919" s="353"/>
      <c r="C919" s="363"/>
      <c r="D919" s="355"/>
      <c r="E919" s="355"/>
      <c r="F919" s="355"/>
      <c r="G919" s="355"/>
      <c r="H919" s="355"/>
      <c r="I919" s="355"/>
      <c r="J919" s="355"/>
      <c r="K919" s="355"/>
      <c r="L919" s="355"/>
      <c r="M919" s="355"/>
      <c r="N919" s="355"/>
      <c r="O919" s="355"/>
      <c r="P919" s="355"/>
      <c r="Q919" s="355"/>
      <c r="R919" s="355"/>
      <c r="S919" s="355"/>
      <c r="T919" s="355"/>
      <c r="U919" s="355"/>
      <c r="V919" s="355"/>
      <c r="W919" s="355"/>
      <c r="X919" s="355"/>
      <c r="Y919" s="355"/>
      <c r="Z919" s="355"/>
    </row>
    <row r="920" spans="1:26" ht="15.75" customHeight="1">
      <c r="A920" s="348"/>
      <c r="B920" s="353"/>
      <c r="C920" s="363"/>
      <c r="D920" s="355"/>
      <c r="E920" s="355"/>
      <c r="F920" s="355"/>
      <c r="G920" s="355"/>
      <c r="H920" s="355"/>
      <c r="I920" s="355"/>
      <c r="J920" s="355"/>
      <c r="K920" s="355"/>
      <c r="L920" s="355"/>
      <c r="M920" s="355"/>
      <c r="N920" s="355"/>
      <c r="O920" s="355"/>
      <c r="P920" s="355"/>
      <c r="Q920" s="355"/>
      <c r="R920" s="355"/>
      <c r="S920" s="355"/>
      <c r="T920" s="355"/>
      <c r="U920" s="355"/>
      <c r="V920" s="355"/>
      <c r="W920" s="355"/>
      <c r="X920" s="355"/>
      <c r="Y920" s="355"/>
      <c r="Z920" s="355"/>
    </row>
    <row r="921" spans="1:26" ht="15.75" customHeight="1">
      <c r="A921" s="348"/>
      <c r="B921" s="353"/>
      <c r="C921" s="363"/>
      <c r="D921" s="355"/>
      <c r="E921" s="355"/>
      <c r="F921" s="355"/>
      <c r="G921" s="355"/>
      <c r="H921" s="355"/>
      <c r="I921" s="355"/>
      <c r="J921" s="355"/>
      <c r="K921" s="355"/>
      <c r="L921" s="355"/>
      <c r="M921" s="355"/>
      <c r="N921" s="355"/>
      <c r="O921" s="355"/>
      <c r="P921" s="355"/>
      <c r="Q921" s="355"/>
      <c r="R921" s="355"/>
      <c r="S921" s="355"/>
      <c r="T921" s="355"/>
      <c r="U921" s="355"/>
      <c r="V921" s="355"/>
      <c r="W921" s="355"/>
      <c r="X921" s="355"/>
      <c r="Y921" s="355"/>
      <c r="Z921" s="355"/>
    </row>
    <row r="922" spans="1:26" ht="15.75" customHeight="1">
      <c r="A922" s="348"/>
      <c r="B922" s="353"/>
      <c r="C922" s="363"/>
      <c r="D922" s="355"/>
      <c r="E922" s="355"/>
      <c r="F922" s="355"/>
      <c r="G922" s="355"/>
      <c r="H922" s="355"/>
      <c r="I922" s="355"/>
      <c r="J922" s="355"/>
      <c r="K922" s="355"/>
      <c r="L922" s="355"/>
      <c r="M922" s="355"/>
      <c r="N922" s="355"/>
      <c r="O922" s="355"/>
      <c r="P922" s="355"/>
      <c r="Q922" s="355"/>
      <c r="R922" s="355"/>
      <c r="S922" s="355"/>
      <c r="T922" s="355"/>
      <c r="U922" s="355"/>
      <c r="V922" s="355"/>
      <c r="W922" s="355"/>
      <c r="X922" s="355"/>
      <c r="Y922" s="355"/>
      <c r="Z922" s="355"/>
    </row>
    <row r="923" spans="1:26" ht="15.75" customHeight="1">
      <c r="A923" s="348"/>
      <c r="B923" s="353"/>
      <c r="C923" s="363"/>
      <c r="D923" s="355"/>
      <c r="E923" s="355"/>
      <c r="F923" s="355"/>
      <c r="G923" s="355"/>
      <c r="H923" s="355"/>
      <c r="I923" s="355"/>
      <c r="J923" s="355"/>
      <c r="K923" s="355"/>
      <c r="L923" s="355"/>
      <c r="M923" s="355"/>
      <c r="N923" s="355"/>
      <c r="O923" s="355"/>
      <c r="P923" s="355"/>
      <c r="Q923" s="355"/>
      <c r="R923" s="355"/>
      <c r="S923" s="355"/>
      <c r="T923" s="355"/>
      <c r="U923" s="355"/>
      <c r="V923" s="355"/>
      <c r="W923" s="355"/>
      <c r="X923" s="355"/>
      <c r="Y923" s="355"/>
      <c r="Z923" s="355"/>
    </row>
    <row r="924" spans="1:26" ht="15.75" customHeight="1">
      <c r="A924" s="348"/>
      <c r="B924" s="353"/>
      <c r="C924" s="363"/>
      <c r="D924" s="355"/>
      <c r="E924" s="355"/>
      <c r="F924" s="355"/>
      <c r="G924" s="355"/>
      <c r="H924" s="355"/>
      <c r="I924" s="355"/>
      <c r="J924" s="355"/>
      <c r="K924" s="355"/>
      <c r="L924" s="355"/>
      <c r="M924" s="355"/>
      <c r="N924" s="355"/>
      <c r="O924" s="355"/>
      <c r="P924" s="355"/>
      <c r="Q924" s="355"/>
      <c r="R924" s="355"/>
      <c r="S924" s="355"/>
      <c r="T924" s="355"/>
      <c r="U924" s="355"/>
      <c r="V924" s="355"/>
      <c r="W924" s="355"/>
      <c r="X924" s="355"/>
      <c r="Y924" s="355"/>
      <c r="Z924" s="355"/>
    </row>
    <row r="925" spans="1:26" ht="15.75" customHeight="1">
      <c r="A925" s="348"/>
      <c r="B925" s="353"/>
      <c r="C925" s="363"/>
      <c r="D925" s="355"/>
      <c r="E925" s="355"/>
      <c r="F925" s="355"/>
      <c r="G925" s="355"/>
      <c r="H925" s="355"/>
      <c r="I925" s="355"/>
      <c r="J925" s="355"/>
      <c r="K925" s="355"/>
      <c r="L925" s="355"/>
      <c r="M925" s="355"/>
      <c r="N925" s="355"/>
      <c r="O925" s="355"/>
      <c r="P925" s="355"/>
      <c r="Q925" s="355"/>
      <c r="R925" s="355"/>
      <c r="S925" s="355"/>
      <c r="T925" s="355"/>
      <c r="U925" s="355"/>
      <c r="V925" s="355"/>
      <c r="W925" s="355"/>
      <c r="X925" s="355"/>
      <c r="Y925" s="355"/>
      <c r="Z925" s="355"/>
    </row>
    <row r="926" spans="1:26" ht="15.75" customHeight="1">
      <c r="A926" s="348"/>
      <c r="B926" s="353"/>
      <c r="C926" s="363"/>
      <c r="D926" s="355"/>
      <c r="E926" s="355"/>
      <c r="F926" s="355"/>
      <c r="G926" s="355"/>
      <c r="H926" s="355"/>
      <c r="I926" s="355"/>
      <c r="J926" s="355"/>
      <c r="K926" s="355"/>
      <c r="L926" s="355"/>
      <c r="M926" s="355"/>
      <c r="N926" s="355"/>
      <c r="O926" s="355"/>
      <c r="P926" s="355"/>
      <c r="Q926" s="355"/>
      <c r="R926" s="355"/>
      <c r="S926" s="355"/>
      <c r="T926" s="355"/>
      <c r="U926" s="355"/>
      <c r="V926" s="355"/>
      <c r="W926" s="355"/>
      <c r="X926" s="355"/>
      <c r="Y926" s="355"/>
      <c r="Z926" s="355"/>
    </row>
    <row r="927" spans="1:26" ht="15.75" customHeight="1">
      <c r="A927" s="348"/>
      <c r="B927" s="353"/>
      <c r="C927" s="363"/>
      <c r="D927" s="355"/>
      <c r="E927" s="355"/>
      <c r="F927" s="355"/>
      <c r="G927" s="355"/>
      <c r="H927" s="355"/>
      <c r="I927" s="355"/>
      <c r="J927" s="355"/>
      <c r="K927" s="355"/>
      <c r="L927" s="355"/>
      <c r="M927" s="355"/>
      <c r="N927" s="355"/>
      <c r="O927" s="355"/>
      <c r="P927" s="355"/>
      <c r="Q927" s="355"/>
      <c r="R927" s="355"/>
      <c r="S927" s="355"/>
      <c r="T927" s="355"/>
      <c r="U927" s="355"/>
      <c r="V927" s="355"/>
      <c r="W927" s="355"/>
      <c r="X927" s="355"/>
      <c r="Y927" s="355"/>
      <c r="Z927" s="355"/>
    </row>
    <row r="928" spans="1:26" ht="15.75" customHeight="1">
      <c r="A928" s="348"/>
      <c r="B928" s="353"/>
      <c r="C928" s="363"/>
      <c r="D928" s="355"/>
      <c r="E928" s="355"/>
      <c r="F928" s="355"/>
      <c r="G928" s="355"/>
      <c r="H928" s="355"/>
      <c r="I928" s="355"/>
      <c r="J928" s="355"/>
      <c r="K928" s="355"/>
      <c r="L928" s="355"/>
      <c r="M928" s="355"/>
      <c r="N928" s="355"/>
      <c r="O928" s="355"/>
      <c r="P928" s="355"/>
      <c r="Q928" s="355"/>
      <c r="R928" s="355"/>
      <c r="S928" s="355"/>
      <c r="T928" s="355"/>
      <c r="U928" s="355"/>
      <c r="V928" s="355"/>
      <c r="W928" s="355"/>
      <c r="X928" s="355"/>
      <c r="Y928" s="355"/>
      <c r="Z928" s="355"/>
    </row>
    <row r="929" spans="1:26" ht="15.75" customHeight="1">
      <c r="A929" s="348"/>
      <c r="B929" s="353"/>
      <c r="C929" s="363"/>
      <c r="D929" s="355"/>
      <c r="E929" s="355"/>
      <c r="F929" s="355"/>
      <c r="G929" s="355"/>
      <c r="H929" s="355"/>
      <c r="I929" s="355"/>
      <c r="J929" s="355"/>
      <c r="K929" s="355"/>
      <c r="L929" s="355"/>
      <c r="M929" s="355"/>
      <c r="N929" s="355"/>
      <c r="O929" s="355"/>
      <c r="P929" s="355"/>
      <c r="Q929" s="355"/>
      <c r="R929" s="355"/>
      <c r="S929" s="355"/>
      <c r="T929" s="355"/>
      <c r="U929" s="355"/>
      <c r="V929" s="355"/>
      <c r="W929" s="355"/>
      <c r="X929" s="355"/>
      <c r="Y929" s="355"/>
      <c r="Z929" s="355"/>
    </row>
    <row r="930" spans="1:26" ht="15.75" customHeight="1">
      <c r="A930" s="348"/>
      <c r="B930" s="353"/>
      <c r="C930" s="363"/>
      <c r="D930" s="355"/>
      <c r="E930" s="355"/>
      <c r="F930" s="355"/>
      <c r="G930" s="355"/>
      <c r="H930" s="355"/>
      <c r="I930" s="355"/>
      <c r="J930" s="355"/>
      <c r="K930" s="355"/>
      <c r="L930" s="355"/>
      <c r="M930" s="355"/>
      <c r="N930" s="355"/>
      <c r="O930" s="355"/>
      <c r="P930" s="355"/>
      <c r="Q930" s="355"/>
      <c r="R930" s="355"/>
      <c r="S930" s="355"/>
      <c r="T930" s="355"/>
      <c r="U930" s="355"/>
      <c r="V930" s="355"/>
      <c r="W930" s="355"/>
      <c r="X930" s="355"/>
      <c r="Y930" s="355"/>
      <c r="Z930" s="355"/>
    </row>
    <row r="931" spans="1:26" ht="15.75" customHeight="1">
      <c r="A931" s="348"/>
      <c r="B931" s="353"/>
      <c r="C931" s="363"/>
      <c r="D931" s="355"/>
      <c r="E931" s="355"/>
      <c r="F931" s="355"/>
      <c r="G931" s="355"/>
      <c r="H931" s="355"/>
      <c r="I931" s="355"/>
      <c r="J931" s="355"/>
      <c r="K931" s="355"/>
      <c r="L931" s="355"/>
      <c r="M931" s="355"/>
      <c r="N931" s="355"/>
      <c r="O931" s="355"/>
      <c r="P931" s="355"/>
      <c r="Q931" s="355"/>
      <c r="R931" s="355"/>
      <c r="S931" s="355"/>
      <c r="T931" s="355"/>
      <c r="U931" s="355"/>
      <c r="V931" s="355"/>
      <c r="W931" s="355"/>
      <c r="X931" s="355"/>
      <c r="Y931" s="355"/>
      <c r="Z931" s="355"/>
    </row>
    <row r="932" spans="1:26" ht="15.75" customHeight="1">
      <c r="A932" s="348"/>
      <c r="B932" s="353"/>
      <c r="C932" s="363"/>
      <c r="D932" s="355"/>
      <c r="E932" s="355"/>
      <c r="F932" s="355"/>
      <c r="G932" s="355"/>
      <c r="H932" s="355"/>
      <c r="I932" s="355"/>
      <c r="J932" s="355"/>
      <c r="K932" s="355"/>
      <c r="L932" s="355"/>
      <c r="M932" s="355"/>
      <c r="N932" s="355"/>
      <c r="O932" s="355"/>
      <c r="P932" s="355"/>
      <c r="Q932" s="355"/>
      <c r="R932" s="355"/>
      <c r="S932" s="355"/>
      <c r="T932" s="355"/>
      <c r="U932" s="355"/>
      <c r="V932" s="355"/>
      <c r="W932" s="355"/>
      <c r="X932" s="355"/>
      <c r="Y932" s="355"/>
      <c r="Z932" s="355"/>
    </row>
    <row r="933" spans="1:26" ht="15.75" customHeight="1">
      <c r="A933" s="348"/>
      <c r="B933" s="353"/>
      <c r="C933" s="363"/>
      <c r="D933" s="355"/>
      <c r="E933" s="355"/>
      <c r="F933" s="355"/>
      <c r="G933" s="355"/>
      <c r="H933" s="355"/>
      <c r="I933" s="355"/>
      <c r="J933" s="355"/>
      <c r="K933" s="355"/>
      <c r="L933" s="355"/>
      <c r="M933" s="355"/>
      <c r="N933" s="355"/>
      <c r="O933" s="355"/>
      <c r="P933" s="355"/>
      <c r="Q933" s="355"/>
      <c r="R933" s="355"/>
      <c r="S933" s="355"/>
      <c r="T933" s="355"/>
      <c r="U933" s="355"/>
      <c r="V933" s="355"/>
      <c r="W933" s="355"/>
      <c r="X933" s="355"/>
      <c r="Y933" s="355"/>
      <c r="Z933" s="355"/>
    </row>
    <row r="934" spans="1:26" ht="15.75" customHeight="1">
      <c r="A934" s="348"/>
      <c r="B934" s="353"/>
      <c r="C934" s="363"/>
      <c r="D934" s="355"/>
      <c r="E934" s="355"/>
      <c r="F934" s="355"/>
      <c r="G934" s="355"/>
      <c r="H934" s="355"/>
      <c r="I934" s="355"/>
      <c r="J934" s="355"/>
      <c r="K934" s="355"/>
      <c r="L934" s="355"/>
      <c r="M934" s="355"/>
      <c r="N934" s="355"/>
      <c r="O934" s="355"/>
      <c r="P934" s="355"/>
      <c r="Q934" s="355"/>
      <c r="R934" s="355"/>
      <c r="S934" s="355"/>
      <c r="T934" s="355"/>
      <c r="U934" s="355"/>
      <c r="V934" s="355"/>
      <c r="W934" s="355"/>
      <c r="X934" s="355"/>
      <c r="Y934" s="355"/>
      <c r="Z934" s="355"/>
    </row>
    <row r="935" spans="1:26" ht="15.75" customHeight="1">
      <c r="A935" s="348"/>
      <c r="B935" s="353"/>
      <c r="C935" s="363"/>
      <c r="D935" s="355"/>
      <c r="E935" s="355"/>
      <c r="F935" s="355"/>
      <c r="G935" s="355"/>
      <c r="H935" s="355"/>
      <c r="I935" s="355"/>
      <c r="J935" s="355"/>
      <c r="K935" s="355"/>
      <c r="L935" s="355"/>
      <c r="M935" s="355"/>
      <c r="N935" s="355"/>
      <c r="O935" s="355"/>
      <c r="P935" s="355"/>
      <c r="Q935" s="355"/>
      <c r="R935" s="355"/>
      <c r="S935" s="355"/>
      <c r="T935" s="355"/>
      <c r="U935" s="355"/>
      <c r="V935" s="355"/>
      <c r="W935" s="355"/>
      <c r="X935" s="355"/>
      <c r="Y935" s="355"/>
      <c r="Z935" s="355"/>
    </row>
    <row r="936" spans="1:26" ht="15.75" customHeight="1">
      <c r="A936" s="348"/>
      <c r="B936" s="353"/>
      <c r="C936" s="363"/>
      <c r="D936" s="355"/>
      <c r="E936" s="355"/>
      <c r="F936" s="355"/>
      <c r="G936" s="355"/>
      <c r="H936" s="355"/>
      <c r="I936" s="355"/>
      <c r="J936" s="355"/>
      <c r="K936" s="355"/>
      <c r="L936" s="355"/>
      <c r="M936" s="355"/>
      <c r="N936" s="355"/>
      <c r="O936" s="355"/>
      <c r="P936" s="355"/>
      <c r="Q936" s="355"/>
      <c r="R936" s="355"/>
      <c r="S936" s="355"/>
      <c r="T936" s="355"/>
      <c r="U936" s="355"/>
      <c r="V936" s="355"/>
      <c r="W936" s="355"/>
      <c r="X936" s="355"/>
      <c r="Y936" s="355"/>
      <c r="Z936" s="355"/>
    </row>
    <row r="937" spans="1:26" ht="15.75" customHeight="1">
      <c r="A937" s="348"/>
      <c r="B937" s="353"/>
      <c r="C937" s="363"/>
      <c r="D937" s="355"/>
      <c r="E937" s="355"/>
      <c r="F937" s="355"/>
      <c r="G937" s="355"/>
      <c r="H937" s="355"/>
      <c r="I937" s="355"/>
      <c r="J937" s="355"/>
      <c r="K937" s="355"/>
      <c r="L937" s="355"/>
      <c r="M937" s="355"/>
      <c r="N937" s="355"/>
      <c r="O937" s="355"/>
      <c r="P937" s="355"/>
      <c r="Q937" s="355"/>
      <c r="R937" s="355"/>
      <c r="S937" s="355"/>
      <c r="T937" s="355"/>
      <c r="U937" s="355"/>
      <c r="V937" s="355"/>
      <c r="W937" s="355"/>
      <c r="X937" s="355"/>
      <c r="Y937" s="355"/>
      <c r="Z937" s="355"/>
    </row>
    <row r="938" spans="1:26" ht="15.75" customHeight="1">
      <c r="A938" s="348"/>
      <c r="B938" s="353"/>
      <c r="C938" s="363"/>
      <c r="D938" s="355"/>
      <c r="E938" s="355"/>
      <c r="F938" s="355"/>
      <c r="G938" s="355"/>
      <c r="H938" s="355"/>
      <c r="I938" s="355"/>
      <c r="J938" s="355"/>
      <c r="K938" s="355"/>
      <c r="L938" s="355"/>
      <c r="M938" s="355"/>
      <c r="N938" s="355"/>
      <c r="O938" s="355"/>
      <c r="P938" s="355"/>
      <c r="Q938" s="355"/>
      <c r="R938" s="355"/>
      <c r="S938" s="355"/>
      <c r="T938" s="355"/>
      <c r="U938" s="355"/>
      <c r="V938" s="355"/>
      <c r="W938" s="355"/>
      <c r="X938" s="355"/>
      <c r="Y938" s="355"/>
      <c r="Z938" s="355"/>
    </row>
    <row r="939" spans="1:26" ht="15.75" customHeight="1">
      <c r="A939" s="348"/>
      <c r="B939" s="353"/>
      <c r="C939" s="363"/>
      <c r="D939" s="355"/>
      <c r="E939" s="355"/>
      <c r="F939" s="355"/>
      <c r="G939" s="355"/>
      <c r="H939" s="355"/>
      <c r="I939" s="355"/>
      <c r="J939" s="355"/>
      <c r="K939" s="355"/>
      <c r="L939" s="355"/>
      <c r="M939" s="355"/>
      <c r="N939" s="355"/>
      <c r="O939" s="355"/>
      <c r="P939" s="355"/>
      <c r="Q939" s="355"/>
      <c r="R939" s="355"/>
      <c r="S939" s="355"/>
      <c r="T939" s="355"/>
      <c r="U939" s="355"/>
      <c r="V939" s="355"/>
      <c r="W939" s="355"/>
      <c r="X939" s="355"/>
      <c r="Y939" s="355"/>
      <c r="Z939" s="355"/>
    </row>
    <row r="940" spans="1:26" ht="15.75" customHeight="1">
      <c r="A940" s="348"/>
      <c r="B940" s="353"/>
      <c r="C940" s="363"/>
      <c r="D940" s="355"/>
      <c r="E940" s="355"/>
      <c r="F940" s="355"/>
      <c r="G940" s="355"/>
      <c r="H940" s="355"/>
      <c r="I940" s="355"/>
      <c r="J940" s="355"/>
      <c r="K940" s="355"/>
      <c r="L940" s="355"/>
      <c r="M940" s="355"/>
      <c r="N940" s="355"/>
      <c r="O940" s="355"/>
      <c r="P940" s="355"/>
      <c r="Q940" s="355"/>
      <c r="R940" s="355"/>
      <c r="S940" s="355"/>
      <c r="T940" s="355"/>
      <c r="U940" s="355"/>
      <c r="V940" s="355"/>
      <c r="W940" s="355"/>
      <c r="X940" s="355"/>
      <c r="Y940" s="355"/>
      <c r="Z940" s="355"/>
    </row>
    <row r="941" spans="1:26" ht="15.75" customHeight="1">
      <c r="A941" s="348"/>
      <c r="B941" s="353"/>
      <c r="C941" s="363"/>
      <c r="D941" s="355"/>
      <c r="E941" s="355"/>
      <c r="F941" s="355"/>
      <c r="G941" s="355"/>
      <c r="H941" s="355"/>
      <c r="I941" s="355"/>
      <c r="J941" s="355"/>
      <c r="K941" s="355"/>
      <c r="L941" s="355"/>
      <c r="M941" s="355"/>
      <c r="N941" s="355"/>
      <c r="O941" s="355"/>
      <c r="P941" s="355"/>
      <c r="Q941" s="355"/>
      <c r="R941" s="355"/>
      <c r="S941" s="355"/>
      <c r="T941" s="355"/>
      <c r="U941" s="355"/>
      <c r="V941" s="355"/>
      <c r="W941" s="355"/>
      <c r="X941" s="355"/>
      <c r="Y941" s="355"/>
      <c r="Z941" s="355"/>
    </row>
    <row r="942" spans="1:26" ht="15.75" customHeight="1">
      <c r="A942" s="348"/>
      <c r="B942" s="353"/>
      <c r="C942" s="363"/>
      <c r="D942" s="355"/>
      <c r="E942" s="355"/>
      <c r="F942" s="355"/>
      <c r="G942" s="355"/>
      <c r="H942" s="355"/>
      <c r="I942" s="355"/>
      <c r="J942" s="355"/>
      <c r="K942" s="355"/>
      <c r="L942" s="355"/>
      <c r="M942" s="355"/>
      <c r="N942" s="355"/>
      <c r="O942" s="355"/>
      <c r="P942" s="355"/>
      <c r="Q942" s="355"/>
      <c r="R942" s="355"/>
      <c r="S942" s="355"/>
      <c r="T942" s="355"/>
      <c r="U942" s="355"/>
      <c r="V942" s="355"/>
      <c r="W942" s="355"/>
      <c r="X942" s="355"/>
      <c r="Y942" s="355"/>
      <c r="Z942" s="355"/>
    </row>
    <row r="943" spans="1:26" ht="15.75" customHeight="1">
      <c r="A943" s="348"/>
      <c r="B943" s="353"/>
      <c r="C943" s="363"/>
      <c r="D943" s="355"/>
      <c r="E943" s="355"/>
      <c r="F943" s="355"/>
      <c r="G943" s="355"/>
      <c r="H943" s="355"/>
      <c r="I943" s="355"/>
      <c r="J943" s="355"/>
      <c r="K943" s="355"/>
      <c r="L943" s="355"/>
      <c r="M943" s="355"/>
      <c r="N943" s="355"/>
      <c r="O943" s="355"/>
      <c r="P943" s="355"/>
      <c r="Q943" s="355"/>
      <c r="R943" s="355"/>
      <c r="S943" s="355"/>
      <c r="T943" s="355"/>
      <c r="U943" s="355"/>
      <c r="V943" s="355"/>
      <c r="W943" s="355"/>
      <c r="X943" s="355"/>
      <c r="Y943" s="355"/>
      <c r="Z943" s="355"/>
    </row>
    <row r="944" spans="1:26" ht="15.75" customHeight="1">
      <c r="A944" s="348"/>
      <c r="B944" s="353"/>
      <c r="C944" s="363"/>
      <c r="D944" s="355"/>
      <c r="E944" s="355"/>
      <c r="F944" s="355"/>
      <c r="G944" s="355"/>
      <c r="H944" s="355"/>
      <c r="I944" s="355"/>
      <c r="J944" s="355"/>
      <c r="K944" s="355"/>
      <c r="L944" s="355"/>
      <c r="M944" s="355"/>
      <c r="N944" s="355"/>
      <c r="O944" s="355"/>
      <c r="P944" s="355"/>
      <c r="Q944" s="355"/>
      <c r="R944" s="355"/>
      <c r="S944" s="355"/>
      <c r="T944" s="355"/>
      <c r="U944" s="355"/>
      <c r="V944" s="355"/>
      <c r="W944" s="355"/>
      <c r="X944" s="355"/>
      <c r="Y944" s="355"/>
      <c r="Z944" s="355"/>
    </row>
    <row r="945" spans="1:26" ht="15.75" customHeight="1">
      <c r="A945" s="348"/>
      <c r="B945" s="353"/>
      <c r="C945" s="363"/>
      <c r="D945" s="355"/>
      <c r="E945" s="355"/>
      <c r="F945" s="355"/>
      <c r="G945" s="355"/>
      <c r="H945" s="355"/>
      <c r="I945" s="355"/>
      <c r="J945" s="355"/>
      <c r="K945" s="355"/>
      <c r="L945" s="355"/>
      <c r="M945" s="355"/>
      <c r="N945" s="355"/>
      <c r="O945" s="355"/>
      <c r="P945" s="355"/>
      <c r="Q945" s="355"/>
      <c r="R945" s="355"/>
      <c r="S945" s="355"/>
      <c r="T945" s="355"/>
      <c r="U945" s="355"/>
      <c r="V945" s="355"/>
      <c r="W945" s="355"/>
      <c r="X945" s="355"/>
      <c r="Y945" s="355"/>
      <c r="Z945" s="355"/>
    </row>
    <row r="946" spans="1:26" ht="15.75" customHeight="1">
      <c r="A946" s="348"/>
      <c r="B946" s="353"/>
      <c r="C946" s="363"/>
      <c r="D946" s="355"/>
      <c r="E946" s="355"/>
      <c r="F946" s="355"/>
      <c r="G946" s="355"/>
      <c r="H946" s="355"/>
      <c r="I946" s="355"/>
      <c r="J946" s="355"/>
      <c r="K946" s="355"/>
      <c r="L946" s="355"/>
      <c r="M946" s="355"/>
      <c r="N946" s="355"/>
      <c r="O946" s="355"/>
      <c r="P946" s="355"/>
      <c r="Q946" s="355"/>
      <c r="R946" s="355"/>
      <c r="S946" s="355"/>
      <c r="T946" s="355"/>
      <c r="U946" s="355"/>
      <c r="V946" s="355"/>
      <c r="W946" s="355"/>
      <c r="X946" s="355"/>
      <c r="Y946" s="355"/>
      <c r="Z946" s="355"/>
    </row>
    <row r="947" spans="1:26" ht="15.75" customHeight="1">
      <c r="A947" s="348"/>
      <c r="B947" s="353"/>
      <c r="C947" s="363"/>
      <c r="D947" s="355"/>
      <c r="E947" s="355"/>
      <c r="F947" s="355"/>
      <c r="G947" s="355"/>
      <c r="H947" s="355"/>
      <c r="I947" s="355"/>
      <c r="J947" s="355"/>
      <c r="K947" s="355"/>
      <c r="L947" s="355"/>
      <c r="M947" s="355"/>
      <c r="N947" s="355"/>
      <c r="O947" s="355"/>
      <c r="P947" s="355"/>
      <c r="Q947" s="355"/>
      <c r="R947" s="355"/>
      <c r="S947" s="355"/>
      <c r="T947" s="355"/>
      <c r="U947" s="355"/>
      <c r="V947" s="355"/>
      <c r="W947" s="355"/>
      <c r="X947" s="355"/>
      <c r="Y947" s="355"/>
      <c r="Z947" s="355"/>
    </row>
    <row r="948" spans="1:26" ht="15.75" customHeight="1">
      <c r="A948" s="348"/>
      <c r="B948" s="353"/>
      <c r="C948" s="363"/>
      <c r="D948" s="355"/>
      <c r="E948" s="355"/>
      <c r="F948" s="355"/>
      <c r="G948" s="355"/>
      <c r="H948" s="355"/>
      <c r="I948" s="355"/>
      <c r="J948" s="355"/>
      <c r="K948" s="355"/>
      <c r="L948" s="355"/>
      <c r="M948" s="355"/>
      <c r="N948" s="355"/>
      <c r="O948" s="355"/>
      <c r="P948" s="355"/>
      <c r="Q948" s="355"/>
      <c r="R948" s="355"/>
      <c r="S948" s="355"/>
      <c r="T948" s="355"/>
      <c r="U948" s="355"/>
      <c r="V948" s="355"/>
      <c r="W948" s="355"/>
      <c r="X948" s="355"/>
      <c r="Y948" s="355"/>
      <c r="Z948" s="355"/>
    </row>
    <row r="949" spans="1:26" ht="15.75" customHeight="1">
      <c r="A949" s="348"/>
      <c r="B949" s="353"/>
      <c r="C949" s="363"/>
      <c r="D949" s="355"/>
      <c r="E949" s="355"/>
      <c r="F949" s="355"/>
      <c r="G949" s="355"/>
      <c r="H949" s="355"/>
      <c r="I949" s="355"/>
      <c r="J949" s="355"/>
      <c r="K949" s="355"/>
      <c r="L949" s="355"/>
      <c r="M949" s="355"/>
      <c r="N949" s="355"/>
      <c r="O949" s="355"/>
      <c r="P949" s="355"/>
      <c r="Q949" s="355"/>
      <c r="R949" s="355"/>
      <c r="S949" s="355"/>
      <c r="T949" s="355"/>
      <c r="U949" s="355"/>
      <c r="V949" s="355"/>
      <c r="W949" s="355"/>
      <c r="X949" s="355"/>
      <c r="Y949" s="355"/>
      <c r="Z949" s="355"/>
    </row>
    <row r="950" spans="1:26" ht="15.75" customHeight="1">
      <c r="A950" s="348"/>
      <c r="B950" s="353"/>
      <c r="C950" s="363"/>
      <c r="D950" s="355"/>
      <c r="E950" s="355"/>
      <c r="F950" s="355"/>
      <c r="G950" s="355"/>
      <c r="H950" s="355"/>
      <c r="I950" s="355"/>
      <c r="J950" s="355"/>
      <c r="K950" s="355"/>
      <c r="L950" s="355"/>
      <c r="M950" s="355"/>
      <c r="N950" s="355"/>
      <c r="O950" s="355"/>
      <c r="P950" s="355"/>
      <c r="Q950" s="355"/>
      <c r="R950" s="355"/>
      <c r="S950" s="355"/>
      <c r="T950" s="355"/>
      <c r="U950" s="355"/>
      <c r="V950" s="355"/>
      <c r="W950" s="355"/>
      <c r="X950" s="355"/>
      <c r="Y950" s="355"/>
      <c r="Z950" s="355"/>
    </row>
    <row r="951" spans="1:26" ht="15.75" customHeight="1">
      <c r="A951" s="348"/>
      <c r="B951" s="353"/>
      <c r="C951" s="363"/>
      <c r="D951" s="355"/>
      <c r="E951" s="355"/>
      <c r="F951" s="355"/>
      <c r="G951" s="355"/>
      <c r="H951" s="355"/>
      <c r="I951" s="355"/>
      <c r="J951" s="355"/>
      <c r="K951" s="355"/>
      <c r="L951" s="355"/>
      <c r="M951" s="355"/>
      <c r="N951" s="355"/>
      <c r="O951" s="355"/>
      <c r="P951" s="355"/>
      <c r="Q951" s="355"/>
      <c r="R951" s="355"/>
      <c r="S951" s="355"/>
      <c r="T951" s="355"/>
      <c r="U951" s="355"/>
      <c r="V951" s="355"/>
      <c r="W951" s="355"/>
      <c r="X951" s="355"/>
      <c r="Y951" s="355"/>
      <c r="Z951" s="355"/>
    </row>
    <row r="952" spans="1:26" ht="15.75" customHeight="1">
      <c r="A952" s="348"/>
      <c r="B952" s="353"/>
      <c r="C952" s="363"/>
      <c r="D952" s="355"/>
      <c r="E952" s="355"/>
      <c r="F952" s="355"/>
      <c r="G952" s="355"/>
      <c r="H952" s="355"/>
      <c r="I952" s="355"/>
      <c r="J952" s="355"/>
      <c r="K952" s="355"/>
      <c r="L952" s="355"/>
      <c r="M952" s="355"/>
      <c r="N952" s="355"/>
      <c r="O952" s="355"/>
      <c r="P952" s="355"/>
      <c r="Q952" s="355"/>
      <c r="R952" s="355"/>
      <c r="S952" s="355"/>
      <c r="T952" s="355"/>
      <c r="U952" s="355"/>
      <c r="V952" s="355"/>
      <c r="W952" s="355"/>
      <c r="X952" s="355"/>
      <c r="Y952" s="355"/>
      <c r="Z952" s="355"/>
    </row>
    <row r="953" spans="1:26" ht="15.75" customHeight="1">
      <c r="A953" s="348"/>
      <c r="B953" s="353"/>
      <c r="C953" s="363"/>
      <c r="D953" s="355"/>
      <c r="E953" s="355"/>
      <c r="F953" s="355"/>
      <c r="G953" s="355"/>
      <c r="H953" s="355"/>
      <c r="I953" s="355"/>
      <c r="J953" s="355"/>
      <c r="K953" s="355"/>
      <c r="L953" s="355"/>
      <c r="M953" s="355"/>
      <c r="N953" s="355"/>
      <c r="O953" s="355"/>
      <c r="P953" s="355"/>
      <c r="Q953" s="355"/>
      <c r="R953" s="355"/>
      <c r="S953" s="355"/>
      <c r="T953" s="355"/>
      <c r="U953" s="355"/>
      <c r="V953" s="355"/>
      <c r="W953" s="355"/>
      <c r="X953" s="355"/>
      <c r="Y953" s="355"/>
      <c r="Z953" s="355"/>
    </row>
    <row r="954" spans="1:26" ht="15.75" customHeight="1">
      <c r="A954" s="348"/>
      <c r="B954" s="353"/>
      <c r="C954" s="363"/>
      <c r="D954" s="355"/>
      <c r="E954" s="355"/>
      <c r="F954" s="355"/>
      <c r="G954" s="355"/>
      <c r="H954" s="355"/>
      <c r="I954" s="355"/>
      <c r="J954" s="355"/>
      <c r="K954" s="355"/>
      <c r="L954" s="355"/>
      <c r="M954" s="355"/>
      <c r="N954" s="355"/>
      <c r="O954" s="355"/>
      <c r="P954" s="355"/>
      <c r="Q954" s="355"/>
      <c r="R954" s="355"/>
      <c r="S954" s="355"/>
      <c r="T954" s="355"/>
      <c r="U954" s="355"/>
      <c r="V954" s="355"/>
      <c r="W954" s="355"/>
      <c r="X954" s="355"/>
      <c r="Y954" s="355"/>
      <c r="Z954" s="355"/>
    </row>
    <row r="955" spans="1:26" ht="15.75" customHeight="1">
      <c r="A955" s="348"/>
      <c r="B955" s="353"/>
      <c r="C955" s="363"/>
      <c r="D955" s="355"/>
      <c r="E955" s="355"/>
      <c r="F955" s="355"/>
      <c r="G955" s="355"/>
      <c r="H955" s="355"/>
      <c r="I955" s="355"/>
      <c r="J955" s="355"/>
      <c r="K955" s="355"/>
      <c r="L955" s="355"/>
      <c r="M955" s="355"/>
      <c r="N955" s="355"/>
      <c r="O955" s="355"/>
      <c r="P955" s="355"/>
      <c r="Q955" s="355"/>
      <c r="R955" s="355"/>
      <c r="S955" s="355"/>
      <c r="T955" s="355"/>
      <c r="U955" s="355"/>
      <c r="V955" s="355"/>
      <c r="W955" s="355"/>
      <c r="X955" s="355"/>
      <c r="Y955" s="355"/>
      <c r="Z955" s="355"/>
    </row>
    <row r="956" spans="1:26" ht="15.75" customHeight="1">
      <c r="A956" s="348"/>
      <c r="B956" s="353"/>
      <c r="C956" s="363"/>
      <c r="D956" s="355"/>
      <c r="E956" s="355"/>
      <c r="F956" s="355"/>
      <c r="G956" s="355"/>
      <c r="H956" s="355"/>
      <c r="I956" s="355"/>
      <c r="J956" s="355"/>
      <c r="K956" s="355"/>
      <c r="L956" s="355"/>
      <c r="M956" s="355"/>
      <c r="N956" s="355"/>
      <c r="O956" s="355"/>
      <c r="P956" s="355"/>
      <c r="Q956" s="355"/>
      <c r="R956" s="355"/>
      <c r="S956" s="355"/>
      <c r="T956" s="355"/>
      <c r="U956" s="355"/>
      <c r="V956" s="355"/>
      <c r="W956" s="355"/>
      <c r="X956" s="355"/>
      <c r="Y956" s="355"/>
      <c r="Z956" s="355"/>
    </row>
    <row r="957" spans="1:26" ht="15.75" customHeight="1">
      <c r="A957" s="348"/>
      <c r="B957" s="353"/>
      <c r="C957" s="363"/>
      <c r="D957" s="355"/>
      <c r="E957" s="355"/>
      <c r="F957" s="355"/>
      <c r="G957" s="355"/>
      <c r="H957" s="355"/>
      <c r="I957" s="355"/>
      <c r="J957" s="355"/>
      <c r="K957" s="355"/>
      <c r="L957" s="355"/>
      <c r="M957" s="355"/>
      <c r="N957" s="355"/>
      <c r="O957" s="355"/>
      <c r="P957" s="355"/>
      <c r="Q957" s="355"/>
      <c r="R957" s="355"/>
      <c r="S957" s="355"/>
      <c r="T957" s="355"/>
      <c r="U957" s="355"/>
      <c r="V957" s="355"/>
      <c r="W957" s="355"/>
      <c r="X957" s="355"/>
      <c r="Y957" s="355"/>
      <c r="Z957" s="355"/>
    </row>
    <row r="958" spans="1:26" ht="15.75" customHeight="1">
      <c r="A958" s="348"/>
      <c r="B958" s="353"/>
      <c r="C958" s="363"/>
      <c r="D958" s="355"/>
      <c r="E958" s="355"/>
      <c r="F958" s="355"/>
      <c r="G958" s="355"/>
      <c r="H958" s="355"/>
      <c r="I958" s="355"/>
      <c r="J958" s="355"/>
      <c r="K958" s="355"/>
      <c r="L958" s="355"/>
      <c r="M958" s="355"/>
      <c r="N958" s="355"/>
      <c r="O958" s="355"/>
      <c r="P958" s="355"/>
      <c r="Q958" s="355"/>
      <c r="R958" s="355"/>
      <c r="S958" s="355"/>
      <c r="T958" s="355"/>
      <c r="U958" s="355"/>
      <c r="V958" s="355"/>
      <c r="W958" s="355"/>
      <c r="X958" s="355"/>
      <c r="Y958" s="355"/>
      <c r="Z958" s="355"/>
    </row>
    <row r="959" spans="1:26" ht="15.75" customHeight="1">
      <c r="A959" s="348"/>
      <c r="B959" s="353"/>
      <c r="C959" s="363"/>
      <c r="D959" s="355"/>
      <c r="E959" s="355"/>
      <c r="F959" s="355"/>
      <c r="G959" s="355"/>
      <c r="H959" s="355"/>
      <c r="I959" s="355"/>
      <c r="J959" s="355"/>
      <c r="K959" s="355"/>
      <c r="L959" s="355"/>
      <c r="M959" s="355"/>
      <c r="N959" s="355"/>
      <c r="O959" s="355"/>
      <c r="P959" s="355"/>
      <c r="Q959" s="355"/>
      <c r="R959" s="355"/>
      <c r="S959" s="355"/>
      <c r="T959" s="355"/>
      <c r="U959" s="355"/>
      <c r="V959" s="355"/>
      <c r="W959" s="355"/>
      <c r="X959" s="355"/>
      <c r="Y959" s="355"/>
      <c r="Z959" s="355"/>
    </row>
    <row r="960" spans="1:26" ht="15.75" customHeight="1">
      <c r="A960" s="348"/>
      <c r="B960" s="353"/>
      <c r="C960" s="363"/>
      <c r="D960" s="355"/>
      <c r="E960" s="355"/>
      <c r="F960" s="355"/>
      <c r="G960" s="355"/>
      <c r="H960" s="355"/>
      <c r="I960" s="355"/>
      <c r="J960" s="355"/>
      <c r="K960" s="355"/>
      <c r="L960" s="355"/>
      <c r="M960" s="355"/>
      <c r="N960" s="355"/>
      <c r="O960" s="355"/>
      <c r="P960" s="355"/>
      <c r="Q960" s="355"/>
      <c r="R960" s="355"/>
      <c r="S960" s="355"/>
      <c r="T960" s="355"/>
      <c r="U960" s="355"/>
      <c r="V960" s="355"/>
      <c r="W960" s="355"/>
      <c r="X960" s="355"/>
      <c r="Y960" s="355"/>
      <c r="Z960" s="355"/>
    </row>
    <row r="961" spans="1:26" ht="15.75" customHeight="1">
      <c r="A961" s="348"/>
      <c r="B961" s="353"/>
      <c r="C961" s="363"/>
      <c r="D961" s="355"/>
      <c r="E961" s="355"/>
      <c r="F961" s="355"/>
      <c r="G961" s="355"/>
      <c r="H961" s="355"/>
      <c r="I961" s="355"/>
      <c r="J961" s="355"/>
      <c r="K961" s="355"/>
      <c r="L961" s="355"/>
      <c r="M961" s="355"/>
      <c r="N961" s="355"/>
      <c r="O961" s="355"/>
      <c r="P961" s="355"/>
      <c r="Q961" s="355"/>
      <c r="R961" s="355"/>
      <c r="S961" s="355"/>
      <c r="T961" s="355"/>
      <c r="U961" s="355"/>
      <c r="V961" s="355"/>
      <c r="W961" s="355"/>
      <c r="X961" s="355"/>
      <c r="Y961" s="355"/>
      <c r="Z961" s="355"/>
    </row>
    <row r="962" spans="1:26" ht="15.75" customHeight="1">
      <c r="A962" s="348"/>
      <c r="B962" s="353"/>
      <c r="C962" s="363"/>
      <c r="D962" s="355"/>
      <c r="E962" s="355"/>
      <c r="F962" s="355"/>
      <c r="G962" s="355"/>
      <c r="H962" s="355"/>
      <c r="I962" s="355"/>
      <c r="J962" s="355"/>
      <c r="K962" s="355"/>
      <c r="L962" s="355"/>
      <c r="M962" s="355"/>
      <c r="N962" s="355"/>
      <c r="O962" s="355"/>
      <c r="P962" s="355"/>
      <c r="Q962" s="355"/>
      <c r="R962" s="355"/>
      <c r="S962" s="355"/>
      <c r="T962" s="355"/>
      <c r="U962" s="355"/>
      <c r="V962" s="355"/>
      <c r="W962" s="355"/>
      <c r="X962" s="355"/>
      <c r="Y962" s="355"/>
      <c r="Z962" s="355"/>
    </row>
    <row r="963" spans="1:26" ht="15.75" customHeight="1">
      <c r="A963" s="348"/>
      <c r="B963" s="353"/>
      <c r="C963" s="363"/>
      <c r="D963" s="355"/>
      <c r="E963" s="355"/>
      <c r="F963" s="355"/>
      <c r="G963" s="355"/>
      <c r="H963" s="355"/>
      <c r="I963" s="355"/>
      <c r="J963" s="355"/>
      <c r="K963" s="355"/>
      <c r="L963" s="355"/>
      <c r="M963" s="355"/>
      <c r="N963" s="355"/>
      <c r="O963" s="355"/>
      <c r="P963" s="355"/>
      <c r="Q963" s="355"/>
      <c r="R963" s="355"/>
      <c r="S963" s="355"/>
      <c r="T963" s="355"/>
      <c r="U963" s="355"/>
      <c r="V963" s="355"/>
      <c r="W963" s="355"/>
      <c r="X963" s="355"/>
      <c r="Y963" s="355"/>
      <c r="Z963" s="355"/>
    </row>
    <row r="964" spans="1:26" ht="15.75" customHeight="1">
      <c r="A964" s="348"/>
      <c r="B964" s="353"/>
      <c r="C964" s="363"/>
      <c r="D964" s="355"/>
      <c r="E964" s="355"/>
      <c r="F964" s="355"/>
      <c r="G964" s="355"/>
      <c r="H964" s="355"/>
      <c r="I964" s="355"/>
      <c r="J964" s="355"/>
      <c r="K964" s="355"/>
      <c r="L964" s="355"/>
      <c r="M964" s="355"/>
      <c r="N964" s="355"/>
      <c r="O964" s="355"/>
      <c r="P964" s="355"/>
      <c r="Q964" s="355"/>
      <c r="R964" s="355"/>
      <c r="S964" s="355"/>
      <c r="T964" s="355"/>
      <c r="U964" s="355"/>
      <c r="V964" s="355"/>
      <c r="W964" s="355"/>
      <c r="X964" s="355"/>
      <c r="Y964" s="355"/>
      <c r="Z964" s="355"/>
    </row>
    <row r="965" spans="1:26" ht="15.75" customHeight="1">
      <c r="A965" s="348"/>
      <c r="B965" s="353"/>
      <c r="C965" s="363"/>
      <c r="D965" s="355"/>
      <c r="E965" s="355"/>
      <c r="F965" s="355"/>
      <c r="G965" s="355"/>
      <c r="H965" s="355"/>
      <c r="I965" s="355"/>
      <c r="J965" s="355"/>
      <c r="K965" s="355"/>
      <c r="L965" s="355"/>
      <c r="M965" s="355"/>
      <c r="N965" s="355"/>
      <c r="O965" s="355"/>
      <c r="P965" s="355"/>
      <c r="Q965" s="355"/>
      <c r="R965" s="355"/>
      <c r="S965" s="355"/>
      <c r="T965" s="355"/>
      <c r="U965" s="355"/>
      <c r="V965" s="355"/>
      <c r="W965" s="355"/>
      <c r="X965" s="355"/>
      <c r="Y965" s="355"/>
      <c r="Z965" s="355"/>
    </row>
    <row r="966" spans="1:26" ht="15.75" customHeight="1">
      <c r="A966" s="348"/>
      <c r="B966" s="353"/>
      <c r="C966" s="363"/>
      <c r="D966" s="355"/>
      <c r="E966" s="355"/>
      <c r="F966" s="355"/>
      <c r="G966" s="355"/>
      <c r="H966" s="355"/>
      <c r="I966" s="355"/>
      <c r="J966" s="355"/>
      <c r="K966" s="355"/>
      <c r="L966" s="355"/>
      <c r="M966" s="355"/>
      <c r="N966" s="355"/>
      <c r="O966" s="355"/>
      <c r="P966" s="355"/>
      <c r="Q966" s="355"/>
      <c r="R966" s="355"/>
      <c r="S966" s="355"/>
      <c r="T966" s="355"/>
      <c r="U966" s="355"/>
      <c r="V966" s="355"/>
      <c r="W966" s="355"/>
      <c r="X966" s="355"/>
      <c r="Y966" s="355"/>
      <c r="Z966" s="355"/>
    </row>
    <row r="967" spans="1:26" ht="15.75" customHeight="1">
      <c r="A967" s="348"/>
      <c r="B967" s="353"/>
      <c r="C967" s="363"/>
      <c r="D967" s="355"/>
      <c r="E967" s="355"/>
      <c r="F967" s="355"/>
      <c r="G967" s="355"/>
      <c r="H967" s="355"/>
      <c r="I967" s="355"/>
      <c r="J967" s="355"/>
      <c r="K967" s="355"/>
      <c r="L967" s="355"/>
      <c r="M967" s="355"/>
      <c r="N967" s="355"/>
      <c r="O967" s="355"/>
      <c r="P967" s="355"/>
      <c r="Q967" s="355"/>
      <c r="R967" s="355"/>
      <c r="S967" s="355"/>
      <c r="T967" s="355"/>
      <c r="U967" s="355"/>
      <c r="V967" s="355"/>
      <c r="W967" s="355"/>
      <c r="X967" s="355"/>
      <c r="Y967" s="355"/>
      <c r="Z967" s="355"/>
    </row>
    <row r="968" spans="1:26" ht="15.75" customHeight="1">
      <c r="A968" s="348"/>
      <c r="B968" s="353"/>
      <c r="C968" s="363"/>
      <c r="D968" s="355"/>
      <c r="E968" s="355"/>
      <c r="F968" s="355"/>
      <c r="G968" s="355"/>
      <c r="H968" s="355"/>
      <c r="I968" s="355"/>
      <c r="J968" s="355"/>
      <c r="K968" s="355"/>
      <c r="L968" s="355"/>
      <c r="M968" s="355"/>
      <c r="N968" s="355"/>
      <c r="O968" s="355"/>
      <c r="P968" s="355"/>
      <c r="Q968" s="355"/>
      <c r="R968" s="355"/>
      <c r="S968" s="355"/>
      <c r="T968" s="355"/>
      <c r="U968" s="355"/>
      <c r="V968" s="355"/>
      <c r="W968" s="355"/>
      <c r="X968" s="355"/>
      <c r="Y968" s="355"/>
      <c r="Z968" s="355"/>
    </row>
    <row r="969" spans="1:26" ht="15.75" customHeight="1">
      <c r="A969" s="348"/>
      <c r="B969" s="353"/>
      <c r="C969" s="363"/>
      <c r="D969" s="355"/>
      <c r="E969" s="355"/>
      <c r="F969" s="355"/>
      <c r="G969" s="355"/>
      <c r="H969" s="355"/>
      <c r="I969" s="355"/>
      <c r="J969" s="355"/>
      <c r="K969" s="355"/>
      <c r="L969" s="355"/>
      <c r="M969" s="355"/>
      <c r="N969" s="355"/>
      <c r="O969" s="355"/>
      <c r="P969" s="355"/>
      <c r="Q969" s="355"/>
      <c r="R969" s="355"/>
      <c r="S969" s="355"/>
      <c r="T969" s="355"/>
      <c r="U969" s="355"/>
      <c r="V969" s="355"/>
      <c r="W969" s="355"/>
      <c r="X969" s="355"/>
      <c r="Y969" s="355"/>
      <c r="Z969" s="355"/>
    </row>
    <row r="970" spans="1:26" ht="15.75" customHeight="1">
      <c r="A970" s="348"/>
      <c r="B970" s="353"/>
      <c r="C970" s="363"/>
      <c r="D970" s="355"/>
      <c r="E970" s="355"/>
      <c r="F970" s="355"/>
      <c r="G970" s="355"/>
      <c r="H970" s="355"/>
      <c r="I970" s="355"/>
      <c r="J970" s="355"/>
      <c r="K970" s="355"/>
      <c r="L970" s="355"/>
      <c r="M970" s="355"/>
      <c r="N970" s="355"/>
      <c r="O970" s="355"/>
      <c r="P970" s="355"/>
      <c r="Q970" s="355"/>
      <c r="R970" s="355"/>
      <c r="S970" s="355"/>
      <c r="T970" s="355"/>
      <c r="U970" s="355"/>
      <c r="V970" s="355"/>
      <c r="W970" s="355"/>
      <c r="X970" s="355"/>
      <c r="Y970" s="355"/>
      <c r="Z970" s="355"/>
    </row>
    <row r="971" spans="1:26" ht="15.75" customHeight="1">
      <c r="A971" s="348"/>
      <c r="B971" s="353"/>
      <c r="C971" s="363"/>
      <c r="D971" s="355"/>
      <c r="E971" s="355"/>
      <c r="F971" s="355"/>
      <c r="G971" s="355"/>
      <c r="H971" s="355"/>
      <c r="I971" s="355"/>
      <c r="J971" s="355"/>
      <c r="K971" s="355"/>
      <c r="L971" s="355"/>
      <c r="M971" s="355"/>
      <c r="N971" s="355"/>
      <c r="O971" s="355"/>
      <c r="P971" s="355"/>
      <c r="Q971" s="355"/>
      <c r="R971" s="355"/>
      <c r="S971" s="355"/>
      <c r="T971" s="355"/>
      <c r="U971" s="355"/>
      <c r="V971" s="355"/>
      <c r="W971" s="355"/>
      <c r="X971" s="355"/>
      <c r="Y971" s="355"/>
      <c r="Z971" s="355"/>
    </row>
    <row r="972" spans="1:26" ht="15.75" customHeight="1">
      <c r="A972" s="348"/>
      <c r="B972" s="353"/>
      <c r="C972" s="363"/>
      <c r="D972" s="355"/>
      <c r="E972" s="355"/>
      <c r="F972" s="355"/>
      <c r="G972" s="355"/>
      <c r="H972" s="355"/>
      <c r="I972" s="355"/>
      <c r="J972" s="355"/>
      <c r="K972" s="355"/>
      <c r="L972" s="355"/>
      <c r="M972" s="355"/>
      <c r="N972" s="355"/>
      <c r="O972" s="355"/>
      <c r="P972" s="355"/>
      <c r="Q972" s="355"/>
      <c r="R972" s="355"/>
      <c r="S972" s="355"/>
      <c r="T972" s="355"/>
      <c r="U972" s="355"/>
      <c r="V972" s="355"/>
      <c r="W972" s="355"/>
      <c r="X972" s="355"/>
      <c r="Y972" s="355"/>
      <c r="Z972" s="355"/>
    </row>
    <row r="973" spans="1:26" ht="15.75" customHeight="1">
      <c r="A973" s="348"/>
      <c r="B973" s="353"/>
      <c r="C973" s="363"/>
      <c r="D973" s="355"/>
      <c r="E973" s="355"/>
      <c r="F973" s="355"/>
      <c r="G973" s="355"/>
      <c r="H973" s="355"/>
      <c r="I973" s="355"/>
      <c r="J973" s="355"/>
      <c r="K973" s="355"/>
      <c r="L973" s="355"/>
      <c r="M973" s="355"/>
      <c r="N973" s="355"/>
      <c r="O973" s="355"/>
      <c r="P973" s="355"/>
      <c r="Q973" s="355"/>
      <c r="R973" s="355"/>
      <c r="S973" s="355"/>
      <c r="T973" s="355"/>
      <c r="U973" s="355"/>
      <c r="V973" s="355"/>
      <c r="W973" s="355"/>
      <c r="X973" s="355"/>
      <c r="Y973" s="355"/>
      <c r="Z973" s="355"/>
    </row>
    <row r="974" spans="1:26" ht="15.75" customHeight="1">
      <c r="A974" s="348"/>
      <c r="B974" s="353"/>
      <c r="C974" s="363"/>
      <c r="D974" s="355"/>
      <c r="E974" s="355"/>
      <c r="F974" s="355"/>
      <c r="G974" s="355"/>
      <c r="H974" s="355"/>
      <c r="I974" s="355"/>
      <c r="J974" s="355"/>
      <c r="K974" s="355"/>
      <c r="L974" s="355"/>
      <c r="M974" s="355"/>
      <c r="N974" s="355"/>
      <c r="O974" s="355"/>
      <c r="P974" s="355"/>
      <c r="Q974" s="355"/>
      <c r="R974" s="355"/>
      <c r="S974" s="355"/>
      <c r="T974" s="355"/>
      <c r="U974" s="355"/>
      <c r="V974" s="355"/>
      <c r="W974" s="355"/>
      <c r="X974" s="355"/>
      <c r="Y974" s="355"/>
      <c r="Z974" s="355"/>
    </row>
    <row r="975" spans="1:26" ht="15.75" customHeight="1">
      <c r="A975" s="348"/>
      <c r="B975" s="353"/>
      <c r="C975" s="363"/>
      <c r="D975" s="355"/>
      <c r="E975" s="355"/>
      <c r="F975" s="355"/>
      <c r="G975" s="355"/>
      <c r="H975" s="355"/>
      <c r="I975" s="355"/>
      <c r="J975" s="355"/>
      <c r="K975" s="355"/>
      <c r="L975" s="355"/>
      <c r="M975" s="355"/>
      <c r="N975" s="355"/>
      <c r="O975" s="355"/>
      <c r="P975" s="355"/>
      <c r="Q975" s="355"/>
      <c r="R975" s="355"/>
      <c r="S975" s="355"/>
      <c r="T975" s="355"/>
      <c r="U975" s="355"/>
      <c r="V975" s="355"/>
      <c r="W975" s="355"/>
      <c r="X975" s="355"/>
      <c r="Y975" s="355"/>
      <c r="Z975" s="355"/>
    </row>
    <row r="976" spans="1:26" ht="15.75" customHeight="1">
      <c r="A976" s="348"/>
      <c r="B976" s="353"/>
      <c r="C976" s="363"/>
      <c r="D976" s="355"/>
      <c r="E976" s="355"/>
      <c r="F976" s="355"/>
      <c r="G976" s="355"/>
      <c r="H976" s="355"/>
      <c r="I976" s="355"/>
      <c r="J976" s="355"/>
      <c r="K976" s="355"/>
      <c r="L976" s="355"/>
      <c r="M976" s="355"/>
      <c r="N976" s="355"/>
      <c r="O976" s="355"/>
      <c r="P976" s="355"/>
      <c r="Q976" s="355"/>
      <c r="R976" s="355"/>
      <c r="S976" s="355"/>
      <c r="T976" s="355"/>
      <c r="U976" s="355"/>
      <c r="V976" s="355"/>
      <c r="W976" s="355"/>
      <c r="X976" s="355"/>
      <c r="Y976" s="355"/>
      <c r="Z976" s="355"/>
    </row>
    <row r="977" spans="1:26" ht="15.75" customHeight="1">
      <c r="A977" s="348"/>
      <c r="B977" s="353"/>
      <c r="C977" s="363"/>
      <c r="D977" s="355"/>
      <c r="E977" s="355"/>
      <c r="F977" s="355"/>
      <c r="G977" s="355"/>
      <c r="H977" s="355"/>
      <c r="I977" s="355"/>
      <c r="J977" s="355"/>
      <c r="K977" s="355"/>
      <c r="L977" s="355"/>
      <c r="M977" s="355"/>
      <c r="N977" s="355"/>
      <c r="O977" s="355"/>
      <c r="P977" s="355"/>
      <c r="Q977" s="355"/>
      <c r="R977" s="355"/>
      <c r="S977" s="355"/>
      <c r="T977" s="355"/>
      <c r="U977" s="355"/>
      <c r="V977" s="355"/>
      <c r="W977" s="355"/>
      <c r="X977" s="355"/>
      <c r="Y977" s="355"/>
      <c r="Z977" s="355"/>
    </row>
    <row r="978" spans="1:26" ht="15.75" customHeight="1">
      <c r="A978" s="348"/>
      <c r="B978" s="353"/>
      <c r="C978" s="363"/>
      <c r="D978" s="355"/>
      <c r="E978" s="355"/>
      <c r="F978" s="355"/>
      <c r="G978" s="355"/>
      <c r="H978" s="355"/>
      <c r="I978" s="355"/>
      <c r="J978" s="355"/>
      <c r="K978" s="355"/>
      <c r="L978" s="355"/>
      <c r="M978" s="355"/>
      <c r="N978" s="355"/>
      <c r="O978" s="355"/>
      <c r="P978" s="355"/>
      <c r="Q978" s="355"/>
      <c r="R978" s="355"/>
      <c r="S978" s="355"/>
      <c r="T978" s="355"/>
      <c r="U978" s="355"/>
      <c r="V978" s="355"/>
      <c r="W978" s="355"/>
      <c r="X978" s="355"/>
      <c r="Y978" s="355"/>
      <c r="Z978" s="355"/>
    </row>
    <row r="979" spans="1:26" ht="15.75" customHeight="1">
      <c r="A979" s="348"/>
      <c r="B979" s="353"/>
      <c r="C979" s="363"/>
      <c r="D979" s="355"/>
      <c r="E979" s="355"/>
      <c r="F979" s="355"/>
      <c r="G979" s="355"/>
      <c r="H979" s="355"/>
      <c r="I979" s="355"/>
      <c r="J979" s="355"/>
      <c r="K979" s="355"/>
      <c r="L979" s="355"/>
      <c r="M979" s="355"/>
      <c r="N979" s="355"/>
      <c r="O979" s="355"/>
      <c r="P979" s="355"/>
      <c r="Q979" s="355"/>
      <c r="R979" s="355"/>
      <c r="S979" s="355"/>
      <c r="T979" s="355"/>
      <c r="U979" s="355"/>
      <c r="V979" s="355"/>
      <c r="W979" s="355"/>
      <c r="X979" s="355"/>
      <c r="Y979" s="355"/>
      <c r="Z979" s="355"/>
    </row>
    <row r="980" spans="1:26" ht="15.75" customHeight="1">
      <c r="A980" s="348"/>
      <c r="B980" s="353"/>
      <c r="C980" s="363"/>
      <c r="D980" s="355"/>
      <c r="E980" s="355"/>
      <c r="F980" s="355"/>
      <c r="G980" s="355"/>
      <c r="H980" s="355"/>
      <c r="I980" s="355"/>
      <c r="J980" s="355"/>
      <c r="K980" s="355"/>
      <c r="L980" s="355"/>
      <c r="M980" s="355"/>
      <c r="N980" s="355"/>
      <c r="O980" s="355"/>
      <c r="P980" s="355"/>
      <c r="Q980" s="355"/>
      <c r="R980" s="355"/>
      <c r="S980" s="355"/>
      <c r="T980" s="355"/>
      <c r="U980" s="355"/>
      <c r="V980" s="355"/>
      <c r="W980" s="355"/>
      <c r="X980" s="355"/>
      <c r="Y980" s="355"/>
      <c r="Z980" s="355"/>
    </row>
    <row r="981" spans="1:26" ht="15.75" customHeight="1">
      <c r="A981" s="348"/>
      <c r="B981" s="353"/>
      <c r="C981" s="363"/>
      <c r="D981" s="355"/>
      <c r="E981" s="355"/>
      <c r="F981" s="355"/>
      <c r="G981" s="355"/>
      <c r="H981" s="355"/>
      <c r="I981" s="355"/>
      <c r="J981" s="355"/>
      <c r="K981" s="355"/>
      <c r="L981" s="355"/>
      <c r="M981" s="355"/>
      <c r="N981" s="355"/>
      <c r="O981" s="355"/>
      <c r="P981" s="355"/>
      <c r="Q981" s="355"/>
      <c r="R981" s="355"/>
      <c r="S981" s="355"/>
      <c r="T981" s="355"/>
      <c r="U981" s="355"/>
      <c r="V981" s="355"/>
      <c r="W981" s="355"/>
      <c r="X981" s="355"/>
      <c r="Y981" s="355"/>
      <c r="Z981" s="355"/>
    </row>
    <row r="982" spans="1:26" ht="15.75" customHeight="1">
      <c r="A982" s="348"/>
      <c r="B982" s="353"/>
      <c r="C982" s="363"/>
      <c r="D982" s="355"/>
      <c r="E982" s="355"/>
      <c r="F982" s="355"/>
      <c r="G982" s="355"/>
      <c r="H982" s="355"/>
      <c r="I982" s="355"/>
      <c r="J982" s="355"/>
      <c r="K982" s="355"/>
      <c r="L982" s="355"/>
      <c r="M982" s="355"/>
      <c r="N982" s="355"/>
      <c r="O982" s="355"/>
      <c r="P982" s="355"/>
      <c r="Q982" s="355"/>
      <c r="R982" s="355"/>
      <c r="S982" s="355"/>
      <c r="T982" s="355"/>
      <c r="U982" s="355"/>
      <c r="V982" s="355"/>
      <c r="W982" s="355"/>
      <c r="X982" s="355"/>
      <c r="Y982" s="355"/>
      <c r="Z982" s="355"/>
    </row>
    <row r="983" spans="1:26" ht="15.75" customHeight="1">
      <c r="A983" s="348"/>
      <c r="B983" s="353"/>
      <c r="C983" s="363"/>
      <c r="D983" s="355"/>
      <c r="E983" s="355"/>
      <c r="F983" s="355"/>
      <c r="G983" s="355"/>
      <c r="H983" s="355"/>
      <c r="I983" s="355"/>
      <c r="J983" s="355"/>
      <c r="K983" s="355"/>
      <c r="L983" s="355"/>
      <c r="M983" s="355"/>
      <c r="N983" s="355"/>
      <c r="O983" s="355"/>
      <c r="P983" s="355"/>
      <c r="Q983" s="355"/>
      <c r="R983" s="355"/>
      <c r="S983" s="355"/>
      <c r="T983" s="355"/>
      <c r="U983" s="355"/>
      <c r="V983" s="355"/>
      <c r="W983" s="355"/>
      <c r="X983" s="355"/>
      <c r="Y983" s="355"/>
      <c r="Z983" s="355"/>
    </row>
    <row r="984" spans="1:26" ht="15.75" customHeight="1">
      <c r="A984" s="348"/>
      <c r="B984" s="353"/>
      <c r="C984" s="363"/>
      <c r="D984" s="355"/>
      <c r="E984" s="355"/>
      <c r="F984" s="355"/>
      <c r="G984" s="355"/>
      <c r="H984" s="355"/>
      <c r="I984" s="355"/>
      <c r="J984" s="355"/>
      <c r="K984" s="355"/>
      <c r="L984" s="355"/>
      <c r="M984" s="355"/>
      <c r="N984" s="355"/>
      <c r="O984" s="355"/>
      <c r="P984" s="355"/>
      <c r="Q984" s="355"/>
      <c r="R984" s="355"/>
      <c r="S984" s="355"/>
      <c r="T984" s="355"/>
      <c r="U984" s="355"/>
      <c r="V984" s="355"/>
      <c r="W984" s="355"/>
      <c r="X984" s="355"/>
      <c r="Y984" s="355"/>
      <c r="Z984" s="355"/>
    </row>
    <row r="985" spans="1:26" ht="15.75" customHeight="1">
      <c r="A985" s="348"/>
      <c r="B985" s="353"/>
      <c r="C985" s="363"/>
      <c r="D985" s="355"/>
      <c r="E985" s="355"/>
      <c r="F985" s="355"/>
      <c r="G985" s="355"/>
      <c r="H985" s="355"/>
      <c r="I985" s="355"/>
      <c r="J985" s="355"/>
      <c r="K985" s="355"/>
      <c r="L985" s="355"/>
      <c r="M985" s="355"/>
      <c r="N985" s="355"/>
      <c r="O985" s="355"/>
      <c r="P985" s="355"/>
      <c r="Q985" s="355"/>
      <c r="R985" s="355"/>
      <c r="S985" s="355"/>
      <c r="T985" s="355"/>
      <c r="U985" s="355"/>
      <c r="V985" s="355"/>
      <c r="W985" s="355"/>
      <c r="X985" s="355"/>
      <c r="Y985" s="355"/>
      <c r="Z985" s="355"/>
    </row>
    <row r="986" spans="1:26" ht="15.75" customHeight="1">
      <c r="A986" s="348"/>
      <c r="B986" s="353"/>
      <c r="C986" s="363"/>
      <c r="D986" s="355"/>
      <c r="E986" s="355"/>
      <c r="F986" s="355"/>
      <c r="G986" s="355"/>
      <c r="H986" s="355"/>
      <c r="I986" s="355"/>
      <c r="J986" s="355"/>
      <c r="K986" s="355"/>
      <c r="L986" s="355"/>
      <c r="M986" s="355"/>
      <c r="N986" s="355"/>
      <c r="O986" s="355"/>
      <c r="P986" s="355"/>
      <c r="Q986" s="355"/>
      <c r="R986" s="355"/>
      <c r="S986" s="355"/>
      <c r="T986" s="355"/>
      <c r="U986" s="355"/>
      <c r="V986" s="355"/>
      <c r="W986" s="355"/>
      <c r="X986" s="355"/>
      <c r="Y986" s="355"/>
      <c r="Z986" s="355"/>
    </row>
    <row r="987" spans="1:26" ht="15.75" customHeight="1">
      <c r="A987" s="348"/>
      <c r="B987" s="353"/>
      <c r="C987" s="363"/>
      <c r="D987" s="355"/>
      <c r="E987" s="355"/>
      <c r="F987" s="355"/>
      <c r="G987" s="355"/>
      <c r="H987" s="355"/>
      <c r="I987" s="355"/>
      <c r="J987" s="355"/>
      <c r="K987" s="355"/>
      <c r="L987" s="355"/>
      <c r="M987" s="355"/>
      <c r="N987" s="355"/>
      <c r="O987" s="355"/>
      <c r="P987" s="355"/>
      <c r="Q987" s="355"/>
      <c r="R987" s="355"/>
      <c r="S987" s="355"/>
      <c r="T987" s="355"/>
      <c r="U987" s="355"/>
      <c r="V987" s="355"/>
      <c r="W987" s="355"/>
      <c r="X987" s="355"/>
      <c r="Y987" s="355"/>
      <c r="Z987" s="355"/>
    </row>
    <row r="988" spans="1:26" ht="15.75" customHeight="1">
      <c r="A988" s="348"/>
      <c r="B988" s="353"/>
      <c r="C988" s="363"/>
      <c r="D988" s="355"/>
      <c r="E988" s="355"/>
      <c r="F988" s="355"/>
      <c r="G988" s="355"/>
      <c r="H988" s="355"/>
      <c r="I988" s="355"/>
      <c r="J988" s="355"/>
      <c r="K988" s="355"/>
      <c r="L988" s="355"/>
      <c r="M988" s="355"/>
      <c r="N988" s="355"/>
      <c r="O988" s="355"/>
      <c r="P988" s="355"/>
      <c r="Q988" s="355"/>
      <c r="R988" s="355"/>
      <c r="S988" s="355"/>
      <c r="T988" s="355"/>
      <c r="U988" s="355"/>
      <c r="V988" s="355"/>
      <c r="W988" s="355"/>
      <c r="X988" s="355"/>
      <c r="Y988" s="355"/>
      <c r="Z988" s="355"/>
    </row>
    <row r="989" spans="1:26" ht="15.75" customHeight="1">
      <c r="A989" s="348"/>
      <c r="B989" s="353"/>
      <c r="C989" s="363"/>
      <c r="D989" s="355"/>
      <c r="E989" s="355"/>
      <c r="F989" s="355"/>
      <c r="G989" s="355"/>
      <c r="H989" s="355"/>
      <c r="I989" s="355"/>
      <c r="J989" s="355"/>
      <c r="K989" s="355"/>
      <c r="L989" s="355"/>
      <c r="M989" s="355"/>
      <c r="N989" s="355"/>
      <c r="O989" s="355"/>
      <c r="P989" s="355"/>
      <c r="Q989" s="355"/>
      <c r="R989" s="355"/>
      <c r="S989" s="355"/>
      <c r="T989" s="355"/>
      <c r="U989" s="355"/>
      <c r="V989" s="355"/>
      <c r="W989" s="355"/>
      <c r="X989" s="355"/>
      <c r="Y989" s="355"/>
      <c r="Z989" s="355"/>
    </row>
    <row r="990" spans="1:26" ht="15.75" customHeight="1">
      <c r="A990" s="348"/>
      <c r="B990" s="353"/>
      <c r="C990" s="363"/>
      <c r="D990" s="355"/>
      <c r="E990" s="355"/>
      <c r="F990" s="355"/>
      <c r="G990" s="355"/>
      <c r="H990" s="355"/>
      <c r="I990" s="355"/>
      <c r="J990" s="355"/>
      <c r="K990" s="355"/>
      <c r="L990" s="355"/>
      <c r="M990" s="355"/>
      <c r="N990" s="355"/>
      <c r="O990" s="355"/>
      <c r="P990" s="355"/>
      <c r="Q990" s="355"/>
      <c r="R990" s="355"/>
      <c r="S990" s="355"/>
      <c r="T990" s="355"/>
      <c r="U990" s="355"/>
      <c r="V990" s="355"/>
      <c r="W990" s="355"/>
      <c r="X990" s="355"/>
      <c r="Y990" s="355"/>
      <c r="Z990" s="355"/>
    </row>
    <row r="991" spans="1:26" ht="15.75" customHeight="1">
      <c r="A991" s="348"/>
      <c r="B991" s="353"/>
      <c r="C991" s="363"/>
      <c r="D991" s="355"/>
      <c r="E991" s="355"/>
      <c r="F991" s="355"/>
      <c r="G991" s="355"/>
      <c r="H991" s="355"/>
      <c r="I991" s="355"/>
      <c r="J991" s="355"/>
      <c r="K991" s="355"/>
      <c r="L991" s="355"/>
      <c r="M991" s="355"/>
      <c r="N991" s="355"/>
      <c r="O991" s="355"/>
      <c r="P991" s="355"/>
      <c r="Q991" s="355"/>
      <c r="R991" s="355"/>
      <c r="S991" s="355"/>
      <c r="T991" s="355"/>
      <c r="U991" s="355"/>
      <c r="V991" s="355"/>
      <c r="W991" s="355"/>
      <c r="X991" s="355"/>
      <c r="Y991" s="355"/>
      <c r="Z991" s="355"/>
    </row>
    <row r="992" spans="1:26" ht="15.75" customHeight="1">
      <c r="A992" s="348"/>
      <c r="B992" s="353"/>
      <c r="C992" s="363"/>
      <c r="D992" s="355"/>
      <c r="E992" s="355"/>
      <c r="F992" s="355"/>
      <c r="G992" s="355"/>
      <c r="H992" s="355"/>
      <c r="I992" s="355"/>
      <c r="J992" s="355"/>
      <c r="K992" s="355"/>
      <c r="L992" s="355"/>
      <c r="M992" s="355"/>
      <c r="N992" s="355"/>
      <c r="O992" s="355"/>
      <c r="P992" s="355"/>
      <c r="Q992" s="355"/>
      <c r="R992" s="355"/>
      <c r="S992" s="355"/>
      <c r="T992" s="355"/>
      <c r="U992" s="355"/>
      <c r="V992" s="355"/>
      <c r="W992" s="355"/>
      <c r="X992" s="355"/>
      <c r="Y992" s="355"/>
      <c r="Z992" s="355"/>
    </row>
    <row r="993" spans="1:26" ht="15.75" customHeight="1">
      <c r="A993" s="348"/>
      <c r="B993" s="353"/>
      <c r="C993" s="363"/>
      <c r="D993" s="355"/>
      <c r="E993" s="355"/>
      <c r="F993" s="355"/>
      <c r="G993" s="355"/>
      <c r="H993" s="355"/>
      <c r="I993" s="355"/>
      <c r="J993" s="355"/>
      <c r="K993" s="355"/>
      <c r="L993" s="355"/>
      <c r="M993" s="355"/>
      <c r="N993" s="355"/>
      <c r="O993" s="355"/>
      <c r="P993" s="355"/>
      <c r="Q993" s="355"/>
      <c r="R993" s="355"/>
      <c r="S993" s="355"/>
      <c r="T993" s="355"/>
      <c r="U993" s="355"/>
      <c r="V993" s="355"/>
      <c r="W993" s="355"/>
      <c r="X993" s="355"/>
      <c r="Y993" s="355"/>
      <c r="Z993" s="355"/>
    </row>
    <row r="994" spans="1:26" ht="15.75" customHeight="1">
      <c r="A994" s="348"/>
      <c r="B994" s="353"/>
      <c r="C994" s="363"/>
      <c r="D994" s="355"/>
      <c r="E994" s="355"/>
      <c r="F994" s="355"/>
      <c r="G994" s="355"/>
      <c r="H994" s="355"/>
      <c r="I994" s="355"/>
      <c r="J994" s="355"/>
      <c r="K994" s="355"/>
      <c r="L994" s="355"/>
      <c r="M994" s="355"/>
      <c r="N994" s="355"/>
      <c r="O994" s="355"/>
      <c r="P994" s="355"/>
      <c r="Q994" s="355"/>
      <c r="R994" s="355"/>
      <c r="S994" s="355"/>
      <c r="T994" s="355"/>
      <c r="U994" s="355"/>
      <c r="V994" s="355"/>
      <c r="W994" s="355"/>
      <c r="X994" s="355"/>
      <c r="Y994" s="355"/>
      <c r="Z994" s="355"/>
    </row>
    <row r="995" spans="1:26" ht="15.75" customHeight="1">
      <c r="A995" s="348"/>
      <c r="B995" s="353"/>
      <c r="C995" s="363"/>
      <c r="D995" s="355"/>
      <c r="E995" s="355"/>
      <c r="F995" s="355"/>
      <c r="G995" s="355"/>
      <c r="H995" s="355"/>
      <c r="I995" s="355"/>
      <c r="J995" s="355"/>
      <c r="K995" s="355"/>
      <c r="L995" s="355"/>
      <c r="M995" s="355"/>
      <c r="N995" s="355"/>
      <c r="O995" s="355"/>
      <c r="P995" s="355"/>
      <c r="Q995" s="355"/>
      <c r="R995" s="355"/>
      <c r="S995" s="355"/>
      <c r="T995" s="355"/>
      <c r="U995" s="355"/>
      <c r="V995" s="355"/>
      <c r="W995" s="355"/>
      <c r="X995" s="355"/>
      <c r="Y995" s="355"/>
      <c r="Z995" s="355"/>
    </row>
    <row r="996" spans="1:26" ht="15.75" customHeight="1">
      <c r="A996" s="348"/>
      <c r="B996" s="353"/>
      <c r="C996" s="363"/>
      <c r="D996" s="355"/>
      <c r="E996" s="355"/>
      <c r="F996" s="355"/>
      <c r="G996" s="355"/>
      <c r="H996" s="355"/>
      <c r="I996" s="355"/>
      <c r="J996" s="355"/>
      <c r="K996" s="355"/>
      <c r="L996" s="355"/>
      <c r="M996" s="355"/>
      <c r="N996" s="355"/>
      <c r="O996" s="355"/>
      <c r="P996" s="355"/>
      <c r="Q996" s="355"/>
      <c r="R996" s="355"/>
      <c r="S996" s="355"/>
      <c r="T996" s="355"/>
      <c r="U996" s="355"/>
      <c r="V996" s="355"/>
      <c r="W996" s="355"/>
      <c r="X996" s="355"/>
      <c r="Y996" s="355"/>
      <c r="Z996" s="355"/>
    </row>
    <row r="997" spans="1:26" ht="15.75" customHeight="1">
      <c r="A997" s="348"/>
      <c r="B997" s="353"/>
      <c r="C997" s="363"/>
      <c r="D997" s="355"/>
      <c r="E997" s="355"/>
      <c r="F997" s="355"/>
      <c r="G997" s="355"/>
      <c r="H997" s="355"/>
      <c r="I997" s="355"/>
      <c r="J997" s="355"/>
      <c r="K997" s="355"/>
      <c r="L997" s="355"/>
      <c r="M997" s="355"/>
      <c r="N997" s="355"/>
      <c r="O997" s="355"/>
      <c r="P997" s="355"/>
      <c r="Q997" s="355"/>
      <c r="R997" s="355"/>
      <c r="S997" s="355"/>
      <c r="T997" s="355"/>
      <c r="U997" s="355"/>
      <c r="V997" s="355"/>
      <c r="W997" s="355"/>
      <c r="X997" s="355"/>
      <c r="Y997" s="355"/>
      <c r="Z997" s="355"/>
    </row>
    <row r="998" spans="1:26" ht="15.75" customHeight="1">
      <c r="A998" s="348"/>
      <c r="B998" s="353"/>
      <c r="C998" s="363"/>
      <c r="D998" s="355"/>
      <c r="E998" s="355"/>
      <c r="F998" s="355"/>
      <c r="G998" s="355"/>
      <c r="H998" s="355"/>
      <c r="I998" s="355"/>
      <c r="J998" s="355"/>
      <c r="K998" s="355"/>
      <c r="L998" s="355"/>
      <c r="M998" s="355"/>
      <c r="N998" s="355"/>
      <c r="O998" s="355"/>
      <c r="P998" s="355"/>
      <c r="Q998" s="355"/>
      <c r="R998" s="355"/>
      <c r="S998" s="355"/>
      <c r="T998" s="355"/>
      <c r="U998" s="355"/>
      <c r="V998" s="355"/>
      <c r="W998" s="355"/>
      <c r="X998" s="355"/>
      <c r="Y998" s="355"/>
      <c r="Z998" s="355"/>
    </row>
    <row r="999" spans="1:26" ht="15.75" customHeight="1">
      <c r="A999" s="348"/>
      <c r="B999" s="353"/>
      <c r="C999" s="363"/>
      <c r="D999" s="355"/>
      <c r="E999" s="355"/>
      <c r="F999" s="355"/>
      <c r="G999" s="355"/>
      <c r="H999" s="355"/>
      <c r="I999" s="355"/>
      <c r="J999" s="355"/>
      <c r="K999" s="355"/>
      <c r="L999" s="355"/>
      <c r="M999" s="355"/>
      <c r="N999" s="355"/>
      <c r="O999" s="355"/>
      <c r="P999" s="355"/>
      <c r="Q999" s="355"/>
      <c r="R999" s="355"/>
      <c r="S999" s="355"/>
      <c r="T999" s="355"/>
      <c r="U999" s="355"/>
      <c r="V999" s="355"/>
      <c r="W999" s="355"/>
      <c r="X999" s="355"/>
      <c r="Y999" s="355"/>
      <c r="Z999" s="355"/>
    </row>
    <row r="1000" spans="1:26" ht="15.75" customHeight="1">
      <c r="A1000" s="348"/>
      <c r="B1000" s="353"/>
      <c r="C1000" s="363"/>
      <c r="D1000" s="355"/>
      <c r="E1000" s="355"/>
      <c r="F1000" s="355"/>
      <c r="G1000" s="355"/>
      <c r="H1000" s="355"/>
      <c r="I1000" s="355"/>
      <c r="J1000" s="355"/>
      <c r="K1000" s="355"/>
      <c r="L1000" s="355"/>
      <c r="M1000" s="355"/>
      <c r="N1000" s="355"/>
      <c r="O1000" s="355"/>
      <c r="P1000" s="355"/>
      <c r="Q1000" s="355"/>
      <c r="R1000" s="355"/>
      <c r="S1000" s="355"/>
      <c r="T1000" s="355"/>
      <c r="U1000" s="355"/>
      <c r="V1000" s="355"/>
      <c r="W1000" s="355"/>
      <c r="X1000" s="355"/>
      <c r="Y1000" s="355"/>
      <c r="Z1000" s="355"/>
    </row>
  </sheetData>
  <mergeCells count="15">
    <mergeCell ref="A68:A72"/>
    <mergeCell ref="A58:A62"/>
    <mergeCell ref="A63:A67"/>
    <mergeCell ref="G1:H1"/>
    <mergeCell ref="A3:A7"/>
    <mergeCell ref="A8:A12"/>
    <mergeCell ref="A13:A17"/>
    <mergeCell ref="A18:A22"/>
    <mergeCell ref="A23:A27"/>
    <mergeCell ref="A28:A32"/>
    <mergeCell ref="A33:A37"/>
    <mergeCell ref="A38:A42"/>
    <mergeCell ref="A43:A47"/>
    <mergeCell ref="A48:A52"/>
    <mergeCell ref="A53:A57"/>
  </mergeCells>
  <phoneticPr fontId="38"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P1003"/>
  <sheetViews>
    <sheetView topLeftCell="A43" workbookViewId="0"/>
  </sheetViews>
  <sheetFormatPr defaultColWidth="14.375" defaultRowHeight="15" customHeight="1"/>
  <cols>
    <col min="1" max="2" width="8.625" style="134" customWidth="1"/>
    <col min="3" max="3" width="13.25" style="134" customWidth="1"/>
    <col min="4" max="19" width="8.625" style="134" customWidth="1"/>
    <col min="20" max="20" width="8.875" style="134" customWidth="1"/>
    <col min="21" max="32" width="8.625" style="134" customWidth="1"/>
    <col min="33" max="16384" width="14.375" style="134"/>
  </cols>
  <sheetData>
    <row r="1" spans="2:25" ht="16.5" customHeight="1"/>
    <row r="2" spans="2:25" ht="16.5" customHeight="1">
      <c r="B2" s="134" t="s">
        <v>2212</v>
      </c>
      <c r="C2" s="134" t="s">
        <v>2641</v>
      </c>
      <c r="D2" s="134" t="s">
        <v>2642</v>
      </c>
    </row>
    <row r="3" spans="2:25" ht="16.5" customHeight="1">
      <c r="B3" s="134" t="s">
        <v>2643</v>
      </c>
      <c r="C3" s="134" t="s">
        <v>2644</v>
      </c>
      <c r="D3" s="134" t="s">
        <v>2645</v>
      </c>
    </row>
    <row r="4" spans="2:25" ht="16.5" customHeight="1">
      <c r="C4" s="134" t="s">
        <v>2646</v>
      </c>
      <c r="D4" s="134" t="s">
        <v>2647</v>
      </c>
    </row>
    <row r="5" spans="2:25" ht="16.5" customHeight="1"/>
    <row r="6" spans="2:25" ht="16.5" customHeight="1">
      <c r="B6" s="134" t="s">
        <v>2648</v>
      </c>
      <c r="C6" s="134" t="s">
        <v>2213</v>
      </c>
      <c r="D6" s="134" t="s">
        <v>2649</v>
      </c>
    </row>
    <row r="7" spans="2:25" ht="16.5" customHeight="1">
      <c r="C7" s="134" t="s">
        <v>2650</v>
      </c>
      <c r="D7" s="134" t="s">
        <v>2651</v>
      </c>
    </row>
    <row r="8" spans="2:25" ht="16.5" customHeight="1">
      <c r="C8" s="134" t="s">
        <v>2652</v>
      </c>
      <c r="D8" s="134" t="s">
        <v>2653</v>
      </c>
    </row>
    <row r="9" spans="2:25" ht="16.5" customHeight="1">
      <c r="C9" s="134" t="s">
        <v>2654</v>
      </c>
      <c r="D9" s="134" t="s">
        <v>2655</v>
      </c>
      <c r="Y9" s="133" t="s">
        <v>2656</v>
      </c>
    </row>
    <row r="10" spans="2:25" ht="16.5" customHeight="1">
      <c r="C10" s="134" t="s">
        <v>2657</v>
      </c>
      <c r="D10" s="134" t="s">
        <v>2658</v>
      </c>
      <c r="Y10" s="133" t="s">
        <v>2659</v>
      </c>
    </row>
    <row r="11" spans="2:25" ht="16.5" customHeight="1">
      <c r="C11" s="134" t="s">
        <v>2660</v>
      </c>
      <c r="D11" s="134" t="s">
        <v>2661</v>
      </c>
      <c r="Y11" s="134" t="s">
        <v>2662</v>
      </c>
    </row>
    <row r="12" spans="2:25" ht="16.5" customHeight="1">
      <c r="C12" s="134" t="s">
        <v>2663</v>
      </c>
      <c r="D12" s="134" t="s">
        <v>2664</v>
      </c>
      <c r="Y12" s="133" t="s">
        <v>2665</v>
      </c>
    </row>
    <row r="13" spans="2:25" ht="16.5" customHeight="1">
      <c r="D13" s="134" t="s">
        <v>2666</v>
      </c>
    </row>
    <row r="14" spans="2:25" ht="16.5" customHeight="1">
      <c r="D14" s="134" t="s">
        <v>2667</v>
      </c>
      <c r="X14" s="134" t="s">
        <v>2214</v>
      </c>
    </row>
    <row r="15" spans="2:25" ht="16.5" customHeight="1">
      <c r="D15" s="134" t="s">
        <v>2668</v>
      </c>
    </row>
    <row r="16" spans="2:25" ht="16.5" customHeight="1">
      <c r="C16" s="134" t="s">
        <v>2669</v>
      </c>
      <c r="D16" s="134" t="s">
        <v>2670</v>
      </c>
    </row>
    <row r="17" spans="2:42" ht="16.5" customHeight="1">
      <c r="C17" s="134" t="s">
        <v>2671</v>
      </c>
      <c r="D17" s="134" t="s">
        <v>2672</v>
      </c>
    </row>
    <row r="18" spans="2:42" ht="16.5" customHeight="1">
      <c r="C18" s="134" t="s">
        <v>2673</v>
      </c>
      <c r="D18" s="134" t="s">
        <v>2674</v>
      </c>
      <c r="Z18" s="548" t="s">
        <v>2675</v>
      </c>
      <c r="AA18" s="549"/>
      <c r="AB18" s="134" t="s">
        <v>2676</v>
      </c>
    </row>
    <row r="19" spans="2:42" ht="16.5" customHeight="1">
      <c r="C19" s="134" t="s">
        <v>2677</v>
      </c>
      <c r="D19" s="134" t="s">
        <v>2678</v>
      </c>
      <c r="Z19" s="548" t="s">
        <v>2679</v>
      </c>
      <c r="AA19" s="549"/>
      <c r="AB19" s="134" t="s">
        <v>2680</v>
      </c>
    </row>
    <row r="20" spans="2:42" ht="16.5" customHeight="1">
      <c r="C20" s="133" t="s">
        <v>2640</v>
      </c>
      <c r="D20" s="146" t="s">
        <v>2889</v>
      </c>
      <c r="Y20" s="135"/>
    </row>
    <row r="21" spans="2:42" ht="16.5" customHeight="1">
      <c r="X21" s="134" t="s">
        <v>2681</v>
      </c>
      <c r="Z21" s="548" t="s">
        <v>2682</v>
      </c>
      <c r="AA21" s="549"/>
      <c r="AB21" s="134" t="s">
        <v>2683</v>
      </c>
    </row>
    <row r="22" spans="2:42" ht="16.5" customHeight="1">
      <c r="B22" s="134" t="s">
        <v>2684</v>
      </c>
      <c r="C22" s="134" t="s">
        <v>2685</v>
      </c>
      <c r="D22" s="134" t="s">
        <v>2686</v>
      </c>
      <c r="Z22" s="134" t="s">
        <v>2687</v>
      </c>
      <c r="AA22" s="134" t="s">
        <v>2688</v>
      </c>
      <c r="AB22" s="134" t="s">
        <v>2689</v>
      </c>
      <c r="AC22" s="134" t="s">
        <v>2690</v>
      </c>
      <c r="AD22" s="134" t="s">
        <v>2691</v>
      </c>
      <c r="AE22" s="134" t="s">
        <v>2692</v>
      </c>
      <c r="AF22" s="134" t="s">
        <v>2693</v>
      </c>
      <c r="AG22" s="134" t="s">
        <v>2694</v>
      </c>
      <c r="AH22" s="134" t="s">
        <v>2695</v>
      </c>
    </row>
    <row r="23" spans="2:42" ht="16.5" customHeight="1">
      <c r="X23" s="133">
        <v>1</v>
      </c>
      <c r="Y23" s="133">
        <v>9</v>
      </c>
      <c r="Z23" s="134" t="s">
        <v>2215</v>
      </c>
      <c r="AA23" s="136">
        <v>1</v>
      </c>
      <c r="AB23" s="137">
        <f t="shared" ref="AB23:AH23" si="0">1/SUM(AJ$23:AJ$32)*AJ23</f>
        <v>0.50048875855327468</v>
      </c>
      <c r="AC23" s="137">
        <f t="shared" si="0"/>
        <v>0.43016825558677591</v>
      </c>
      <c r="AD23" s="137">
        <f t="shared" si="0"/>
        <v>0.33921585523481257</v>
      </c>
      <c r="AE23" s="137">
        <f t="shared" si="0"/>
        <v>0.22405804992033429</v>
      </c>
      <c r="AF23" s="137">
        <f t="shared" si="0"/>
        <v>0.1</v>
      </c>
      <c r="AG23" s="137">
        <f t="shared" si="0"/>
        <v>1.989132181335123E-2</v>
      </c>
      <c r="AH23" s="138">
        <f t="shared" si="0"/>
        <v>9.7751710654936461E-4</v>
      </c>
      <c r="AJ23" s="139">
        <f t="shared" ref="AJ23:AP23" si="1">AJ24*AB$33</f>
        <v>512</v>
      </c>
      <c r="AK23" s="140">
        <f t="shared" si="1"/>
        <v>153.93679428100586</v>
      </c>
      <c r="AL23" s="141">
        <f t="shared" si="1"/>
        <v>38.443359375</v>
      </c>
      <c r="AM23" s="142">
        <f t="shared" si="1"/>
        <v>7.4505805969238281</v>
      </c>
      <c r="AN23" s="142">
        <f t="shared" si="1"/>
        <v>1</v>
      </c>
      <c r="AO23" s="143">
        <f t="shared" si="1"/>
        <v>7.5084686279296875E-2</v>
      </c>
      <c r="AP23" s="144">
        <f t="shared" si="1"/>
        <v>1.953125E-3</v>
      </c>
    </row>
    <row r="24" spans="2:42" ht="16.5" customHeight="1">
      <c r="B24" s="134" t="s">
        <v>74</v>
      </c>
      <c r="C24" s="134" t="s">
        <v>2581</v>
      </c>
      <c r="D24" s="134" t="s">
        <v>2696</v>
      </c>
      <c r="X24" s="133">
        <v>2</v>
      </c>
      <c r="Y24" s="133">
        <v>8</v>
      </c>
      <c r="Z24" s="134" t="s">
        <v>2216</v>
      </c>
      <c r="AA24" s="136">
        <v>0.9</v>
      </c>
      <c r="AB24" s="137">
        <f t="shared" ref="AB24:AH24" si="2">1/SUM(AJ$23:AJ$32)*AJ24</f>
        <v>0.25024437927663734</v>
      </c>
      <c r="AC24" s="137">
        <f t="shared" si="2"/>
        <v>0.24581043176387196</v>
      </c>
      <c r="AD24" s="137">
        <f t="shared" si="2"/>
        <v>0.22614390348987504</v>
      </c>
      <c r="AE24" s="137">
        <f t="shared" si="2"/>
        <v>0.17924643993626743</v>
      </c>
      <c r="AF24" s="137">
        <f t="shared" si="2"/>
        <v>0.1</v>
      </c>
      <c r="AG24" s="137">
        <f t="shared" si="2"/>
        <v>2.6521762417801638E-2</v>
      </c>
      <c r="AH24" s="137">
        <f t="shared" si="2"/>
        <v>1.9550342130987292E-3</v>
      </c>
      <c r="AJ24" s="139">
        <f t="shared" ref="AJ24:AP24" si="3">AJ25*AB$33</f>
        <v>256</v>
      </c>
      <c r="AK24" s="140">
        <f t="shared" si="3"/>
        <v>87.963882446289063</v>
      </c>
      <c r="AL24" s="141">
        <f t="shared" si="3"/>
        <v>25.62890625</v>
      </c>
      <c r="AM24" s="142">
        <f t="shared" si="3"/>
        <v>5.9604644775390625</v>
      </c>
      <c r="AN24" s="142">
        <f t="shared" si="3"/>
        <v>1</v>
      </c>
      <c r="AO24" s="143">
        <f t="shared" si="3"/>
        <v>0.1001129150390625</v>
      </c>
      <c r="AP24" s="144">
        <f t="shared" si="3"/>
        <v>3.90625E-3</v>
      </c>
    </row>
    <row r="25" spans="2:42" ht="16.5" customHeight="1">
      <c r="C25" s="134" t="s">
        <v>2697</v>
      </c>
      <c r="D25" s="134" t="s">
        <v>2698</v>
      </c>
      <c r="X25" s="133">
        <v>3</v>
      </c>
      <c r="Y25" s="133">
        <v>7</v>
      </c>
      <c r="Z25" s="134" t="s">
        <v>2217</v>
      </c>
      <c r="AA25" s="136">
        <v>0.85</v>
      </c>
      <c r="AB25" s="137">
        <f t="shared" ref="AB25:AH25" si="4">1/SUM(AJ$23:AJ$32)*AJ25</f>
        <v>0.12512218963831867</v>
      </c>
      <c r="AC25" s="137">
        <f t="shared" si="4"/>
        <v>0.14046310386506969</v>
      </c>
      <c r="AD25" s="137">
        <f t="shared" si="4"/>
        <v>0.15076260232658337</v>
      </c>
      <c r="AE25" s="137">
        <f t="shared" si="4"/>
        <v>0.14339715194901395</v>
      </c>
      <c r="AF25" s="137">
        <f t="shared" si="4"/>
        <v>0.1</v>
      </c>
      <c r="AG25" s="137">
        <f t="shared" si="4"/>
        <v>3.5362349890402184E-2</v>
      </c>
      <c r="AH25" s="137">
        <f t="shared" si="4"/>
        <v>3.9100684261974585E-3</v>
      </c>
      <c r="AJ25" s="139">
        <f t="shared" ref="AJ25:AP25" si="5">AJ26*AB$33</f>
        <v>128</v>
      </c>
      <c r="AK25" s="140">
        <f t="shared" si="5"/>
        <v>50.26507568359375</v>
      </c>
      <c r="AL25" s="141">
        <f t="shared" si="5"/>
        <v>17.0859375</v>
      </c>
      <c r="AM25" s="142">
        <f t="shared" si="5"/>
        <v>4.76837158203125</v>
      </c>
      <c r="AN25" s="142">
        <f t="shared" si="5"/>
        <v>1</v>
      </c>
      <c r="AO25" s="143">
        <f t="shared" si="5"/>
        <v>0.13348388671875</v>
      </c>
      <c r="AP25" s="144">
        <f t="shared" si="5"/>
        <v>7.8125E-3</v>
      </c>
    </row>
    <row r="26" spans="2:42" ht="16.5" customHeight="1">
      <c r="C26" s="134" t="s">
        <v>2699</v>
      </c>
      <c r="D26" s="134" t="s">
        <v>2700</v>
      </c>
      <c r="X26" s="133">
        <v>4</v>
      </c>
      <c r="Y26" s="133">
        <v>6</v>
      </c>
      <c r="Z26" s="134" t="s">
        <v>2218</v>
      </c>
      <c r="AA26" s="136">
        <v>0.8</v>
      </c>
      <c r="AB26" s="137">
        <f t="shared" ref="AB26:AH26" si="6">1/SUM(AJ$23:AJ$32)*AJ26</f>
        <v>6.2561094819159335E-2</v>
      </c>
      <c r="AC26" s="137">
        <f t="shared" si="6"/>
        <v>8.0264630780039814E-2</v>
      </c>
      <c r="AD26" s="137">
        <f t="shared" si="6"/>
        <v>0.10050840155105557</v>
      </c>
      <c r="AE26" s="137">
        <f t="shared" si="6"/>
        <v>0.11471772155921116</v>
      </c>
      <c r="AF26" s="137">
        <f t="shared" si="6"/>
        <v>0.1</v>
      </c>
      <c r="AG26" s="137">
        <f t="shared" si="6"/>
        <v>4.7149799853869578E-2</v>
      </c>
      <c r="AH26" s="137">
        <f t="shared" si="6"/>
        <v>7.8201368523949169E-3</v>
      </c>
      <c r="AJ26" s="139">
        <f t="shared" ref="AJ26:AP26" si="7">AJ27*AB$33</f>
        <v>64</v>
      </c>
      <c r="AK26" s="140">
        <f t="shared" si="7"/>
        <v>28.722900390625</v>
      </c>
      <c r="AL26" s="141">
        <f t="shared" si="7"/>
        <v>11.390625</v>
      </c>
      <c r="AM26" s="142">
        <f t="shared" si="7"/>
        <v>3.814697265625</v>
      </c>
      <c r="AN26" s="142">
        <f t="shared" si="7"/>
        <v>1</v>
      </c>
      <c r="AO26" s="143">
        <f t="shared" si="7"/>
        <v>0.177978515625</v>
      </c>
      <c r="AP26" s="144">
        <f t="shared" si="7"/>
        <v>1.5625E-2</v>
      </c>
    </row>
    <row r="27" spans="2:42" ht="16.5" customHeight="1">
      <c r="C27" s="134" t="s">
        <v>2701</v>
      </c>
      <c r="D27" s="134" t="s">
        <v>2702</v>
      </c>
      <c r="X27" s="133">
        <v>5</v>
      </c>
      <c r="Y27" s="133">
        <v>5</v>
      </c>
      <c r="Z27" s="134" t="s">
        <v>2219</v>
      </c>
      <c r="AA27" s="136">
        <v>0.75</v>
      </c>
      <c r="AB27" s="137">
        <f t="shared" ref="AB27:AH27" si="8">1/SUM(AJ$23:AJ$32)*AJ27</f>
        <v>3.1280547409579668E-2</v>
      </c>
      <c r="AC27" s="137">
        <f t="shared" si="8"/>
        <v>4.5865503302879897E-2</v>
      </c>
      <c r="AD27" s="137">
        <f t="shared" si="8"/>
        <v>6.7005601034037049E-2</v>
      </c>
      <c r="AE27" s="137">
        <f t="shared" si="8"/>
        <v>9.1774177247368929E-2</v>
      </c>
      <c r="AF27" s="137">
        <f t="shared" si="8"/>
        <v>0.1</v>
      </c>
      <c r="AG27" s="137">
        <f t="shared" si="8"/>
        <v>6.2866399805159442E-2</v>
      </c>
      <c r="AH27" s="137">
        <f t="shared" si="8"/>
        <v>1.5640273704789834E-2</v>
      </c>
      <c r="AJ27" s="139">
        <f t="shared" ref="AJ27:AP27" si="9">AJ28*AB$33</f>
        <v>32</v>
      </c>
      <c r="AK27" s="140">
        <f t="shared" si="9"/>
        <v>16.4130859375</v>
      </c>
      <c r="AL27" s="141">
        <f t="shared" si="9"/>
        <v>7.59375</v>
      </c>
      <c r="AM27" s="142">
        <f t="shared" si="9"/>
        <v>3.0517578125</v>
      </c>
      <c r="AN27" s="142">
        <f t="shared" si="9"/>
        <v>1</v>
      </c>
      <c r="AO27" s="143">
        <f t="shared" si="9"/>
        <v>0.2373046875</v>
      </c>
      <c r="AP27" s="144">
        <f t="shared" si="9"/>
        <v>3.125E-2</v>
      </c>
    </row>
    <row r="28" spans="2:42" ht="16.5" customHeight="1">
      <c r="C28" s="134" t="s">
        <v>2703</v>
      </c>
      <c r="D28" s="134" t="s">
        <v>2704</v>
      </c>
      <c r="X28" s="133">
        <v>6</v>
      </c>
      <c r="Y28" s="133">
        <v>4</v>
      </c>
      <c r="Z28" s="134" t="s">
        <v>2220</v>
      </c>
      <c r="AA28" s="136">
        <v>0.7</v>
      </c>
      <c r="AB28" s="137">
        <f t="shared" ref="AB28:AH28" si="10">1/SUM(AJ$23:AJ$32)*AJ28</f>
        <v>1.5640273704789834E-2</v>
      </c>
      <c r="AC28" s="137">
        <f t="shared" si="10"/>
        <v>2.6208859030217083E-2</v>
      </c>
      <c r="AD28" s="137">
        <f t="shared" si="10"/>
        <v>4.4670400689358035E-2</v>
      </c>
      <c r="AE28" s="137">
        <f t="shared" si="10"/>
        <v>7.3419341797895138E-2</v>
      </c>
      <c r="AF28" s="137">
        <f t="shared" si="10"/>
        <v>0.1</v>
      </c>
      <c r="AG28" s="137">
        <f t="shared" si="10"/>
        <v>8.3821866406879247E-2</v>
      </c>
      <c r="AH28" s="137">
        <f t="shared" si="10"/>
        <v>3.1280547409579668E-2</v>
      </c>
      <c r="AJ28" s="139">
        <f t="shared" ref="AJ28:AP28" si="11">AJ29*AB$33</f>
        <v>16</v>
      </c>
      <c r="AK28" s="140">
        <f t="shared" si="11"/>
        <v>9.37890625</v>
      </c>
      <c r="AL28" s="141">
        <f t="shared" si="11"/>
        <v>5.0625</v>
      </c>
      <c r="AM28" s="142">
        <f t="shared" si="11"/>
        <v>2.44140625</v>
      </c>
      <c r="AN28" s="142">
        <f t="shared" si="11"/>
        <v>1</v>
      </c>
      <c r="AO28" s="143">
        <f t="shared" si="11"/>
        <v>0.31640625</v>
      </c>
      <c r="AP28" s="144">
        <f t="shared" si="11"/>
        <v>6.25E-2</v>
      </c>
    </row>
    <row r="29" spans="2:42" ht="16.5" customHeight="1">
      <c r="C29" s="134" t="s">
        <v>2660</v>
      </c>
      <c r="D29" s="134" t="s">
        <v>2705</v>
      </c>
      <c r="X29" s="133">
        <v>7</v>
      </c>
      <c r="Y29" s="133">
        <v>3</v>
      </c>
      <c r="Z29" s="134" t="s">
        <v>2221</v>
      </c>
      <c r="AA29" s="136">
        <v>0.65</v>
      </c>
      <c r="AB29" s="137">
        <f t="shared" ref="AB29:AH29" si="12">1/SUM(AJ$23:AJ$32)*AJ29</f>
        <v>7.8201368523949169E-3</v>
      </c>
      <c r="AC29" s="137">
        <f t="shared" si="12"/>
        <v>1.4976490874409762E-2</v>
      </c>
      <c r="AD29" s="137">
        <f t="shared" si="12"/>
        <v>2.9780267126238689E-2</v>
      </c>
      <c r="AE29" s="137">
        <f t="shared" si="12"/>
        <v>5.8735473438316109E-2</v>
      </c>
      <c r="AF29" s="137">
        <f t="shared" si="12"/>
        <v>0.1</v>
      </c>
      <c r="AG29" s="137">
        <f t="shared" si="12"/>
        <v>0.11176248854250567</v>
      </c>
      <c r="AH29" s="137">
        <f t="shared" si="12"/>
        <v>6.2561094819159335E-2</v>
      </c>
      <c r="AJ29" s="139">
        <f t="shared" ref="AJ29:AP29" si="13">AJ30*AB$33</f>
        <v>8</v>
      </c>
      <c r="AK29" s="140">
        <f t="shared" si="13"/>
        <v>5.359375</v>
      </c>
      <c r="AL29" s="141">
        <f t="shared" si="13"/>
        <v>3.375</v>
      </c>
      <c r="AM29" s="142">
        <f t="shared" si="13"/>
        <v>1.953125</v>
      </c>
      <c r="AN29" s="142">
        <f t="shared" si="13"/>
        <v>1</v>
      </c>
      <c r="AO29" s="143">
        <f t="shared" si="13"/>
        <v>0.421875</v>
      </c>
      <c r="AP29" s="143">
        <f t="shared" si="13"/>
        <v>0.125</v>
      </c>
    </row>
    <row r="30" spans="2:42" ht="16.5" customHeight="1">
      <c r="C30" s="134" t="s">
        <v>2706</v>
      </c>
      <c r="D30" s="134" t="s">
        <v>2707</v>
      </c>
      <c r="X30" s="133">
        <v>8</v>
      </c>
      <c r="Y30" s="133">
        <v>2</v>
      </c>
      <c r="Z30" s="134" t="s">
        <v>2222</v>
      </c>
      <c r="AA30" s="136">
        <v>0.6</v>
      </c>
      <c r="AB30" s="137">
        <f t="shared" ref="AB30:AH30" si="14">1/SUM(AJ$23:AJ$32)*AJ30</f>
        <v>3.9100684261974585E-3</v>
      </c>
      <c r="AC30" s="137">
        <f t="shared" si="14"/>
        <v>8.5579947853770075E-3</v>
      </c>
      <c r="AD30" s="137">
        <f t="shared" si="14"/>
        <v>1.9853511417492458E-2</v>
      </c>
      <c r="AE30" s="137">
        <f t="shared" si="14"/>
        <v>4.6988378750652891E-2</v>
      </c>
      <c r="AF30" s="137">
        <f t="shared" si="14"/>
        <v>0.1</v>
      </c>
      <c r="AG30" s="137">
        <f t="shared" si="14"/>
        <v>0.14901665139000755</v>
      </c>
      <c r="AH30" s="137">
        <f t="shared" si="14"/>
        <v>0.12512218963831867</v>
      </c>
      <c r="AJ30" s="139">
        <f t="shared" ref="AJ30:AP30" si="15">AJ31*AB$33</f>
        <v>4</v>
      </c>
      <c r="AK30" s="140">
        <f t="shared" si="15"/>
        <v>3.0625</v>
      </c>
      <c r="AL30" s="141">
        <f t="shared" si="15"/>
        <v>2.25</v>
      </c>
      <c r="AM30" s="142">
        <f t="shared" si="15"/>
        <v>1.5625</v>
      </c>
      <c r="AN30" s="142">
        <f t="shared" si="15"/>
        <v>1</v>
      </c>
      <c r="AO30" s="142">
        <f t="shared" si="15"/>
        <v>0.5625</v>
      </c>
      <c r="AP30" s="142">
        <f t="shared" si="15"/>
        <v>0.25</v>
      </c>
    </row>
    <row r="31" spans="2:42" ht="16.5" customHeight="1">
      <c r="C31" s="134" t="s">
        <v>2708</v>
      </c>
      <c r="D31" s="134" t="s">
        <v>2709</v>
      </c>
      <c r="X31" s="133">
        <v>9</v>
      </c>
      <c r="Y31" s="133">
        <v>1</v>
      </c>
      <c r="Z31" s="134" t="s">
        <v>2223</v>
      </c>
      <c r="AA31" s="136">
        <v>0.55000000000000004</v>
      </c>
      <c r="AB31" s="137">
        <f t="shared" ref="AB31:AH31" si="16">1/SUM(AJ$23:AJ$32)*AJ31</f>
        <v>1.9550342130987292E-3</v>
      </c>
      <c r="AC31" s="137">
        <f t="shared" si="16"/>
        <v>4.8902827345011467E-3</v>
      </c>
      <c r="AD31" s="137">
        <f t="shared" si="16"/>
        <v>1.3235674278328306E-2</v>
      </c>
      <c r="AE31" s="137">
        <f t="shared" si="16"/>
        <v>3.7590703000522308E-2</v>
      </c>
      <c r="AF31" s="137">
        <f t="shared" si="16"/>
        <v>0.1</v>
      </c>
      <c r="AG31" s="137">
        <f t="shared" si="16"/>
        <v>0.19868886852001008</v>
      </c>
      <c r="AH31" s="137">
        <f t="shared" si="16"/>
        <v>0.25024437927663734</v>
      </c>
      <c r="AJ31" s="139">
        <f t="shared" ref="AJ31:AP31" si="17">AJ32*AB$33</f>
        <v>2</v>
      </c>
      <c r="AK31" s="141">
        <f t="shared" si="17"/>
        <v>1.75</v>
      </c>
      <c r="AL31" s="141">
        <f t="shared" si="17"/>
        <v>1.5</v>
      </c>
      <c r="AM31" s="141">
        <f t="shared" si="17"/>
        <v>1.25</v>
      </c>
      <c r="AN31" s="141">
        <f t="shared" si="17"/>
        <v>1</v>
      </c>
      <c r="AO31" s="141">
        <f t="shared" si="17"/>
        <v>0.75</v>
      </c>
      <c r="AP31" s="141">
        <f t="shared" si="17"/>
        <v>0.5</v>
      </c>
    </row>
    <row r="32" spans="2:42" ht="16.5" customHeight="1">
      <c r="C32" s="134" t="s">
        <v>2710</v>
      </c>
      <c r="D32" s="134" t="s">
        <v>2711</v>
      </c>
      <c r="X32" s="133">
        <v>10</v>
      </c>
      <c r="Y32" s="133">
        <v>0</v>
      </c>
      <c r="Z32" s="134" t="s">
        <v>2224</v>
      </c>
      <c r="AA32" s="136">
        <v>0.5</v>
      </c>
      <c r="AB32" s="138">
        <f t="shared" ref="AB32:AH32" si="18">1/SUM(AJ$23:AJ$32)*AJ32</f>
        <v>9.7751710654936461E-4</v>
      </c>
      <c r="AC32" s="137">
        <f t="shared" si="18"/>
        <v>2.7944472768577982E-3</v>
      </c>
      <c r="AD32" s="137">
        <f t="shared" si="18"/>
        <v>8.8237828522188706E-3</v>
      </c>
      <c r="AE32" s="137">
        <f t="shared" si="18"/>
        <v>3.0072562400417849E-2</v>
      </c>
      <c r="AF32" s="137">
        <f t="shared" si="18"/>
        <v>0.1</v>
      </c>
      <c r="AG32" s="137">
        <f t="shared" si="18"/>
        <v>0.26491849136001344</v>
      </c>
      <c r="AH32" s="137">
        <f t="shared" si="18"/>
        <v>0.50048875855327468</v>
      </c>
      <c r="AJ32" s="134">
        <v>1</v>
      </c>
      <c r="AK32" s="134">
        <v>1</v>
      </c>
      <c r="AL32" s="134">
        <v>1</v>
      </c>
      <c r="AM32" s="134">
        <v>1</v>
      </c>
      <c r="AN32" s="134">
        <v>1</v>
      </c>
      <c r="AO32" s="134">
        <v>1</v>
      </c>
      <c r="AP32" s="134">
        <v>1</v>
      </c>
    </row>
    <row r="33" spans="2:34" ht="16.5" customHeight="1">
      <c r="C33" s="134" t="s">
        <v>2712</v>
      </c>
      <c r="D33" s="134" t="s">
        <v>2713</v>
      </c>
      <c r="AB33" s="133">
        <v>2</v>
      </c>
      <c r="AC33" s="133">
        <v>1.75</v>
      </c>
      <c r="AD33" s="133">
        <v>1.5</v>
      </c>
      <c r="AE33" s="133">
        <v>1.25</v>
      </c>
      <c r="AF33" s="133">
        <v>1</v>
      </c>
      <c r="AG33" s="133">
        <v>0.75</v>
      </c>
      <c r="AH33" s="133">
        <v>0.5</v>
      </c>
    </row>
    <row r="34" spans="2:34" ht="16.5" customHeight="1">
      <c r="C34" s="134" t="s">
        <v>2714</v>
      </c>
      <c r="D34" s="134" t="s">
        <v>2715</v>
      </c>
    </row>
    <row r="35" spans="2:34" ht="16.5" customHeight="1">
      <c r="B35" s="133"/>
      <c r="C35" s="133" t="s">
        <v>2716</v>
      </c>
      <c r="D35" s="133" t="s">
        <v>2717</v>
      </c>
      <c r="E35" s="133"/>
    </row>
    <row r="36" spans="2:34" ht="16.5" customHeight="1"/>
    <row r="37" spans="2:34" ht="16.5" customHeight="1">
      <c r="B37" s="134" t="s">
        <v>2718</v>
      </c>
      <c r="C37" s="134" t="s">
        <v>2719</v>
      </c>
      <c r="D37" s="134" t="s">
        <v>2720</v>
      </c>
    </row>
    <row r="38" spans="2:34" ht="16.5" customHeight="1">
      <c r="C38" s="134" t="s">
        <v>2721</v>
      </c>
      <c r="D38" s="134" t="s">
        <v>2722</v>
      </c>
    </row>
    <row r="39" spans="2:34" ht="16.5" customHeight="1">
      <c r="C39" s="134" t="s">
        <v>2723</v>
      </c>
      <c r="D39" s="134" t="s">
        <v>2724</v>
      </c>
    </row>
    <row r="40" spans="2:34" ht="16.5" customHeight="1"/>
    <row r="41" spans="2:34" ht="16.5" customHeight="1">
      <c r="B41" s="134" t="s">
        <v>2725</v>
      </c>
      <c r="C41" s="134" t="s">
        <v>2726</v>
      </c>
      <c r="D41" s="134" t="s">
        <v>2727</v>
      </c>
    </row>
    <row r="42" spans="2:34" ht="16.5" customHeight="1">
      <c r="C42" s="134" t="s">
        <v>2657</v>
      </c>
      <c r="D42" s="134" t="s">
        <v>2728</v>
      </c>
    </row>
    <row r="43" spans="2:34" ht="16.5" customHeight="1">
      <c r="C43" s="134" t="s">
        <v>2729</v>
      </c>
      <c r="D43" s="134" t="s">
        <v>2730</v>
      </c>
    </row>
    <row r="44" spans="2:34" ht="16.5" customHeight="1">
      <c r="C44" s="134" t="s">
        <v>2731</v>
      </c>
      <c r="D44" s="134" t="s">
        <v>2732</v>
      </c>
      <c r="Q44" s="134" t="s">
        <v>2581</v>
      </c>
      <c r="R44" s="134" t="s">
        <v>2733</v>
      </c>
      <c r="S44" s="134" t="s">
        <v>2734</v>
      </c>
      <c r="T44" s="134" t="s">
        <v>2735</v>
      </c>
      <c r="V44" s="134" t="s">
        <v>2736</v>
      </c>
    </row>
    <row r="45" spans="2:34" ht="16.5" customHeight="1">
      <c r="C45" s="134" t="s">
        <v>2737</v>
      </c>
      <c r="D45" s="134" t="s">
        <v>2738</v>
      </c>
      <c r="Q45" s="134" t="s">
        <v>2739</v>
      </c>
      <c r="R45" s="134" t="s">
        <v>2740</v>
      </c>
      <c r="S45" s="134" t="s">
        <v>2741</v>
      </c>
      <c r="T45" s="134" t="s">
        <v>2742</v>
      </c>
      <c r="V45" s="134" t="s">
        <v>2743</v>
      </c>
    </row>
    <row r="46" spans="2:34" ht="16.5" customHeight="1">
      <c r="C46" s="134" t="s">
        <v>2708</v>
      </c>
      <c r="D46" s="134" t="s">
        <v>2744</v>
      </c>
      <c r="Q46" s="134" t="s">
        <v>2745</v>
      </c>
      <c r="R46" s="134" t="s">
        <v>2746</v>
      </c>
      <c r="S46" s="134" t="s">
        <v>2747</v>
      </c>
      <c r="T46" s="134" t="s">
        <v>2748</v>
      </c>
      <c r="U46" s="134" t="s">
        <v>2749</v>
      </c>
      <c r="V46" s="134" t="s">
        <v>2750</v>
      </c>
    </row>
    <row r="47" spans="2:34" ht="16.5" customHeight="1">
      <c r="Q47" s="134" t="s">
        <v>2751</v>
      </c>
      <c r="R47" s="134" t="s">
        <v>2752</v>
      </c>
      <c r="S47" s="134" t="s">
        <v>2753</v>
      </c>
      <c r="T47" s="134" t="s">
        <v>2754</v>
      </c>
      <c r="U47" s="134" t="s">
        <v>2755</v>
      </c>
      <c r="V47" s="134" t="s">
        <v>2756</v>
      </c>
      <c r="Y47" s="134" t="s">
        <v>1710</v>
      </c>
      <c r="Z47" s="134" t="s">
        <v>2757</v>
      </c>
      <c r="AA47" s="134" t="s">
        <v>2758</v>
      </c>
      <c r="AB47" s="134" t="s">
        <v>2759</v>
      </c>
    </row>
    <row r="48" spans="2:34" ht="16.5" customHeight="1">
      <c r="B48" s="134" t="s">
        <v>2760</v>
      </c>
      <c r="C48" s="134" t="s">
        <v>2761</v>
      </c>
      <c r="D48" s="134" t="s">
        <v>2762</v>
      </c>
      <c r="Q48" s="134" t="s">
        <v>2763</v>
      </c>
      <c r="R48" s="134" t="s">
        <v>2764</v>
      </c>
      <c r="S48" s="134" t="s">
        <v>2765</v>
      </c>
      <c r="T48" s="134" t="s">
        <v>2766</v>
      </c>
      <c r="U48" s="134" t="s">
        <v>2767</v>
      </c>
      <c r="V48" s="134" t="s">
        <v>2768</v>
      </c>
      <c r="Y48" s="134" t="s">
        <v>2769</v>
      </c>
      <c r="Z48" s="134" t="s">
        <v>2770</v>
      </c>
      <c r="AA48" s="134" t="s">
        <v>2771</v>
      </c>
      <c r="AB48" s="134" t="s">
        <v>2772</v>
      </c>
    </row>
    <row r="49" spans="3:32" ht="16.5" customHeight="1">
      <c r="C49" s="134" t="s">
        <v>2761</v>
      </c>
      <c r="D49" s="134" t="s">
        <v>2773</v>
      </c>
      <c r="Q49" s="134" t="s">
        <v>2774</v>
      </c>
      <c r="R49" s="134" t="s">
        <v>2775</v>
      </c>
      <c r="S49" s="134" t="s">
        <v>2776</v>
      </c>
      <c r="T49" s="134" t="s">
        <v>2777</v>
      </c>
      <c r="U49" s="134" t="s">
        <v>2778</v>
      </c>
      <c r="V49" s="134" t="s">
        <v>2779</v>
      </c>
      <c r="Y49" s="134" t="s">
        <v>2780</v>
      </c>
      <c r="Z49" s="134" t="s">
        <v>2781</v>
      </c>
      <c r="AA49" s="134" t="s">
        <v>2782</v>
      </c>
      <c r="AB49" s="134" t="s">
        <v>2783</v>
      </c>
    </row>
    <row r="50" spans="3:32" ht="16.5" customHeight="1">
      <c r="C50" s="134" t="s">
        <v>2784</v>
      </c>
      <c r="D50" s="134" t="s">
        <v>2785</v>
      </c>
      <c r="Q50" s="134" t="s">
        <v>2786</v>
      </c>
      <c r="R50" s="134" t="s">
        <v>2787</v>
      </c>
      <c r="S50" s="134" t="s">
        <v>2788</v>
      </c>
      <c r="T50" s="134" t="s">
        <v>2789</v>
      </c>
      <c r="U50" s="134" t="s">
        <v>2790</v>
      </c>
      <c r="V50" s="134" t="s">
        <v>2791</v>
      </c>
      <c r="Y50" s="134" t="s">
        <v>2792</v>
      </c>
      <c r="Z50" s="134" t="s">
        <v>2793</v>
      </c>
      <c r="AA50" s="134" t="s">
        <v>2794</v>
      </c>
      <c r="AB50" s="134" t="s">
        <v>2795</v>
      </c>
    </row>
    <row r="51" spans="3:32" ht="16.5" customHeight="1">
      <c r="C51" s="134" t="s">
        <v>2796</v>
      </c>
      <c r="D51" s="134" t="s">
        <v>2797</v>
      </c>
      <c r="O51" s="145"/>
      <c r="P51" s="145"/>
      <c r="Q51" s="145" t="s">
        <v>2798</v>
      </c>
      <c r="R51" s="145" t="s">
        <v>2799</v>
      </c>
      <c r="S51" s="145" t="s">
        <v>2800</v>
      </c>
      <c r="T51" s="134" t="s">
        <v>2801</v>
      </c>
      <c r="U51" s="134" t="s">
        <v>2802</v>
      </c>
      <c r="V51" s="145" t="s">
        <v>2803</v>
      </c>
      <c r="W51" s="145"/>
      <c r="X51" s="145"/>
      <c r="Y51" s="134" t="s">
        <v>2804</v>
      </c>
      <c r="Z51" s="134" t="s">
        <v>2805</v>
      </c>
      <c r="AA51" s="134" t="s">
        <v>2806</v>
      </c>
      <c r="AB51" s="134" t="s">
        <v>2807</v>
      </c>
      <c r="AC51" s="133"/>
      <c r="AD51" s="133"/>
      <c r="AE51" s="133"/>
      <c r="AF51" s="133"/>
    </row>
    <row r="52" spans="3:32" ht="16.5" customHeight="1">
      <c r="C52" s="134" t="s">
        <v>2760</v>
      </c>
      <c r="D52" s="134" t="s">
        <v>2808</v>
      </c>
      <c r="O52" s="145"/>
      <c r="P52" s="145"/>
      <c r="Q52" s="145" t="s">
        <v>2809</v>
      </c>
      <c r="R52" s="145" t="s">
        <v>2810</v>
      </c>
      <c r="S52" s="145" t="s">
        <v>2811</v>
      </c>
      <c r="U52" s="134" t="s">
        <v>2812</v>
      </c>
      <c r="V52" s="145" t="s">
        <v>2813</v>
      </c>
      <c r="W52" s="145"/>
      <c r="X52" s="145"/>
      <c r="Y52" s="134" t="s">
        <v>2814</v>
      </c>
      <c r="Z52" s="134" t="s">
        <v>2815</v>
      </c>
      <c r="AA52" s="134" t="s">
        <v>2816</v>
      </c>
      <c r="AB52" s="134" t="s">
        <v>2817</v>
      </c>
      <c r="AC52" s="133"/>
      <c r="AD52" s="133"/>
      <c r="AE52" s="133"/>
      <c r="AF52" s="133"/>
    </row>
    <row r="53" spans="3:32" ht="16.5" customHeight="1">
      <c r="C53" s="134" t="s">
        <v>2818</v>
      </c>
      <c r="D53" s="134" t="s">
        <v>2819</v>
      </c>
      <c r="O53" s="145"/>
      <c r="P53" s="145"/>
      <c r="Q53" s="145" t="s">
        <v>2820</v>
      </c>
      <c r="R53" s="145" t="s">
        <v>2821</v>
      </c>
      <c r="S53" s="134" t="s">
        <v>2822</v>
      </c>
      <c r="U53" s="145"/>
      <c r="V53" s="134" t="s">
        <v>2823</v>
      </c>
      <c r="W53" s="145"/>
      <c r="X53" s="145"/>
      <c r="Y53" s="145"/>
      <c r="Z53" s="145"/>
      <c r="AA53" s="145"/>
      <c r="AB53" s="145"/>
      <c r="AC53" s="133"/>
      <c r="AD53" s="133"/>
      <c r="AE53" s="133"/>
      <c r="AF53" s="133"/>
    </row>
    <row r="54" spans="3:32" ht="16.5" customHeight="1">
      <c r="C54" s="134" t="s">
        <v>2824</v>
      </c>
      <c r="D54" s="134" t="s">
        <v>2825</v>
      </c>
      <c r="O54" s="145"/>
      <c r="P54" s="145"/>
      <c r="Q54" s="145" t="s">
        <v>2826</v>
      </c>
      <c r="R54" s="145"/>
      <c r="S54" s="145" t="s">
        <v>2827</v>
      </c>
      <c r="U54" s="145"/>
      <c r="V54" s="134" t="s">
        <v>2828</v>
      </c>
      <c r="W54" s="145"/>
      <c r="X54" s="145"/>
      <c r="Y54" s="145"/>
      <c r="Z54" s="145"/>
      <c r="AA54" s="145"/>
      <c r="AB54" s="145"/>
      <c r="AC54" s="133"/>
      <c r="AD54" s="133"/>
      <c r="AE54" s="133"/>
      <c r="AF54" s="133"/>
    </row>
    <row r="55" spans="3:32" ht="16.5" customHeight="1">
      <c r="C55" s="134" t="s">
        <v>2225</v>
      </c>
      <c r="D55" s="134" t="s">
        <v>2829</v>
      </c>
      <c r="O55" s="145"/>
      <c r="P55" s="145"/>
      <c r="Q55" s="145" t="s">
        <v>2830</v>
      </c>
      <c r="R55" s="145"/>
      <c r="S55" s="145" t="s">
        <v>2831</v>
      </c>
      <c r="T55" s="145"/>
      <c r="U55" s="145"/>
      <c r="V55" s="134" t="s">
        <v>2832</v>
      </c>
      <c r="W55" s="145"/>
      <c r="X55" s="145"/>
      <c r="Y55" s="145"/>
      <c r="Z55" s="145"/>
      <c r="AA55" s="145"/>
      <c r="AB55" s="145"/>
      <c r="AC55" s="133"/>
      <c r="AD55" s="133"/>
      <c r="AE55" s="133"/>
      <c r="AF55" s="133"/>
    </row>
    <row r="56" spans="3:32" ht="16.5" customHeight="1">
      <c r="C56" s="134" t="s">
        <v>2833</v>
      </c>
      <c r="D56" s="134" t="s">
        <v>2834</v>
      </c>
      <c r="O56" s="145"/>
      <c r="P56" s="145"/>
      <c r="Q56" s="145" t="s">
        <v>2835</v>
      </c>
      <c r="R56" s="145"/>
      <c r="S56" s="145" t="s">
        <v>2836</v>
      </c>
      <c r="T56" s="145"/>
      <c r="U56" s="145"/>
      <c r="V56" s="134" t="s">
        <v>2837</v>
      </c>
      <c r="W56" s="145"/>
      <c r="X56" s="145"/>
      <c r="Y56" s="145"/>
      <c r="Z56" s="145"/>
      <c r="AA56" s="145"/>
      <c r="AB56" s="145"/>
      <c r="AC56" s="133"/>
      <c r="AD56" s="133"/>
      <c r="AE56" s="133"/>
      <c r="AF56" s="133"/>
    </row>
    <row r="57" spans="3:32" ht="16.5" customHeight="1">
      <c r="C57" s="134" t="s">
        <v>2838</v>
      </c>
      <c r="D57" s="134" t="s">
        <v>2839</v>
      </c>
      <c r="O57" s="145"/>
      <c r="P57" s="145"/>
      <c r="Q57" s="145"/>
      <c r="R57" s="145"/>
      <c r="S57" s="145"/>
      <c r="T57" s="145"/>
      <c r="U57" s="145"/>
      <c r="V57" s="145"/>
      <c r="W57" s="145"/>
      <c r="X57" s="145"/>
      <c r="Y57" s="145"/>
      <c r="Z57" s="145"/>
      <c r="AA57" s="145"/>
      <c r="AB57" s="145"/>
      <c r="AC57" s="133"/>
      <c r="AD57" s="133"/>
      <c r="AE57" s="133"/>
      <c r="AF57" s="133"/>
    </row>
    <row r="58" spans="3:32" ht="16.5" customHeight="1">
      <c r="C58" s="134" t="s">
        <v>2840</v>
      </c>
      <c r="D58" s="134" t="s">
        <v>2841</v>
      </c>
    </row>
    <row r="59" spans="3:32" ht="16.5" customHeight="1">
      <c r="C59" s="134" t="s">
        <v>2842</v>
      </c>
      <c r="D59" s="134" t="s">
        <v>2843</v>
      </c>
    </row>
    <row r="60" spans="3:32" ht="16.5" customHeight="1">
      <c r="C60" s="134" t="s">
        <v>2844</v>
      </c>
      <c r="D60" s="146" t="s">
        <v>3133</v>
      </c>
    </row>
    <row r="61" spans="3:32" ht="16.5" customHeight="1">
      <c r="C61" s="134" t="s">
        <v>2845</v>
      </c>
      <c r="D61" s="134" t="s">
        <v>2890</v>
      </c>
      <c r="O61" s="134" t="s">
        <v>2846</v>
      </c>
      <c r="P61" s="134" t="s">
        <v>2847</v>
      </c>
      <c r="R61" s="134" t="s">
        <v>2848</v>
      </c>
    </row>
    <row r="62" spans="3:32" ht="16.5" customHeight="1">
      <c r="C62" s="134" t="s">
        <v>2891</v>
      </c>
      <c r="D62" s="146" t="s">
        <v>2893</v>
      </c>
      <c r="P62" s="134" t="s">
        <v>2849</v>
      </c>
      <c r="R62" s="134" t="s">
        <v>2850</v>
      </c>
    </row>
    <row r="63" spans="3:32" ht="16.5" customHeight="1">
      <c r="C63" s="134" t="s">
        <v>2892</v>
      </c>
      <c r="D63" s="146" t="s">
        <v>2894</v>
      </c>
      <c r="P63" s="134" t="s">
        <v>2851</v>
      </c>
      <c r="R63" s="134" t="s">
        <v>2852</v>
      </c>
    </row>
    <row r="64" spans="3:32" ht="16.5" customHeight="1">
      <c r="P64" s="134" t="s">
        <v>2855</v>
      </c>
      <c r="R64" s="134" t="s">
        <v>2856</v>
      </c>
    </row>
    <row r="65" spans="2:18" ht="16.5" customHeight="1">
      <c r="B65" s="134" t="s">
        <v>2853</v>
      </c>
      <c r="D65" s="134" t="s">
        <v>2854</v>
      </c>
      <c r="P65" s="134" t="s">
        <v>2859</v>
      </c>
      <c r="R65" s="134" t="s">
        <v>2852</v>
      </c>
    </row>
    <row r="66" spans="2:18" ht="16.5" customHeight="1">
      <c r="B66" s="134" t="s">
        <v>2857</v>
      </c>
      <c r="D66" s="134" t="s">
        <v>2858</v>
      </c>
      <c r="P66" s="134" t="s">
        <v>2862</v>
      </c>
      <c r="R66" s="134" t="s">
        <v>2863</v>
      </c>
    </row>
    <row r="67" spans="2:18" ht="16.5" customHeight="1">
      <c r="B67" s="134" t="s">
        <v>2860</v>
      </c>
      <c r="D67" s="134" t="s">
        <v>2861</v>
      </c>
      <c r="P67" s="134" t="s">
        <v>2866</v>
      </c>
      <c r="R67" s="134" t="s">
        <v>2867</v>
      </c>
    </row>
    <row r="68" spans="2:18" ht="16.5" customHeight="1">
      <c r="B68" s="134" t="s">
        <v>2864</v>
      </c>
      <c r="D68" s="134" t="s">
        <v>2865</v>
      </c>
      <c r="P68" s="134" t="s">
        <v>2870</v>
      </c>
      <c r="R68" s="134" t="s">
        <v>2871</v>
      </c>
    </row>
    <row r="69" spans="2:18" ht="16.5" customHeight="1">
      <c r="B69" s="134" t="s">
        <v>2868</v>
      </c>
      <c r="D69" s="134" t="s">
        <v>2869</v>
      </c>
      <c r="P69" s="134" t="s">
        <v>2874</v>
      </c>
      <c r="R69" s="134" t="s">
        <v>2852</v>
      </c>
    </row>
    <row r="70" spans="2:18" ht="16.5" customHeight="1">
      <c r="B70" s="134" t="s">
        <v>2872</v>
      </c>
      <c r="D70" s="134" t="s">
        <v>2873</v>
      </c>
      <c r="P70" s="134" t="s">
        <v>2875</v>
      </c>
    </row>
    <row r="71" spans="2:18" ht="16.5" customHeight="1"/>
    <row r="72" spans="2:18" ht="16.5" customHeight="1"/>
    <row r="73" spans="2:18" ht="16.5" customHeight="1">
      <c r="B73" s="134" t="s">
        <v>2876</v>
      </c>
      <c r="D73" s="134" t="s">
        <v>2226</v>
      </c>
      <c r="E73" s="134" t="s">
        <v>2877</v>
      </c>
    </row>
    <row r="74" spans="2:18" ht="16.5" customHeight="1">
      <c r="E74" s="134" t="s">
        <v>2878</v>
      </c>
    </row>
    <row r="75" spans="2:18" ht="16.5" customHeight="1">
      <c r="E75" s="134" t="s">
        <v>2879</v>
      </c>
    </row>
    <row r="76" spans="2:18" ht="16.5" customHeight="1">
      <c r="E76" s="134" t="s">
        <v>2880</v>
      </c>
    </row>
    <row r="77" spans="2:18" ht="16.5" customHeight="1">
      <c r="E77" s="134" t="s">
        <v>2881</v>
      </c>
    </row>
    <row r="78" spans="2:18" ht="16.5" customHeight="1">
      <c r="D78" s="134" t="s">
        <v>2882</v>
      </c>
      <c r="E78" s="134" t="s">
        <v>2883</v>
      </c>
    </row>
    <row r="79" spans="2:18" ht="16.5" customHeight="1"/>
    <row r="80" spans="2:18" ht="16.5" customHeight="1">
      <c r="C80" s="134" t="s">
        <v>2884</v>
      </c>
      <c r="D80" s="134" t="s">
        <v>2885</v>
      </c>
    </row>
    <row r="81" spans="4:4" ht="16.5" customHeight="1">
      <c r="D81" s="134" t="s">
        <v>2886</v>
      </c>
    </row>
    <row r="82" spans="4:4" ht="16.5" customHeight="1">
      <c r="D82" s="134" t="s">
        <v>2887</v>
      </c>
    </row>
    <row r="83" spans="4:4" ht="16.5" customHeight="1">
      <c r="D83" s="134" t="s">
        <v>2888</v>
      </c>
    </row>
    <row r="84" spans="4:4" ht="16.5" customHeight="1"/>
    <row r="85" spans="4:4" ht="16.5" customHeight="1"/>
    <row r="86" spans="4:4" ht="16.5" customHeight="1"/>
    <row r="87" spans="4:4" ht="16.5" customHeight="1"/>
    <row r="88" spans="4:4" ht="16.5" customHeight="1"/>
    <row r="89" spans="4:4" ht="16.5" customHeight="1"/>
    <row r="90" spans="4:4" ht="16.5" customHeight="1"/>
    <row r="91" spans="4:4" ht="16.5" customHeight="1"/>
    <row r="92" spans="4:4" ht="16.5" customHeight="1"/>
    <row r="93" spans="4:4" ht="16.5" customHeight="1"/>
    <row r="94" spans="4:4" ht="16.5" customHeight="1"/>
    <row r="95" spans="4:4" ht="16.5" customHeight="1"/>
    <row r="96" spans="4:4"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Z18:AA18"/>
    <mergeCell ref="Z19:AA19"/>
    <mergeCell ref="Z21:AA21"/>
  </mergeCells>
  <phoneticPr fontId="38" type="noConversion"/>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pane ySplit="1" topLeftCell="A23" activePane="bottomLeft" state="frozen"/>
      <selection pane="bottomLeft" activeCell="F49" sqref="F49"/>
    </sheetView>
  </sheetViews>
  <sheetFormatPr defaultColWidth="14.375" defaultRowHeight="15" customHeight="1"/>
  <cols>
    <col min="1" max="1" width="16.5" customWidth="1"/>
    <col min="2" max="2" width="8.875" customWidth="1"/>
    <col min="3" max="3" width="21.625" customWidth="1"/>
    <col min="4" max="4" width="8.875" customWidth="1"/>
    <col min="5" max="5" width="8.625" style="272" customWidth="1"/>
    <col min="6" max="8" width="8.625" customWidth="1"/>
  </cols>
  <sheetData>
    <row r="1" spans="1:5" ht="16.5" customHeight="1">
      <c r="A1" s="20" t="s">
        <v>429</v>
      </c>
      <c r="B1" s="20" t="s">
        <v>4</v>
      </c>
      <c r="C1" s="21" t="s">
        <v>430</v>
      </c>
      <c r="D1" s="20" t="s">
        <v>431</v>
      </c>
      <c r="E1" s="272" t="s">
        <v>432</v>
      </c>
    </row>
    <row r="2" spans="1:5" ht="16.5" customHeight="1">
      <c r="A2" s="23">
        <v>44905</v>
      </c>
      <c r="B2" s="20" t="s">
        <v>433</v>
      </c>
      <c r="C2" s="21" t="s">
        <v>434</v>
      </c>
      <c r="D2" s="20" t="s">
        <v>435</v>
      </c>
      <c r="E2" s="272" t="s">
        <v>436</v>
      </c>
    </row>
    <row r="3" spans="1:5" ht="16.5" customHeight="1">
      <c r="A3" s="23"/>
      <c r="B3" s="20"/>
      <c r="C3" s="21" t="s">
        <v>437</v>
      </c>
      <c r="D3" s="20" t="s">
        <v>438</v>
      </c>
      <c r="E3" s="272" t="s">
        <v>439</v>
      </c>
    </row>
    <row r="4" spans="1:5" ht="16.5" customHeight="1">
      <c r="A4" s="20"/>
      <c r="B4" s="20"/>
      <c r="C4" s="21" t="s">
        <v>440</v>
      </c>
      <c r="D4" s="20" t="s">
        <v>421</v>
      </c>
      <c r="E4" s="272" t="s">
        <v>441</v>
      </c>
    </row>
    <row r="5" spans="1:5" ht="16.5" customHeight="1">
      <c r="A5" s="23"/>
      <c r="B5" s="20"/>
      <c r="C5" s="21" t="s">
        <v>442</v>
      </c>
      <c r="D5" s="20" t="s">
        <v>421</v>
      </c>
      <c r="E5" s="272" t="s">
        <v>443</v>
      </c>
    </row>
    <row r="6" spans="1:5" ht="16.5" customHeight="1">
      <c r="A6" s="20"/>
      <c r="B6" s="20"/>
      <c r="C6" s="21" t="s">
        <v>444</v>
      </c>
      <c r="D6" s="20" t="s">
        <v>438</v>
      </c>
      <c r="E6" s="272" t="s">
        <v>445</v>
      </c>
    </row>
    <row r="7" spans="1:5" ht="16.5" customHeight="1">
      <c r="A7" s="20"/>
      <c r="B7" s="20"/>
      <c r="C7" s="21" t="s">
        <v>446</v>
      </c>
      <c r="D7" s="20" t="s">
        <v>353</v>
      </c>
      <c r="E7" s="272" t="s">
        <v>447</v>
      </c>
    </row>
    <row r="8" spans="1:5" ht="16.5" customHeight="1">
      <c r="A8" s="20"/>
      <c r="B8" s="20"/>
      <c r="C8" s="21" t="s">
        <v>448</v>
      </c>
      <c r="D8" s="20" t="s">
        <v>438</v>
      </c>
      <c r="E8" s="272" t="s">
        <v>449</v>
      </c>
    </row>
    <row r="9" spans="1:5" ht="16.5" customHeight="1">
      <c r="A9" s="20"/>
      <c r="B9" s="20"/>
      <c r="C9" s="21" t="s">
        <v>450</v>
      </c>
      <c r="D9" s="20" t="s">
        <v>451</v>
      </c>
      <c r="E9" s="272" t="s">
        <v>452</v>
      </c>
    </row>
    <row r="10" spans="1:5" ht="16.5" customHeight="1">
      <c r="A10" s="20"/>
      <c r="B10" s="20"/>
      <c r="C10" s="21" t="s">
        <v>453</v>
      </c>
      <c r="D10" s="20" t="s">
        <v>435</v>
      </c>
      <c r="E10" s="272" t="s">
        <v>454</v>
      </c>
    </row>
    <row r="11" spans="1:5" ht="16.5" customHeight="1">
      <c r="A11" s="20"/>
      <c r="B11" s="20"/>
      <c r="C11" s="21" t="s">
        <v>455</v>
      </c>
      <c r="D11" s="20" t="s">
        <v>456</v>
      </c>
      <c r="E11" s="272" t="s">
        <v>457</v>
      </c>
    </row>
    <row r="12" spans="1:5" ht="16.5" customHeight="1">
      <c r="A12" s="20"/>
      <c r="B12" s="20"/>
      <c r="C12" s="21" t="s">
        <v>458</v>
      </c>
      <c r="D12" s="20" t="s">
        <v>459</v>
      </c>
      <c r="E12" s="272" t="s">
        <v>460</v>
      </c>
    </row>
    <row r="13" spans="1:5" ht="16.5" customHeight="1">
      <c r="A13" s="20"/>
      <c r="B13" s="20"/>
      <c r="C13" s="21" t="s">
        <v>461</v>
      </c>
      <c r="D13" s="20" t="s">
        <v>462</v>
      </c>
      <c r="E13" s="272" t="s">
        <v>463</v>
      </c>
    </row>
    <row r="14" spans="1:5" ht="16.5" customHeight="1">
      <c r="A14" s="20"/>
      <c r="B14" s="20"/>
      <c r="C14" s="21" t="s">
        <v>464</v>
      </c>
      <c r="D14" s="20" t="s">
        <v>465</v>
      </c>
      <c r="E14" s="272" t="s">
        <v>466</v>
      </c>
    </row>
    <row r="15" spans="1:5" ht="16.5" customHeight="1">
      <c r="A15" s="20"/>
      <c r="B15" s="20"/>
      <c r="C15" s="21" t="s">
        <v>467</v>
      </c>
      <c r="D15" s="20" t="s">
        <v>468</v>
      </c>
      <c r="E15" s="272" t="s">
        <v>469</v>
      </c>
    </row>
    <row r="16" spans="1:5" ht="16.5" customHeight="1">
      <c r="A16" s="20"/>
      <c r="B16" s="20"/>
      <c r="C16" s="21" t="s">
        <v>470</v>
      </c>
      <c r="D16" s="20" t="s">
        <v>471</v>
      </c>
      <c r="E16" s="272" t="s">
        <v>472</v>
      </c>
    </row>
    <row r="17" spans="1:8" ht="16.5" customHeight="1">
      <c r="A17" s="20"/>
      <c r="B17" s="20"/>
      <c r="C17" s="21"/>
      <c r="D17" s="20"/>
    </row>
    <row r="18" spans="1:8" ht="16.5" customHeight="1">
      <c r="A18" s="23">
        <v>44905</v>
      </c>
      <c r="B18" s="550" t="s">
        <v>473</v>
      </c>
      <c r="C18" s="21" t="s">
        <v>474</v>
      </c>
      <c r="D18" s="20" t="s">
        <v>428</v>
      </c>
      <c r="E18" s="272" t="s">
        <v>475</v>
      </c>
    </row>
    <row r="19" spans="1:8" ht="210.75" customHeight="1">
      <c r="A19" s="20"/>
      <c r="B19" s="507"/>
      <c r="C19" s="21" t="s">
        <v>476</v>
      </c>
      <c r="D19" s="20" t="s">
        <v>477</v>
      </c>
      <c r="E19" s="551" t="s">
        <v>478</v>
      </c>
      <c r="F19" s="507"/>
      <c r="G19" s="507"/>
      <c r="H19" s="507"/>
    </row>
    <row r="20" spans="1:8" ht="16.5" customHeight="1">
      <c r="A20" s="20"/>
      <c r="B20" s="507"/>
      <c r="C20" s="21" t="s">
        <v>479</v>
      </c>
      <c r="D20" s="20" t="s">
        <v>480</v>
      </c>
      <c r="E20" s="272" t="s">
        <v>481</v>
      </c>
    </row>
    <row r="21" spans="1:8" ht="16.5" customHeight="1">
      <c r="A21" s="20"/>
      <c r="B21" s="507"/>
      <c r="C21" s="21" t="s">
        <v>482</v>
      </c>
      <c r="D21" s="20" t="s">
        <v>483</v>
      </c>
      <c r="E21" s="272" t="s">
        <v>484</v>
      </c>
    </row>
    <row r="22" spans="1:8" ht="16.5" customHeight="1">
      <c r="A22" s="20"/>
      <c r="B22" s="507"/>
      <c r="C22" s="21" t="s">
        <v>485</v>
      </c>
      <c r="D22" s="20" t="s">
        <v>486</v>
      </c>
      <c r="E22" s="272" t="s">
        <v>487</v>
      </c>
    </row>
    <row r="23" spans="1:8" ht="16.5" customHeight="1">
      <c r="A23" s="20"/>
      <c r="B23" s="507"/>
      <c r="C23" s="21" t="s">
        <v>488</v>
      </c>
      <c r="D23" s="20" t="s">
        <v>489</v>
      </c>
      <c r="E23" s="272" t="s">
        <v>490</v>
      </c>
    </row>
    <row r="24" spans="1:8" ht="16.5" customHeight="1">
      <c r="A24" s="20"/>
      <c r="B24" s="507"/>
      <c r="C24" s="21" t="s">
        <v>491</v>
      </c>
      <c r="D24" s="20" t="s">
        <v>492</v>
      </c>
      <c r="E24" s="272" t="s">
        <v>493</v>
      </c>
    </row>
    <row r="25" spans="1:8" ht="16.5" customHeight="1">
      <c r="A25" s="20"/>
      <c r="B25" s="507"/>
      <c r="C25" s="21" t="s">
        <v>494</v>
      </c>
      <c r="D25" s="20" t="s">
        <v>495</v>
      </c>
      <c r="E25" s="272" t="s">
        <v>496</v>
      </c>
    </row>
    <row r="26" spans="1:8" ht="16.5" customHeight="1">
      <c r="A26" s="20"/>
      <c r="B26" s="507"/>
      <c r="C26" s="21" t="s">
        <v>497</v>
      </c>
      <c r="D26" s="20" t="s">
        <v>486</v>
      </c>
      <c r="E26" s="272" t="s">
        <v>498</v>
      </c>
    </row>
    <row r="27" spans="1:8" ht="55.5" customHeight="1">
      <c r="A27" s="20"/>
      <c r="B27" s="507"/>
      <c r="C27" s="21" t="s">
        <v>499</v>
      </c>
      <c r="D27" s="24" t="s">
        <v>500</v>
      </c>
      <c r="E27" s="551" t="s">
        <v>501</v>
      </c>
      <c r="F27" s="507"/>
      <c r="G27" s="507"/>
      <c r="H27" s="507"/>
    </row>
    <row r="28" spans="1:8" ht="16.5" customHeight="1">
      <c r="A28" s="20"/>
      <c r="B28" s="507"/>
      <c r="C28" s="21" t="s">
        <v>502</v>
      </c>
      <c r="D28" s="20" t="s">
        <v>503</v>
      </c>
      <c r="E28" s="272" t="s">
        <v>504</v>
      </c>
    </row>
    <row r="29" spans="1:8" ht="16.5" customHeight="1">
      <c r="A29" s="20"/>
      <c r="B29" s="507"/>
      <c r="C29" s="21" t="s">
        <v>505</v>
      </c>
      <c r="D29" s="20" t="s">
        <v>506</v>
      </c>
      <c r="E29" s="272" t="s">
        <v>507</v>
      </c>
    </row>
    <row r="30" spans="1:8" ht="91.5" customHeight="1">
      <c r="A30" s="20"/>
      <c r="B30" s="507"/>
      <c r="C30" s="21" t="s">
        <v>508</v>
      </c>
      <c r="D30" s="20"/>
      <c r="E30" s="551" t="s">
        <v>509</v>
      </c>
      <c r="F30" s="507"/>
      <c r="G30" s="507"/>
      <c r="H30" s="507"/>
    </row>
    <row r="31" spans="1:8" ht="153.75" customHeight="1">
      <c r="A31" s="23">
        <v>44918</v>
      </c>
      <c r="B31" s="507"/>
      <c r="C31" s="21" t="s">
        <v>510</v>
      </c>
      <c r="D31" s="20" t="s">
        <v>382</v>
      </c>
      <c r="E31" s="552" t="s">
        <v>511</v>
      </c>
      <c r="F31" s="507"/>
      <c r="G31" s="507"/>
      <c r="H31" s="507"/>
    </row>
    <row r="32" spans="1:8" ht="16.5" customHeight="1">
      <c r="A32" s="20"/>
      <c r="B32" s="507"/>
      <c r="C32" s="21" t="s">
        <v>512</v>
      </c>
      <c r="D32" s="20" t="s">
        <v>513</v>
      </c>
      <c r="E32" s="272" t="s">
        <v>514</v>
      </c>
    </row>
    <row r="33" spans="1:5" ht="16.5" customHeight="1">
      <c r="A33" s="20"/>
      <c r="B33" s="507"/>
      <c r="C33" s="21" t="s">
        <v>486</v>
      </c>
      <c r="D33" s="20" t="s">
        <v>486</v>
      </c>
      <c r="E33" s="272" t="s">
        <v>515</v>
      </c>
    </row>
    <row r="34" spans="1:5" ht="16.5" customHeight="1">
      <c r="A34" s="20"/>
      <c r="B34" s="507"/>
      <c r="C34" s="21" t="s">
        <v>516</v>
      </c>
      <c r="D34" s="20" t="s">
        <v>513</v>
      </c>
      <c r="E34" s="272" t="s">
        <v>517</v>
      </c>
    </row>
    <row r="35" spans="1:5" ht="16.5" customHeight="1">
      <c r="A35" s="20"/>
      <c r="B35" s="507"/>
      <c r="C35" s="21" t="s">
        <v>518</v>
      </c>
      <c r="D35" s="20" t="s">
        <v>362</v>
      </c>
      <c r="E35" s="272" t="s">
        <v>519</v>
      </c>
    </row>
    <row r="36" spans="1:5" ht="16.5" customHeight="1">
      <c r="A36" s="20"/>
      <c r="B36" s="507"/>
      <c r="C36" s="21" t="s">
        <v>520</v>
      </c>
      <c r="D36" s="20" t="s">
        <v>367</v>
      </c>
      <c r="E36" s="272" t="s">
        <v>521</v>
      </c>
    </row>
    <row r="37" spans="1:5" ht="16.5" customHeight="1">
      <c r="A37" s="20"/>
      <c r="B37" s="507"/>
      <c r="C37" s="21" t="s">
        <v>522</v>
      </c>
      <c r="D37" s="20" t="s">
        <v>362</v>
      </c>
      <c r="E37" s="272" t="s">
        <v>523</v>
      </c>
    </row>
    <row r="38" spans="1:5" ht="16.5" customHeight="1">
      <c r="A38" s="20"/>
      <c r="B38" s="507"/>
      <c r="C38" s="21" t="s">
        <v>524</v>
      </c>
      <c r="D38" s="20" t="s">
        <v>382</v>
      </c>
      <c r="E38" s="272" t="s">
        <v>525</v>
      </c>
    </row>
    <row r="39" spans="1:5" ht="16.5" customHeight="1">
      <c r="A39" s="20"/>
      <c r="B39" s="507"/>
      <c r="C39" s="21" t="s">
        <v>526</v>
      </c>
      <c r="D39" s="20" t="s">
        <v>527</v>
      </c>
      <c r="E39" s="272" t="s">
        <v>528</v>
      </c>
    </row>
    <row r="40" spans="1:5" ht="16.5" customHeight="1">
      <c r="A40" s="20"/>
      <c r="B40" s="507"/>
      <c r="C40" s="21" t="s">
        <v>529</v>
      </c>
      <c r="D40" s="20" t="s">
        <v>367</v>
      </c>
      <c r="E40" s="272" t="s">
        <v>530</v>
      </c>
    </row>
    <row r="41" spans="1:5" ht="16.5" customHeight="1">
      <c r="A41" s="20"/>
      <c r="B41" s="507"/>
      <c r="C41" s="21" t="s">
        <v>531</v>
      </c>
      <c r="D41" s="20" t="s">
        <v>422</v>
      </c>
      <c r="E41" s="272" t="s">
        <v>532</v>
      </c>
    </row>
    <row r="42" spans="1:5" ht="16.5" customHeight="1">
      <c r="A42" s="20"/>
      <c r="B42" s="507"/>
      <c r="C42" s="21" t="s">
        <v>533</v>
      </c>
      <c r="D42" s="20" t="s">
        <v>534</v>
      </c>
      <c r="E42" s="272" t="s">
        <v>535</v>
      </c>
    </row>
    <row r="43" spans="1:5" ht="16.5" customHeight="1">
      <c r="A43" s="20"/>
      <c r="B43" s="507"/>
      <c r="C43" s="21" t="s">
        <v>536</v>
      </c>
      <c r="D43" s="20" t="s">
        <v>537</v>
      </c>
      <c r="E43" s="272" t="s">
        <v>538</v>
      </c>
    </row>
    <row r="44" spans="1:5" ht="16.5" customHeight="1">
      <c r="A44" s="25">
        <v>45126</v>
      </c>
      <c r="B44" s="20" t="s">
        <v>539</v>
      </c>
      <c r="C44" s="21" t="s">
        <v>540</v>
      </c>
      <c r="D44" s="20" t="s">
        <v>367</v>
      </c>
      <c r="E44" s="272" t="s">
        <v>3620</v>
      </c>
    </row>
    <row r="45" spans="1:5" ht="16.5" customHeight="1">
      <c r="A45" s="20"/>
      <c r="B45" s="20"/>
      <c r="C45" s="21"/>
      <c r="D45" s="20"/>
      <c r="E45" s="272" t="s">
        <v>3621</v>
      </c>
    </row>
    <row r="46" spans="1:5" ht="16.5" customHeight="1">
      <c r="A46" s="20"/>
      <c r="B46" s="20"/>
      <c r="C46" s="21"/>
      <c r="D46" s="20"/>
      <c r="E46" s="272" t="s">
        <v>3622</v>
      </c>
    </row>
    <row r="47" spans="1:5" ht="16.5" customHeight="1">
      <c r="A47" s="20"/>
      <c r="B47" s="20"/>
      <c r="C47" s="21"/>
      <c r="D47" s="20"/>
      <c r="E47" s="272" t="s">
        <v>3623</v>
      </c>
    </row>
    <row r="48" spans="1:5" ht="16.5" customHeight="1">
      <c r="A48" s="25">
        <v>45476</v>
      </c>
      <c r="B48" s="20" t="s">
        <v>3611</v>
      </c>
      <c r="C48" s="21" t="s">
        <v>3612</v>
      </c>
      <c r="D48" s="20" t="s">
        <v>3613</v>
      </c>
      <c r="E48" s="273" t="s">
        <v>3624</v>
      </c>
    </row>
    <row r="49" spans="1:5" ht="16.5" customHeight="1">
      <c r="A49" s="20"/>
      <c r="B49" s="20"/>
      <c r="C49" s="21"/>
      <c r="D49" s="20" t="s">
        <v>3614</v>
      </c>
      <c r="E49" s="272" t="s">
        <v>3615</v>
      </c>
    </row>
    <row r="50" spans="1:5" ht="16.5" customHeight="1">
      <c r="A50" s="20"/>
      <c r="B50" s="20"/>
      <c r="C50" s="21"/>
      <c r="D50" s="20" t="s">
        <v>3616</v>
      </c>
      <c r="E50" s="272" t="s">
        <v>3625</v>
      </c>
    </row>
    <row r="51" spans="1:5" ht="16.5" customHeight="1">
      <c r="A51" s="20"/>
      <c r="B51" s="20"/>
      <c r="C51" s="21"/>
      <c r="D51" s="20" t="s">
        <v>3617</v>
      </c>
      <c r="E51" s="272" t="s">
        <v>3626</v>
      </c>
    </row>
    <row r="52" spans="1:5" ht="16.5" customHeight="1">
      <c r="A52" s="20"/>
      <c r="B52" s="20"/>
      <c r="C52" s="21"/>
      <c r="D52" s="20" t="s">
        <v>3618</v>
      </c>
      <c r="E52" s="164" t="s">
        <v>3629</v>
      </c>
    </row>
    <row r="53" spans="1:5" ht="16.5" customHeight="1">
      <c r="A53" s="20"/>
      <c r="B53" s="20"/>
      <c r="C53" s="21"/>
      <c r="D53" s="20" t="s">
        <v>3250</v>
      </c>
      <c r="E53" s="272" t="s">
        <v>3627</v>
      </c>
    </row>
    <row r="54" spans="1:5" ht="16.5" customHeight="1">
      <c r="A54" s="20"/>
      <c r="B54" s="20"/>
      <c r="C54" s="21"/>
      <c r="D54" s="20" t="s">
        <v>3619</v>
      </c>
      <c r="E54" s="272" t="s">
        <v>3628</v>
      </c>
    </row>
    <row r="55" spans="1:5" ht="16.5" customHeight="1">
      <c r="A55" s="20"/>
      <c r="B55" s="20"/>
      <c r="C55" s="21"/>
      <c r="D55" s="20"/>
    </row>
    <row r="56" spans="1:5" ht="16.5" customHeight="1">
      <c r="A56" s="20"/>
      <c r="B56" s="20"/>
      <c r="C56" s="21"/>
      <c r="D56" s="20"/>
    </row>
    <row r="57" spans="1:5" ht="16.5" customHeight="1">
      <c r="A57" s="20"/>
      <c r="B57" s="20"/>
      <c r="C57" s="21"/>
      <c r="D57" s="20"/>
    </row>
    <row r="58" spans="1:5" ht="16.5" customHeight="1">
      <c r="A58" s="20"/>
      <c r="B58" s="20"/>
      <c r="C58" s="21"/>
      <c r="D58" s="20"/>
    </row>
    <row r="59" spans="1:5" ht="16.5" customHeight="1">
      <c r="A59" s="20"/>
      <c r="B59" s="20"/>
      <c r="C59" s="21"/>
      <c r="D59" s="20"/>
    </row>
    <row r="60" spans="1:5" ht="16.5" customHeight="1">
      <c r="A60" s="20"/>
      <c r="B60" s="20"/>
      <c r="C60" s="21"/>
      <c r="D60" s="20"/>
    </row>
    <row r="61" spans="1:5" ht="16.5" customHeight="1">
      <c r="A61" s="20"/>
      <c r="B61" s="20"/>
      <c r="C61" s="21"/>
      <c r="D61" s="20"/>
    </row>
    <row r="62" spans="1:5" ht="16.5" customHeight="1">
      <c r="A62" s="20"/>
      <c r="B62" s="20"/>
      <c r="C62" s="21"/>
      <c r="D62" s="20"/>
    </row>
    <row r="63" spans="1:5" ht="16.5" customHeight="1">
      <c r="A63" s="20"/>
      <c r="B63" s="20"/>
      <c r="C63" s="21"/>
      <c r="D63" s="20"/>
    </row>
    <row r="64" spans="1:5" ht="16.5" customHeight="1">
      <c r="A64" s="20"/>
      <c r="B64" s="20"/>
      <c r="C64" s="21"/>
      <c r="D64" s="20"/>
    </row>
    <row r="65" spans="1:4" ht="16.5" customHeight="1">
      <c r="A65" s="20"/>
      <c r="B65" s="20"/>
      <c r="C65" s="21"/>
      <c r="D65" s="20"/>
    </row>
    <row r="66" spans="1:4" ht="16.5" customHeight="1">
      <c r="A66" s="20"/>
      <c r="B66" s="20"/>
      <c r="C66" s="21"/>
      <c r="D66" s="20"/>
    </row>
    <row r="67" spans="1:4" ht="16.5" customHeight="1">
      <c r="A67" s="20"/>
      <c r="B67" s="20"/>
      <c r="C67" s="21"/>
      <c r="D67" s="20"/>
    </row>
    <row r="68" spans="1:4" ht="16.5" customHeight="1">
      <c r="A68" s="20"/>
      <c r="B68" s="20"/>
      <c r="C68" s="21"/>
      <c r="D68" s="20"/>
    </row>
    <row r="69" spans="1:4" ht="16.5" customHeight="1">
      <c r="A69" s="20"/>
      <c r="B69" s="20"/>
      <c r="C69" s="21"/>
      <c r="D69" s="20"/>
    </row>
    <row r="70" spans="1:4" ht="16.5" customHeight="1">
      <c r="A70" s="20"/>
      <c r="B70" s="20"/>
      <c r="C70" s="21"/>
      <c r="D70" s="20"/>
    </row>
    <row r="71" spans="1:4" ht="16.5" customHeight="1">
      <c r="A71" s="20"/>
      <c r="B71" s="20"/>
      <c r="C71" s="21"/>
      <c r="D71" s="20"/>
    </row>
    <row r="72" spans="1:4" ht="16.5" customHeight="1">
      <c r="A72" s="20"/>
      <c r="B72" s="20"/>
      <c r="C72" s="21"/>
      <c r="D72" s="20"/>
    </row>
    <row r="73" spans="1:4" ht="16.5" customHeight="1">
      <c r="A73" s="20"/>
      <c r="B73" s="20"/>
      <c r="C73" s="21"/>
      <c r="D73" s="20"/>
    </row>
    <row r="74" spans="1:4" ht="16.5" customHeight="1">
      <c r="A74" s="20"/>
      <c r="B74" s="20"/>
      <c r="C74" s="21"/>
      <c r="D74" s="20"/>
    </row>
    <row r="75" spans="1:4" ht="16.5" customHeight="1">
      <c r="A75" s="20"/>
      <c r="B75" s="20"/>
      <c r="C75" s="21"/>
      <c r="D75" s="20"/>
    </row>
    <row r="76" spans="1:4" ht="16.5" customHeight="1">
      <c r="A76" s="20"/>
      <c r="B76" s="20"/>
      <c r="C76" s="21"/>
      <c r="D76" s="20"/>
    </row>
    <row r="77" spans="1:4" ht="16.5" customHeight="1">
      <c r="A77" s="20"/>
      <c r="B77" s="20"/>
      <c r="C77" s="21"/>
      <c r="D77" s="20"/>
    </row>
    <row r="78" spans="1:4" ht="16.5" customHeight="1">
      <c r="A78" s="20"/>
      <c r="B78" s="20"/>
      <c r="C78" s="21"/>
      <c r="D78" s="20"/>
    </row>
    <row r="79" spans="1:4" ht="16.5" customHeight="1">
      <c r="A79" s="20"/>
      <c r="B79" s="20"/>
      <c r="C79" s="21"/>
      <c r="D79" s="20"/>
    </row>
    <row r="80" spans="1:4" ht="16.5" customHeight="1">
      <c r="A80" s="20"/>
      <c r="B80" s="20"/>
      <c r="C80" s="21"/>
      <c r="D80" s="20"/>
    </row>
    <row r="81" spans="1:4" ht="16.5" customHeight="1">
      <c r="A81" s="20"/>
      <c r="B81" s="20"/>
      <c r="C81" s="21"/>
      <c r="D81" s="20"/>
    </row>
    <row r="82" spans="1:4" ht="16.5" customHeight="1">
      <c r="A82" s="20"/>
      <c r="B82" s="20"/>
      <c r="C82" s="21"/>
      <c r="D82" s="20"/>
    </row>
    <row r="83" spans="1:4" ht="16.5" customHeight="1">
      <c r="A83" s="20"/>
      <c r="B83" s="20"/>
      <c r="C83" s="21"/>
      <c r="D83" s="20"/>
    </row>
    <row r="84" spans="1:4" ht="16.5" customHeight="1">
      <c r="A84" s="20"/>
      <c r="B84" s="20"/>
      <c r="C84" s="21"/>
      <c r="D84" s="20"/>
    </row>
    <row r="85" spans="1:4" ht="16.5" customHeight="1">
      <c r="A85" s="20"/>
      <c r="B85" s="20"/>
      <c r="C85" s="21"/>
      <c r="D85" s="20"/>
    </row>
    <row r="86" spans="1:4" ht="16.5" customHeight="1">
      <c r="A86" s="20"/>
      <c r="B86" s="20"/>
      <c r="C86" s="21"/>
      <c r="D86" s="20"/>
    </row>
    <row r="87" spans="1:4" ht="16.5" customHeight="1">
      <c r="A87" s="20"/>
      <c r="B87" s="20"/>
      <c r="C87" s="21"/>
      <c r="D87" s="20"/>
    </row>
    <row r="88" spans="1:4" ht="16.5" customHeight="1">
      <c r="A88" s="20"/>
      <c r="B88" s="20"/>
      <c r="C88" s="21"/>
      <c r="D88" s="20"/>
    </row>
    <row r="89" spans="1:4" ht="16.5" customHeight="1">
      <c r="A89" s="20"/>
      <c r="B89" s="20"/>
      <c r="C89" s="21"/>
      <c r="D89" s="20"/>
    </row>
    <row r="90" spans="1:4" ht="16.5" customHeight="1">
      <c r="A90" s="20"/>
      <c r="B90" s="20"/>
      <c r="C90" s="21"/>
      <c r="D90" s="20"/>
    </row>
    <row r="91" spans="1:4" ht="16.5" customHeight="1">
      <c r="A91" s="20"/>
      <c r="B91" s="20"/>
      <c r="C91" s="21"/>
      <c r="D91" s="20"/>
    </row>
    <row r="92" spans="1:4" ht="16.5" customHeight="1">
      <c r="A92" s="20"/>
      <c r="B92" s="20"/>
      <c r="C92" s="21"/>
      <c r="D92" s="20"/>
    </row>
    <row r="93" spans="1:4" ht="16.5" customHeight="1">
      <c r="A93" s="20"/>
      <c r="B93" s="20"/>
      <c r="C93" s="21"/>
      <c r="D93" s="20"/>
    </row>
    <row r="94" spans="1:4" ht="16.5" customHeight="1">
      <c r="A94" s="20"/>
      <c r="B94" s="20"/>
      <c r="C94" s="21"/>
      <c r="D94" s="20"/>
    </row>
    <row r="95" spans="1:4" ht="16.5" customHeight="1">
      <c r="A95" s="20"/>
      <c r="B95" s="20"/>
      <c r="C95" s="21"/>
      <c r="D95" s="20"/>
    </row>
    <row r="96" spans="1:4" ht="16.5" customHeight="1">
      <c r="A96" s="20"/>
      <c r="B96" s="20"/>
      <c r="C96" s="21"/>
      <c r="D96" s="20"/>
    </row>
    <row r="97" spans="1:4" ht="16.5" customHeight="1">
      <c r="A97" s="20"/>
      <c r="B97" s="20"/>
      <c r="C97" s="21"/>
      <c r="D97" s="20"/>
    </row>
    <row r="98" spans="1:4" ht="16.5" customHeight="1">
      <c r="A98" s="20"/>
      <c r="B98" s="20"/>
      <c r="C98" s="21"/>
      <c r="D98" s="20"/>
    </row>
    <row r="99" spans="1:4" ht="16.5" customHeight="1">
      <c r="A99" s="20"/>
      <c r="B99" s="20"/>
      <c r="C99" s="21"/>
      <c r="D99" s="20"/>
    </row>
    <row r="100" spans="1:4" ht="16.5" customHeight="1">
      <c r="A100" s="20"/>
      <c r="B100" s="20"/>
      <c r="C100" s="21"/>
      <c r="D100" s="20"/>
    </row>
    <row r="101" spans="1:4" ht="16.5" customHeight="1">
      <c r="A101" s="20"/>
      <c r="B101" s="20"/>
      <c r="C101" s="21"/>
      <c r="D101" s="20"/>
    </row>
    <row r="102" spans="1:4" ht="16.5" customHeight="1">
      <c r="A102" s="20"/>
      <c r="B102" s="20"/>
      <c r="C102" s="21"/>
      <c r="D102" s="20"/>
    </row>
    <row r="103" spans="1:4" ht="16.5" customHeight="1">
      <c r="A103" s="20"/>
      <c r="B103" s="20"/>
      <c r="C103" s="21"/>
      <c r="D103" s="20"/>
    </row>
    <row r="104" spans="1:4" ht="16.5" customHeight="1">
      <c r="A104" s="20"/>
      <c r="B104" s="20"/>
      <c r="C104" s="21"/>
      <c r="D104" s="20"/>
    </row>
    <row r="105" spans="1:4" ht="16.5" customHeight="1">
      <c r="A105" s="20"/>
      <c r="B105" s="20"/>
      <c r="C105" s="21"/>
      <c r="D105" s="20"/>
    </row>
    <row r="106" spans="1:4" ht="16.5" customHeight="1">
      <c r="A106" s="20"/>
      <c r="B106" s="20"/>
      <c r="C106" s="21"/>
      <c r="D106" s="20"/>
    </row>
    <row r="107" spans="1:4" ht="16.5" customHeight="1">
      <c r="A107" s="20"/>
      <c r="B107" s="20"/>
      <c r="C107" s="21"/>
      <c r="D107" s="20"/>
    </row>
    <row r="108" spans="1:4" ht="16.5" customHeight="1">
      <c r="A108" s="20"/>
      <c r="B108" s="20"/>
      <c r="C108" s="21"/>
      <c r="D108" s="20"/>
    </row>
    <row r="109" spans="1:4" ht="16.5" customHeight="1">
      <c r="A109" s="20"/>
      <c r="B109" s="20"/>
      <c r="C109" s="21"/>
      <c r="D109" s="20"/>
    </row>
    <row r="110" spans="1:4" ht="16.5" customHeight="1">
      <c r="A110" s="20"/>
      <c r="B110" s="20"/>
      <c r="C110" s="21"/>
      <c r="D110" s="20"/>
    </row>
    <row r="111" spans="1:4" ht="16.5" customHeight="1">
      <c r="A111" s="20"/>
      <c r="B111" s="20"/>
      <c r="C111" s="21"/>
      <c r="D111" s="20"/>
    </row>
    <row r="112" spans="1:4" ht="16.5" customHeight="1">
      <c r="A112" s="20"/>
      <c r="B112" s="20"/>
      <c r="C112" s="21"/>
      <c r="D112" s="20"/>
    </row>
    <row r="113" spans="1:4" ht="16.5" customHeight="1">
      <c r="A113" s="20"/>
      <c r="B113" s="20"/>
      <c r="C113" s="21"/>
      <c r="D113" s="20"/>
    </row>
    <row r="114" spans="1:4" ht="16.5" customHeight="1">
      <c r="A114" s="20"/>
      <c r="B114" s="20"/>
      <c r="C114" s="21"/>
      <c r="D114" s="20"/>
    </row>
    <row r="115" spans="1:4" ht="16.5" customHeight="1">
      <c r="A115" s="20"/>
      <c r="B115" s="20"/>
      <c r="C115" s="21"/>
      <c r="D115" s="20"/>
    </row>
    <row r="116" spans="1:4" ht="16.5" customHeight="1">
      <c r="A116" s="20"/>
      <c r="B116" s="20"/>
      <c r="C116" s="21"/>
      <c r="D116" s="20"/>
    </row>
    <row r="117" spans="1:4" ht="16.5" customHeight="1">
      <c r="A117" s="20"/>
      <c r="B117" s="20"/>
      <c r="C117" s="21"/>
      <c r="D117" s="20"/>
    </row>
    <row r="118" spans="1:4" ht="16.5" customHeight="1">
      <c r="A118" s="20"/>
      <c r="B118" s="20"/>
      <c r="C118" s="21"/>
      <c r="D118" s="20"/>
    </row>
    <row r="119" spans="1:4" ht="16.5" customHeight="1">
      <c r="A119" s="20"/>
      <c r="B119" s="20"/>
      <c r="C119" s="21"/>
      <c r="D119" s="20"/>
    </row>
    <row r="120" spans="1:4" ht="16.5" customHeight="1">
      <c r="A120" s="20"/>
      <c r="B120" s="20"/>
      <c r="C120" s="21"/>
      <c r="D120" s="20"/>
    </row>
    <row r="121" spans="1:4" ht="16.5" customHeight="1">
      <c r="A121" s="20"/>
      <c r="B121" s="20"/>
      <c r="C121" s="21"/>
      <c r="D121" s="20"/>
    </row>
    <row r="122" spans="1:4" ht="16.5" customHeight="1">
      <c r="A122" s="20"/>
      <c r="B122" s="20"/>
      <c r="C122" s="21"/>
      <c r="D122" s="20"/>
    </row>
    <row r="123" spans="1:4" ht="16.5" customHeight="1">
      <c r="A123" s="20"/>
      <c r="B123" s="20"/>
      <c r="C123" s="21"/>
      <c r="D123" s="20"/>
    </row>
    <row r="124" spans="1:4" ht="16.5" customHeight="1">
      <c r="A124" s="20"/>
      <c r="B124" s="20"/>
      <c r="C124" s="21"/>
      <c r="D124" s="20"/>
    </row>
    <row r="125" spans="1:4" ht="16.5" customHeight="1">
      <c r="A125" s="20"/>
      <c r="B125" s="20"/>
      <c r="C125" s="21"/>
      <c r="D125" s="20"/>
    </row>
    <row r="126" spans="1:4" ht="16.5" customHeight="1">
      <c r="A126" s="20"/>
      <c r="B126" s="20"/>
      <c r="C126" s="21"/>
      <c r="D126" s="20"/>
    </row>
    <row r="127" spans="1:4" ht="16.5" customHeight="1">
      <c r="A127" s="20"/>
      <c r="B127" s="20"/>
      <c r="C127" s="21"/>
      <c r="D127" s="20"/>
    </row>
    <row r="128" spans="1:4" ht="16.5" customHeight="1">
      <c r="A128" s="20"/>
      <c r="B128" s="20"/>
      <c r="C128" s="21"/>
      <c r="D128" s="20"/>
    </row>
    <row r="129" spans="1:4" ht="16.5" customHeight="1">
      <c r="A129" s="20"/>
      <c r="B129" s="20"/>
      <c r="C129" s="21"/>
      <c r="D129" s="20"/>
    </row>
    <row r="130" spans="1:4" ht="16.5" customHeight="1">
      <c r="A130" s="20"/>
      <c r="B130" s="20"/>
      <c r="C130" s="21"/>
      <c r="D130" s="20"/>
    </row>
    <row r="131" spans="1:4" ht="16.5" customHeight="1">
      <c r="A131" s="20"/>
      <c r="B131" s="20"/>
      <c r="C131" s="21"/>
      <c r="D131" s="20"/>
    </row>
    <row r="132" spans="1:4" ht="16.5" customHeight="1">
      <c r="A132" s="20"/>
      <c r="B132" s="20"/>
      <c r="C132" s="21"/>
      <c r="D132" s="20"/>
    </row>
    <row r="133" spans="1:4" ht="16.5" customHeight="1">
      <c r="A133" s="20"/>
      <c r="B133" s="20"/>
      <c r="C133" s="21"/>
      <c r="D133" s="20"/>
    </row>
    <row r="134" spans="1:4" ht="16.5" customHeight="1">
      <c r="A134" s="20"/>
      <c r="B134" s="20"/>
      <c r="C134" s="21"/>
      <c r="D134" s="20"/>
    </row>
    <row r="135" spans="1:4" ht="16.5" customHeight="1">
      <c r="A135" s="20"/>
      <c r="B135" s="20"/>
      <c r="C135" s="21"/>
      <c r="D135" s="20"/>
    </row>
    <row r="136" spans="1:4" ht="16.5" customHeight="1">
      <c r="A136" s="20"/>
      <c r="B136" s="20"/>
      <c r="C136" s="21"/>
      <c r="D136" s="20"/>
    </row>
    <row r="137" spans="1:4" ht="16.5" customHeight="1">
      <c r="A137" s="20"/>
      <c r="B137" s="20"/>
      <c r="C137" s="21"/>
      <c r="D137" s="20"/>
    </row>
    <row r="138" spans="1:4" ht="16.5" customHeight="1">
      <c r="A138" s="20"/>
      <c r="B138" s="20"/>
      <c r="C138" s="21"/>
      <c r="D138" s="20"/>
    </row>
    <row r="139" spans="1:4" ht="16.5" customHeight="1">
      <c r="A139" s="20"/>
      <c r="B139" s="20"/>
      <c r="C139" s="21"/>
      <c r="D139" s="20"/>
    </row>
    <row r="140" spans="1:4" ht="16.5" customHeight="1">
      <c r="A140" s="20"/>
      <c r="B140" s="20"/>
      <c r="C140" s="21"/>
      <c r="D140" s="20"/>
    </row>
    <row r="141" spans="1:4" ht="16.5" customHeight="1">
      <c r="A141" s="20"/>
      <c r="B141" s="20"/>
      <c r="C141" s="21"/>
      <c r="D141" s="20"/>
    </row>
    <row r="142" spans="1:4" ht="16.5" customHeight="1">
      <c r="A142" s="20"/>
      <c r="B142" s="20"/>
      <c r="C142" s="21"/>
      <c r="D142" s="20"/>
    </row>
    <row r="143" spans="1:4" ht="16.5" customHeight="1">
      <c r="A143" s="20"/>
      <c r="B143" s="20"/>
      <c r="C143" s="21"/>
      <c r="D143" s="20"/>
    </row>
    <row r="144" spans="1:4" ht="16.5" customHeight="1">
      <c r="A144" s="20"/>
      <c r="B144" s="20"/>
      <c r="C144" s="21"/>
      <c r="D144" s="20"/>
    </row>
    <row r="145" spans="1:4" ht="16.5" customHeight="1">
      <c r="A145" s="20"/>
      <c r="B145" s="20"/>
      <c r="C145" s="21"/>
      <c r="D145" s="20"/>
    </row>
    <row r="146" spans="1:4" ht="16.5" customHeight="1">
      <c r="A146" s="20"/>
      <c r="B146" s="20"/>
      <c r="C146" s="21"/>
      <c r="D146" s="20"/>
    </row>
    <row r="147" spans="1:4" ht="16.5" customHeight="1">
      <c r="A147" s="20"/>
      <c r="B147" s="20"/>
      <c r="C147" s="21"/>
      <c r="D147" s="20"/>
    </row>
    <row r="148" spans="1:4" ht="16.5" customHeight="1">
      <c r="A148" s="20"/>
      <c r="B148" s="20"/>
      <c r="C148" s="21"/>
      <c r="D148" s="20"/>
    </row>
    <row r="149" spans="1:4" ht="16.5" customHeight="1">
      <c r="A149" s="20"/>
      <c r="B149" s="20"/>
      <c r="C149" s="21"/>
      <c r="D149" s="20"/>
    </row>
    <row r="150" spans="1:4" ht="16.5" customHeight="1">
      <c r="A150" s="20"/>
      <c r="B150" s="20"/>
      <c r="C150" s="21"/>
      <c r="D150" s="20"/>
    </row>
    <row r="151" spans="1:4" ht="16.5" customHeight="1">
      <c r="A151" s="20"/>
      <c r="B151" s="20"/>
      <c r="C151" s="21"/>
      <c r="D151" s="20"/>
    </row>
    <row r="152" spans="1:4" ht="16.5" customHeight="1">
      <c r="A152" s="20"/>
      <c r="B152" s="20"/>
      <c r="C152" s="21"/>
      <c r="D152" s="20"/>
    </row>
    <row r="153" spans="1:4" ht="16.5" customHeight="1">
      <c r="A153" s="20"/>
      <c r="B153" s="20"/>
      <c r="C153" s="21"/>
      <c r="D153" s="20"/>
    </row>
    <row r="154" spans="1:4" ht="16.5" customHeight="1">
      <c r="A154" s="20"/>
      <c r="B154" s="20"/>
      <c r="C154" s="21"/>
      <c r="D154" s="20"/>
    </row>
    <row r="155" spans="1:4" ht="16.5" customHeight="1">
      <c r="A155" s="20"/>
      <c r="B155" s="20"/>
      <c r="C155" s="21"/>
      <c r="D155" s="20"/>
    </row>
    <row r="156" spans="1:4" ht="16.5" customHeight="1">
      <c r="A156" s="20"/>
      <c r="B156" s="20"/>
      <c r="C156" s="21"/>
      <c r="D156" s="20"/>
    </row>
    <row r="157" spans="1:4" ht="16.5" customHeight="1">
      <c r="A157" s="20"/>
      <c r="B157" s="20"/>
      <c r="C157" s="21"/>
      <c r="D157" s="20"/>
    </row>
    <row r="158" spans="1:4" ht="16.5" customHeight="1">
      <c r="A158" s="20"/>
      <c r="B158" s="20"/>
      <c r="C158" s="21"/>
      <c r="D158" s="20"/>
    </row>
    <row r="159" spans="1:4" ht="16.5" customHeight="1">
      <c r="A159" s="20"/>
      <c r="B159" s="20"/>
      <c r="C159" s="21"/>
      <c r="D159" s="20"/>
    </row>
    <row r="160" spans="1:4" ht="16.5" customHeight="1">
      <c r="A160" s="20"/>
      <c r="B160" s="20"/>
      <c r="C160" s="21"/>
      <c r="D160" s="20"/>
    </row>
    <row r="161" spans="1:4" ht="16.5" customHeight="1">
      <c r="A161" s="20"/>
      <c r="B161" s="20"/>
      <c r="C161" s="21"/>
      <c r="D161" s="20"/>
    </row>
    <row r="162" spans="1:4" ht="16.5" customHeight="1">
      <c r="A162" s="20"/>
      <c r="B162" s="20"/>
      <c r="C162" s="21"/>
      <c r="D162" s="20"/>
    </row>
    <row r="163" spans="1:4" ht="16.5" customHeight="1">
      <c r="A163" s="20"/>
      <c r="B163" s="20"/>
      <c r="C163" s="21"/>
      <c r="D163" s="20"/>
    </row>
    <row r="164" spans="1:4" ht="16.5" customHeight="1">
      <c r="A164" s="20"/>
      <c r="B164" s="20"/>
      <c r="C164" s="21"/>
      <c r="D164" s="20"/>
    </row>
    <row r="165" spans="1:4" ht="16.5" customHeight="1">
      <c r="A165" s="20"/>
      <c r="B165" s="20"/>
      <c r="C165" s="21"/>
      <c r="D165" s="20"/>
    </row>
    <row r="166" spans="1:4" ht="16.5" customHeight="1">
      <c r="A166" s="20"/>
      <c r="B166" s="20"/>
      <c r="C166" s="21"/>
      <c r="D166" s="20"/>
    </row>
    <row r="167" spans="1:4" ht="16.5" customHeight="1">
      <c r="A167" s="20"/>
      <c r="B167" s="20"/>
      <c r="C167" s="21"/>
      <c r="D167" s="20"/>
    </row>
    <row r="168" spans="1:4" ht="16.5" customHeight="1">
      <c r="A168" s="20"/>
      <c r="B168" s="20"/>
      <c r="C168" s="21"/>
      <c r="D168" s="20"/>
    </row>
    <row r="169" spans="1:4" ht="16.5" customHeight="1">
      <c r="A169" s="20"/>
      <c r="B169" s="20"/>
      <c r="C169" s="21"/>
      <c r="D169" s="20"/>
    </row>
    <row r="170" spans="1:4" ht="16.5" customHeight="1">
      <c r="A170" s="20"/>
      <c r="B170" s="20"/>
      <c r="C170" s="21"/>
      <c r="D170" s="20"/>
    </row>
    <row r="171" spans="1:4" ht="16.5" customHeight="1">
      <c r="A171" s="20"/>
      <c r="B171" s="20"/>
      <c r="C171" s="21"/>
      <c r="D171" s="20"/>
    </row>
    <row r="172" spans="1:4" ht="16.5" customHeight="1">
      <c r="A172" s="20"/>
      <c r="B172" s="20"/>
      <c r="C172" s="21"/>
      <c r="D172" s="20"/>
    </row>
    <row r="173" spans="1:4" ht="16.5" customHeight="1">
      <c r="A173" s="20"/>
      <c r="B173" s="20"/>
      <c r="C173" s="21"/>
      <c r="D173" s="20"/>
    </row>
    <row r="174" spans="1:4" ht="16.5" customHeight="1">
      <c r="A174" s="20"/>
      <c r="B174" s="20"/>
      <c r="C174" s="21"/>
      <c r="D174" s="20"/>
    </row>
    <row r="175" spans="1:4" ht="16.5" customHeight="1">
      <c r="A175" s="20"/>
      <c r="B175" s="20"/>
      <c r="C175" s="21"/>
      <c r="D175" s="20"/>
    </row>
    <row r="176" spans="1:4" ht="16.5" customHeight="1">
      <c r="A176" s="20"/>
      <c r="B176" s="20"/>
      <c r="C176" s="21"/>
      <c r="D176" s="20"/>
    </row>
    <row r="177" spans="1:4" ht="16.5" customHeight="1">
      <c r="A177" s="20"/>
      <c r="B177" s="20"/>
      <c r="C177" s="21"/>
      <c r="D177" s="20"/>
    </row>
    <row r="178" spans="1:4" ht="16.5" customHeight="1">
      <c r="A178" s="20"/>
      <c r="B178" s="20"/>
      <c r="C178" s="21"/>
      <c r="D178" s="20"/>
    </row>
    <row r="179" spans="1:4" ht="16.5" customHeight="1">
      <c r="A179" s="20"/>
      <c r="B179" s="20"/>
      <c r="C179" s="21"/>
      <c r="D179" s="20"/>
    </row>
    <row r="180" spans="1:4" ht="16.5" customHeight="1">
      <c r="A180" s="20"/>
      <c r="B180" s="20"/>
      <c r="C180" s="21"/>
      <c r="D180" s="20"/>
    </row>
    <row r="181" spans="1:4" ht="16.5" customHeight="1">
      <c r="A181" s="20"/>
      <c r="B181" s="20"/>
      <c r="C181" s="21"/>
      <c r="D181" s="20"/>
    </row>
    <row r="182" spans="1:4" ht="16.5" customHeight="1">
      <c r="A182" s="20"/>
      <c r="B182" s="20"/>
      <c r="C182" s="21"/>
      <c r="D182" s="20"/>
    </row>
    <row r="183" spans="1:4" ht="16.5" customHeight="1">
      <c r="A183" s="20"/>
      <c r="B183" s="20"/>
      <c r="C183" s="21"/>
      <c r="D183" s="20"/>
    </row>
    <row r="184" spans="1:4" ht="16.5" customHeight="1">
      <c r="A184" s="20"/>
      <c r="B184" s="20"/>
      <c r="C184" s="21"/>
      <c r="D184" s="20"/>
    </row>
    <row r="185" spans="1:4" ht="16.5" customHeight="1">
      <c r="A185" s="20"/>
      <c r="B185" s="20"/>
      <c r="C185" s="21"/>
      <c r="D185" s="20"/>
    </row>
    <row r="186" spans="1:4" ht="16.5" customHeight="1">
      <c r="A186" s="20"/>
      <c r="B186" s="20"/>
      <c r="C186" s="21"/>
      <c r="D186" s="20"/>
    </row>
    <row r="187" spans="1:4" ht="16.5" customHeight="1">
      <c r="A187" s="20"/>
      <c r="B187" s="20"/>
      <c r="C187" s="21"/>
      <c r="D187" s="20"/>
    </row>
    <row r="188" spans="1:4" ht="16.5" customHeight="1">
      <c r="A188" s="20"/>
      <c r="B188" s="20"/>
      <c r="C188" s="21"/>
      <c r="D188" s="20"/>
    </row>
    <row r="189" spans="1:4" ht="16.5" customHeight="1">
      <c r="A189" s="20"/>
      <c r="B189" s="20"/>
      <c r="C189" s="21"/>
      <c r="D189" s="20"/>
    </row>
    <row r="190" spans="1:4" ht="16.5" customHeight="1">
      <c r="A190" s="20"/>
      <c r="B190" s="20"/>
      <c r="C190" s="21"/>
      <c r="D190" s="20"/>
    </row>
    <row r="191" spans="1:4" ht="16.5" customHeight="1">
      <c r="A191" s="20"/>
      <c r="B191" s="20"/>
      <c r="C191" s="21"/>
      <c r="D191" s="20"/>
    </row>
    <row r="192" spans="1:4" ht="16.5" customHeight="1">
      <c r="A192" s="20"/>
      <c r="B192" s="20"/>
      <c r="C192" s="21"/>
      <c r="D192" s="20"/>
    </row>
    <row r="193" spans="1:4" ht="16.5" customHeight="1">
      <c r="A193" s="20"/>
      <c r="B193" s="20"/>
      <c r="C193" s="21"/>
      <c r="D193" s="20"/>
    </row>
    <row r="194" spans="1:4" ht="16.5" customHeight="1">
      <c r="A194" s="20"/>
      <c r="B194" s="20"/>
      <c r="C194" s="21"/>
      <c r="D194" s="20"/>
    </row>
    <row r="195" spans="1:4" ht="16.5" customHeight="1">
      <c r="A195" s="20"/>
      <c r="B195" s="20"/>
      <c r="C195" s="21"/>
      <c r="D195" s="20"/>
    </row>
    <row r="196" spans="1:4" ht="16.5" customHeight="1">
      <c r="A196" s="20"/>
      <c r="B196" s="20"/>
      <c r="C196" s="21"/>
      <c r="D196" s="20"/>
    </row>
    <row r="197" spans="1:4" ht="16.5" customHeight="1">
      <c r="A197" s="20"/>
      <c r="B197" s="20"/>
      <c r="C197" s="21"/>
      <c r="D197" s="20"/>
    </row>
    <row r="198" spans="1:4" ht="16.5" customHeight="1">
      <c r="A198" s="20"/>
      <c r="B198" s="20"/>
      <c r="C198" s="21"/>
      <c r="D198" s="20"/>
    </row>
    <row r="199" spans="1:4" ht="16.5" customHeight="1">
      <c r="A199" s="20"/>
      <c r="B199" s="20"/>
      <c r="C199" s="21"/>
      <c r="D199" s="20"/>
    </row>
    <row r="200" spans="1:4" ht="16.5" customHeight="1">
      <c r="A200" s="20"/>
      <c r="B200" s="20"/>
      <c r="C200" s="21"/>
      <c r="D200" s="20"/>
    </row>
    <row r="201" spans="1:4" ht="16.5" customHeight="1">
      <c r="A201" s="20"/>
      <c r="B201" s="20"/>
      <c r="C201" s="21"/>
      <c r="D201" s="20"/>
    </row>
    <row r="202" spans="1:4" ht="16.5" customHeight="1">
      <c r="A202" s="20"/>
      <c r="B202" s="20"/>
      <c r="C202" s="21"/>
      <c r="D202" s="20"/>
    </row>
    <row r="203" spans="1:4" ht="16.5" customHeight="1">
      <c r="A203" s="20"/>
      <c r="B203" s="20"/>
      <c r="C203" s="21"/>
      <c r="D203" s="20"/>
    </row>
    <row r="204" spans="1:4" ht="16.5" customHeight="1">
      <c r="A204" s="20"/>
      <c r="B204" s="20"/>
      <c r="C204" s="21"/>
      <c r="D204" s="20"/>
    </row>
    <row r="205" spans="1:4" ht="16.5" customHeight="1">
      <c r="A205" s="20"/>
      <c r="B205" s="20"/>
      <c r="C205" s="21"/>
      <c r="D205" s="20"/>
    </row>
    <row r="206" spans="1:4" ht="16.5" customHeight="1">
      <c r="A206" s="20"/>
      <c r="B206" s="20"/>
      <c r="C206" s="21"/>
      <c r="D206" s="20"/>
    </row>
    <row r="207" spans="1:4" ht="16.5" customHeight="1">
      <c r="A207" s="20"/>
      <c r="B207" s="20"/>
      <c r="C207" s="21"/>
      <c r="D207" s="20"/>
    </row>
    <row r="208" spans="1:4" ht="16.5" customHeight="1">
      <c r="A208" s="20"/>
      <c r="B208" s="20"/>
      <c r="C208" s="21"/>
      <c r="D208" s="20"/>
    </row>
    <row r="209" spans="1:4" ht="16.5" customHeight="1">
      <c r="A209" s="20"/>
      <c r="B209" s="20"/>
      <c r="C209" s="21"/>
      <c r="D209" s="20"/>
    </row>
    <row r="210" spans="1:4" ht="16.5" customHeight="1">
      <c r="A210" s="20"/>
      <c r="B210" s="20"/>
      <c r="C210" s="21"/>
      <c r="D210" s="20"/>
    </row>
    <row r="211" spans="1:4" ht="16.5" customHeight="1">
      <c r="A211" s="20"/>
      <c r="B211" s="20"/>
      <c r="C211" s="21"/>
      <c r="D211" s="20"/>
    </row>
    <row r="212" spans="1:4" ht="16.5" customHeight="1">
      <c r="A212" s="20"/>
      <c r="B212" s="20"/>
      <c r="C212" s="21"/>
      <c r="D212" s="20"/>
    </row>
    <row r="213" spans="1:4" ht="16.5" customHeight="1">
      <c r="A213" s="20"/>
      <c r="B213" s="20"/>
      <c r="C213" s="21"/>
      <c r="D213" s="20"/>
    </row>
    <row r="214" spans="1:4" ht="16.5" customHeight="1">
      <c r="A214" s="20"/>
      <c r="B214" s="20"/>
      <c r="C214" s="21"/>
      <c r="D214" s="20"/>
    </row>
    <row r="215" spans="1:4" ht="16.5" customHeight="1">
      <c r="A215" s="20"/>
      <c r="B215" s="20"/>
      <c r="C215" s="21"/>
      <c r="D215" s="20"/>
    </row>
    <row r="216" spans="1:4" ht="16.5" customHeight="1">
      <c r="A216" s="20"/>
      <c r="B216" s="20"/>
      <c r="C216" s="21"/>
      <c r="D216" s="20"/>
    </row>
    <row r="217" spans="1:4" ht="16.5" customHeight="1">
      <c r="A217" s="20"/>
      <c r="B217" s="20"/>
      <c r="C217" s="21"/>
      <c r="D217" s="20"/>
    </row>
    <row r="218" spans="1:4" ht="16.5" customHeight="1">
      <c r="A218" s="20"/>
      <c r="B218" s="20"/>
      <c r="C218" s="21"/>
      <c r="D218" s="20"/>
    </row>
    <row r="219" spans="1:4" ht="16.5" customHeight="1">
      <c r="A219" s="20"/>
      <c r="B219" s="20"/>
      <c r="C219" s="21"/>
      <c r="D219" s="20"/>
    </row>
    <row r="220" spans="1:4" ht="16.5" customHeight="1">
      <c r="A220" s="20"/>
      <c r="B220" s="20"/>
      <c r="C220" s="21"/>
      <c r="D220" s="20"/>
    </row>
    <row r="221" spans="1:4" ht="16.5" customHeight="1">
      <c r="A221" s="20"/>
      <c r="B221" s="20"/>
      <c r="C221" s="21"/>
      <c r="D221" s="20"/>
    </row>
    <row r="222" spans="1:4" ht="16.5" customHeight="1">
      <c r="A222" s="20"/>
      <c r="B222" s="20"/>
      <c r="C222" s="21"/>
      <c r="D222" s="20"/>
    </row>
    <row r="223" spans="1:4" ht="16.5" customHeight="1">
      <c r="A223" s="20"/>
      <c r="B223" s="20"/>
      <c r="C223" s="21"/>
      <c r="D223" s="20"/>
    </row>
    <row r="224" spans="1:4" ht="16.5" customHeight="1">
      <c r="A224" s="20"/>
      <c r="B224" s="20"/>
      <c r="C224" s="21"/>
      <c r="D224" s="20"/>
    </row>
    <row r="225" spans="1:4" ht="16.5" customHeight="1">
      <c r="A225" s="20"/>
      <c r="B225" s="20"/>
      <c r="C225" s="21"/>
      <c r="D225" s="20"/>
    </row>
    <row r="226" spans="1:4" ht="16.5" customHeight="1">
      <c r="A226" s="20"/>
      <c r="B226" s="20"/>
      <c r="C226" s="21"/>
      <c r="D226" s="20"/>
    </row>
    <row r="227" spans="1:4" ht="16.5" customHeight="1">
      <c r="A227" s="20"/>
      <c r="B227" s="20"/>
      <c r="C227" s="21"/>
      <c r="D227" s="20"/>
    </row>
    <row r="228" spans="1:4" ht="16.5" customHeight="1">
      <c r="A228" s="20"/>
      <c r="B228" s="20"/>
      <c r="C228" s="21"/>
      <c r="D228" s="20"/>
    </row>
    <row r="229" spans="1:4" ht="16.5" customHeight="1">
      <c r="A229" s="20"/>
      <c r="B229" s="20"/>
      <c r="C229" s="21"/>
      <c r="D229" s="20"/>
    </row>
    <row r="230" spans="1:4" ht="16.5" customHeight="1">
      <c r="A230" s="20"/>
      <c r="B230" s="20"/>
      <c r="C230" s="21"/>
      <c r="D230" s="20"/>
    </row>
    <row r="231" spans="1:4" ht="16.5" customHeight="1">
      <c r="A231" s="20"/>
      <c r="B231" s="20"/>
      <c r="C231" s="21"/>
      <c r="D231" s="20"/>
    </row>
    <row r="232" spans="1:4" ht="16.5" customHeight="1">
      <c r="A232" s="20"/>
      <c r="B232" s="20"/>
      <c r="C232" s="21"/>
      <c r="D232" s="20"/>
    </row>
    <row r="233" spans="1:4" ht="16.5" customHeight="1">
      <c r="A233" s="20"/>
      <c r="B233" s="20"/>
      <c r="C233" s="21"/>
      <c r="D233" s="20"/>
    </row>
    <row r="234" spans="1:4" ht="16.5" customHeight="1">
      <c r="A234" s="20"/>
      <c r="B234" s="20"/>
      <c r="C234" s="21"/>
      <c r="D234" s="20"/>
    </row>
    <row r="235" spans="1:4" ht="16.5" customHeight="1">
      <c r="A235" s="20"/>
      <c r="B235" s="20"/>
      <c r="C235" s="21"/>
      <c r="D235" s="20"/>
    </row>
    <row r="236" spans="1:4" ht="16.5" customHeight="1">
      <c r="A236" s="20"/>
      <c r="B236" s="20"/>
      <c r="C236" s="21"/>
      <c r="D236" s="20"/>
    </row>
    <row r="237" spans="1:4" ht="16.5" customHeight="1">
      <c r="A237" s="20"/>
      <c r="B237" s="20"/>
      <c r="C237" s="21"/>
      <c r="D237" s="20"/>
    </row>
    <row r="238" spans="1:4" ht="16.5" customHeight="1">
      <c r="A238" s="20"/>
      <c r="B238" s="20"/>
      <c r="C238" s="21"/>
      <c r="D238" s="20"/>
    </row>
    <row r="239" spans="1:4" ht="16.5" customHeight="1">
      <c r="A239" s="20"/>
      <c r="B239" s="20"/>
      <c r="C239" s="21"/>
      <c r="D239" s="20"/>
    </row>
    <row r="240" spans="1:4" ht="16.5" customHeight="1">
      <c r="A240" s="20"/>
      <c r="B240" s="20"/>
      <c r="C240" s="21"/>
      <c r="D240" s="20"/>
    </row>
    <row r="241" spans="1:4" ht="16.5" customHeight="1">
      <c r="A241" s="20"/>
      <c r="B241" s="20"/>
      <c r="C241" s="21"/>
      <c r="D241" s="20"/>
    </row>
    <row r="242" spans="1:4" ht="16.5" customHeight="1">
      <c r="A242" s="20"/>
      <c r="B242" s="20"/>
      <c r="C242" s="21"/>
      <c r="D242" s="20"/>
    </row>
    <row r="243" spans="1:4" ht="16.5" customHeight="1">
      <c r="A243" s="20"/>
      <c r="B243" s="20"/>
      <c r="C243" s="21"/>
      <c r="D243" s="20"/>
    </row>
    <row r="244" spans="1:4" ht="16.5" customHeight="1">
      <c r="A244" s="20"/>
      <c r="B244" s="20"/>
      <c r="C244" s="21"/>
      <c r="D244" s="20"/>
    </row>
    <row r="245" spans="1:4" ht="16.5" customHeight="1">
      <c r="A245" s="20"/>
      <c r="B245" s="20"/>
      <c r="C245" s="21"/>
      <c r="D245" s="20"/>
    </row>
    <row r="246" spans="1:4" ht="16.5" customHeight="1">
      <c r="A246" s="20"/>
      <c r="B246" s="20"/>
      <c r="C246" s="21"/>
      <c r="D246" s="20"/>
    </row>
    <row r="247" spans="1:4" ht="16.5" customHeight="1">
      <c r="A247" s="20"/>
      <c r="B247" s="20"/>
      <c r="C247" s="21"/>
      <c r="D247" s="20"/>
    </row>
    <row r="248" spans="1:4" ht="15.75" customHeight="1"/>
    <row r="249" spans="1:4" ht="15.75" customHeight="1"/>
    <row r="250" spans="1:4" ht="15.75" customHeight="1"/>
    <row r="251" spans="1:4" ht="15.75" customHeight="1"/>
    <row r="252" spans="1:4" ht="15.75" customHeight="1"/>
    <row r="253" spans="1:4" ht="15.75" customHeight="1"/>
    <row r="254" spans="1:4" ht="15.75" customHeight="1"/>
    <row r="255" spans="1:4" ht="15.75" customHeight="1"/>
    <row r="256" spans="1: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8:B43"/>
    <mergeCell ref="E19:H19"/>
    <mergeCell ref="E27:H27"/>
    <mergeCell ref="E30:H30"/>
    <mergeCell ref="E31:H31"/>
  </mergeCells>
  <phoneticPr fontId="38" type="noConversion"/>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B w L W S o x G q C l A A A A 9 w A A A B I A H A B D b 2 5 m a W c v U G F j a 2 F n Z S 5 4 b W w g o h g A K K A U A A A A A A A A A A A A A A A A A A A A A A A A A A A A h Y 8 x D o I w A E W v Q r r T l p o Q I a U M j k p i N D G u T a n Q A K 2 h x X I 3 B 4 / k F c Q o 6 u b 4 3 3 / D / / f r j e Z j 1 w Y X 2 V t l d A Y i i E E g t T C l 0 l U G B n c K l y B n d M t F w y s Z T L K 2 6 W j L D N T O n V O E v P f Q L 6 D p K 0 Q w j t C x 2 O x F L T s O P r L 6 L 4 d K W 8 e 1 k I D R w 2 s M I z C J Y Z T E M Y G Y o p n S Q u m v Q a b B z / Y H 0 t X Q u q G X r D H h e k f R H C l 6 n 2 A P U E s D B B Q A A g A I A M w c C 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H A t Z K I p H u A 4 A A A A R A A A A E w A c A E Z v c m 1 1 b G F z L 1 N l Y 3 R p b 2 4 x L m 0 g o h g A K K A U A A A A A A A A A A A A A A A A A A A A A A A A A A A A K 0 5 N L s n M z 1 M I h t C G 1 g B Q S w E C L Q A U A A I A C A D M H A t Z K j E a o K U A A A D 3 A A A A E g A A A A A A A A A A A A A A A A A A A A A A Q 2 9 u Z m l n L 1 B h Y 2 t h Z 2 U u e G 1 s U E s B A i 0 A F A A C A A g A z B w L W Q / K 6 a u k A A A A 6 Q A A A B M A A A A A A A A A A A A A A A A A 8 Q A A A F t D b 2 5 0 Z W 5 0 X 1 R 5 c G V z X S 5 4 b W x Q S w E C L Q A U A A I A C A D M H A t 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2 K K 6 y y e 3 U m M c R J p o K t p T Q A A A A A C A A A A A A A Q Z g A A A A E A A C A A A A B w S j k 8 d b I o B U 3 L s 4 r S F k 0 F h l m c 3 w K h p 7 T z H a 7 G y B Y L e A A A A A A O g A A A A A I A A C A A A A C F H 6 0 2 E p j 2 Z U 8 z 3 X D I Y Z s u R 2 f n A L 3 d K y R 3 X 7 F I Z y u x E V A A A A A x g z D j q c / + z 2 L 9 2 S j p d 8 w h u 1 E 4 2 M G J d o I E O y f r h / e Z A 4 C s d a k j g M f k P d R E b u C O y p M C + 4 k r S P K O j W d 0 s 4 6 S b O a Y 2 / r q B 2 V L F 1 9 V v I P c o S z W j 0 A A A A D m r B T f f V S a 5 a k 0 7 8 o a 2 k A / D s I 5 3 2 c U l 7 S c v K 3 N H 1 i 5 p 6 1 K Y e n Q Z I Q P b V j J V c e s h H k u d F Z + U 8 w / O a b A g B l u D 5 6 H < / D a t a M a s h u p > 
</file>

<file path=customXml/itemProps1.xml><?xml version="1.0" encoding="utf-8"?>
<ds:datastoreItem xmlns:ds="http://schemas.openxmlformats.org/officeDocument/2006/customXml" ds:itemID="{30ECE279-4BFD-45B8-9666-D5071C8E36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18</vt:i4>
      </vt:variant>
    </vt:vector>
  </HeadingPairs>
  <TitlesOfParts>
    <vt:vector size="18" baseType="lpstr">
      <vt:lpstr>통합 문서</vt:lpstr>
      <vt:lpstr>Test&amp;Update</vt:lpstr>
      <vt:lpstr>마을, 사냥터 설계</vt:lpstr>
      <vt:lpstr>게임 기획</vt:lpstr>
      <vt:lpstr>콘텐츠 순환 구조</vt:lpstr>
      <vt:lpstr>후원</vt:lpstr>
      <vt:lpstr>시스템 기획(시스템 정리)</vt:lpstr>
      <vt:lpstr>Setting</vt:lpstr>
      <vt:lpstr>idea of raw</vt:lpstr>
      <vt:lpstr>스텟 종류</vt:lpstr>
      <vt:lpstr>Mix</vt:lpstr>
      <vt:lpstr>Reference</vt:lpstr>
      <vt:lpstr>캐릭터</vt:lpstr>
      <vt:lpstr>스킬트리</vt:lpstr>
      <vt:lpstr>스킬</vt:lpstr>
      <vt:lpstr>스킬 데이터</vt:lpstr>
      <vt:lpstr>Sheet1</vt:lpstr>
      <vt:lpstr>캐릭터 데이터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Kale Hwang</dc:creator>
  <cp:keywords>Keywords</cp:keywords>
  <cp:lastModifiedBy>규영 황</cp:lastModifiedBy>
  <cp:lastPrinted>2024-08-05T00:52:44Z</cp:lastPrinted>
  <dcterms:created xsi:type="dcterms:W3CDTF">2015-06-05T18:19:34Z</dcterms:created>
  <dcterms:modified xsi:type="dcterms:W3CDTF">2024-09-26T09:23:41Z</dcterms:modified>
</cp:coreProperties>
</file>